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updateLinks="never" autoCompressPictures="0" defaultThemeVersion="166925"/>
  <xr:revisionPtr revIDLastSave="0" documentId="13_ncr:1_{C498DC81-C622-4207-A50D-8A18D2CBBE81}" xr6:coauthVersionLast="47" xr6:coauthVersionMax="47" xr10:uidLastSave="{00000000-0000-0000-0000-000000000000}"/>
  <bookViews>
    <workbookView xWindow="28680" yWindow="-120" windowWidth="29040" windowHeight="15720" tabRatio="716" activeTab="1" xr2:uid="{00000000-000D-0000-FFFF-FFFF00000000}"/>
  </bookViews>
  <sheets>
    <sheet name="Hoja4" sheetId="23" r:id="rId1"/>
    <sheet name="DES -FT009 V3" sheetId="17" r:id="rId2"/>
    <sheet name="Hoja2" sheetId="21" state="hidden" r:id="rId3"/>
    <sheet name="2026" sheetId="20" state="hidden" r:id="rId4"/>
    <sheet name="Listas" sheetId="19" r:id="rId5"/>
    <sheet name="Hoja1" sheetId="15" state="hidden" r:id="rId6"/>
  </sheets>
  <externalReferences>
    <externalReference r:id="rId7"/>
  </externalReferences>
  <definedNames>
    <definedName name="_xlnm._FilterDatabase" localSheetId="3" hidden="1">'2026'!$A$1:$D$218</definedName>
    <definedName name="_xlnm._FilterDatabase" localSheetId="1" hidden="1">'DES -FT009 V3'!$A$6:$T$83</definedName>
    <definedName name="_xlnm.Print_Area" localSheetId="1">'DES -FT009 V3'!$A$4:$T$83</definedName>
    <definedName name="_xlnm.Print_Area" localSheetId="5">Hoja1!$A$1:$E$12</definedName>
    <definedName name="Dependencia">Listas!$I$2:$I$21</definedName>
    <definedName name="DO">Listas!$O$7:$O$8</definedName>
    <definedName name="FI">Listas!$O$9</definedName>
    <definedName name="FINANCIACIÓN">Listas!$F$3:$F$5</definedName>
    <definedName name="Fuente">[1]Datos!$J$26:$J$28</definedName>
    <definedName name="FUENTES">Listas!$B$3:$B$17</definedName>
    <definedName name="MIPG">[1]Datos!$A$40:$A$59</definedName>
    <definedName name="MS">Listas!$O$4:$O$6</definedName>
    <definedName name="Objetivo1">Listas!$S$2</definedName>
    <definedName name="Objetivo2">Listas!$S$3</definedName>
    <definedName name="Objetivo3">Listas!$S$4</definedName>
    <definedName name="Objetivo4">Listas!$S$5:$S$9</definedName>
    <definedName name="Objetivo5">Listas!$S$10:$S$11</definedName>
    <definedName name="Objetivo6">Listas!$S$12:$S$13</definedName>
    <definedName name="Objetivo7">Listas!$S$14:$S$17</definedName>
    <definedName name="Objetivo8">Listas!$S$18</definedName>
    <definedName name="Perspectiva">Listas!$K$2:$K$5</definedName>
    <definedName name="POLITICAS">Listas!$D$3:$D$22</definedName>
    <definedName name="Procesos">Listas!$U$2:$U$21</definedName>
    <definedName name="PROYECTOS">Listas!$G$3:$G$5</definedName>
    <definedName name="_xlnm.Print_Titles" localSheetId="1">'DES -FT009 V3'!$4:$6</definedName>
    <definedName name="VP">Listas!$O$2:$O$3</definedName>
  </definedNames>
  <calcPr calcId="191028"/>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U83" i="17" l="1"/>
  <c r="U82" i="17"/>
  <c r="U81" i="17"/>
  <c r="U65" i="17" l="1"/>
  <c r="U66" i="17"/>
  <c r="U67" i="17"/>
  <c r="U68" i="17"/>
  <c r="U8" i="17"/>
  <c r="U7" i="17"/>
  <c r="U9" i="17"/>
  <c r="W73" i="17"/>
  <c r="W76" i="17"/>
  <c r="W82" i="17"/>
  <c r="W72" i="17"/>
  <c r="V72" i="17"/>
  <c r="V73" i="17"/>
  <c r="V76" i="17"/>
  <c r="V82"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tc={09ABB96A-7AF9-41AB-9E46-878C4E3FB936}</author>
    <author>tc={3DB12619-0AE0-43AB-810F-602FA23E9CB6}</author>
  </authors>
  <commentList>
    <comment ref="U20" authorId="0" shapeId="0" xr:uid="{09ABB96A-7AF9-41AB-9E46-878C4E3FB936}">
      <text>
        <t>[Comentario encadenado]
Su versión de Excel le permite leer este comentario encadenado; sin embargo, las ediciones que se apliquen se quitarán si el archivo se abre en una versión más reciente de Excel. Más información: https://go.microsoft.com/fwlink/?linkid=870924
Comentario:
    Funcionamiento 32.250.000
Operación Comercial 341.833.334</t>
      </text>
    </comment>
    <comment ref="U25" authorId="1" shapeId="0" xr:uid="{3DB12619-0AE0-43AB-810F-602FA23E9CB6}">
      <text>
        <t>[Comentario encadenado]
Su versión de Excel le permite leer este comentario encadenado; sin embargo, las ediciones que se apliquen se quitarán si el archivo se abre en una versión más reciente de Excel. Más información: https://go.microsoft.com/fwlink/?linkid=870924
Comentario:
    Hola [Se ha quitado la mención] , nos ayudas a complementar la información del proyecto de inversión para las actividades de la OAP
Respuesta:
    Funcionamiento 433.333.333
Operacion Comercial 164.833.333</t>
      </text>
    </comment>
  </commentList>
</comments>
</file>

<file path=xl/sharedStrings.xml><?xml version="1.0" encoding="utf-8"?>
<sst xmlns="http://schemas.openxmlformats.org/spreadsheetml/2006/main" count="1540" uniqueCount="763">
  <si>
    <t>Etiquetas de fila</t>
  </si>
  <si>
    <t>Cuenta de Actividad - Líneas de acción para la anualidad.</t>
  </si>
  <si>
    <t>Dirección de Evaluación</t>
  </si>
  <si>
    <t>Dirección de Producción y Operaciones</t>
  </si>
  <si>
    <t>Dirección de Tecnología e Información</t>
  </si>
  <si>
    <t>Oficina Asesora de Comunicaciones y Mercadeo</t>
  </si>
  <si>
    <t>Oficina Asesora de Planeación</t>
  </si>
  <si>
    <t xml:space="preserve">Oficina Asesora Jurídica </t>
  </si>
  <si>
    <t>Oficina de Control Interno</t>
  </si>
  <si>
    <t>Oficina Gestión de Proyectos de Investigación</t>
  </si>
  <si>
    <t>Subdirección de Abastecimiento y Servicios Generales</t>
  </si>
  <si>
    <t>Subdirección de Análisis y Divulgación</t>
  </si>
  <si>
    <t>Subdirección de Aplicación de Instrumentos</t>
  </si>
  <si>
    <t>Subdirección de Diseño de Instrumentos</t>
  </si>
  <si>
    <t>Subdirección de Estadísticas</t>
  </si>
  <si>
    <t>Subdirección de Producción de Instrumentos</t>
  </si>
  <si>
    <t>Subdirección de Talento Humano</t>
  </si>
  <si>
    <t>Subdirección Financiera y Contable</t>
  </si>
  <si>
    <t>Unidad de Atención al Ciudadano</t>
  </si>
  <si>
    <t>Total general</t>
  </si>
  <si>
    <t>PLAN DE ACCIÓN INSTITUCIONAL</t>
  </si>
  <si>
    <t>DES -FT009</t>
  </si>
  <si>
    <t>Fecha: 18-11-2025</t>
  </si>
  <si>
    <t>Version: 005</t>
  </si>
  <si>
    <t>IDENTIFICACIÓN</t>
  </si>
  <si>
    <t>ALINEACIÓN PLAN ESTRATÉGICO INSTITUCIONAL</t>
  </si>
  <si>
    <t>PLAN DE ACCIÓN</t>
  </si>
  <si>
    <t>FUENTE DE FINANCIAMIENTO</t>
  </si>
  <si>
    <t>Código</t>
  </si>
  <si>
    <t xml:space="preserve">Dependencia </t>
  </si>
  <si>
    <t>Perspectiva</t>
  </si>
  <si>
    <t xml:space="preserve">Objetivo Estratégico </t>
  </si>
  <si>
    <t>Iniciativa estratégica</t>
  </si>
  <si>
    <t xml:space="preserve">Politica MIPG </t>
  </si>
  <si>
    <t>Fuente</t>
  </si>
  <si>
    <t>Proceso Asociado</t>
  </si>
  <si>
    <t>Actividad - Líneas de acción para la anualidad.</t>
  </si>
  <si>
    <t>Producto- Resultado</t>
  </si>
  <si>
    <t>Dependencia Responsable</t>
  </si>
  <si>
    <t>Indicador</t>
  </si>
  <si>
    <t>Fecha Inicio</t>
  </si>
  <si>
    <t xml:space="preserve">Fecha Fin </t>
  </si>
  <si>
    <t>Meta T1</t>
  </si>
  <si>
    <t>Meta T2</t>
  </si>
  <si>
    <t>Meta T3</t>
  </si>
  <si>
    <t>Meta T4</t>
  </si>
  <si>
    <t xml:space="preserve">Fuente de Financiación </t>
  </si>
  <si>
    <t>Proyecto de Inversión</t>
  </si>
  <si>
    <t>Valor</t>
  </si>
  <si>
    <t>Valor Público</t>
  </si>
  <si>
    <t>Política de Defensa Jurídica</t>
  </si>
  <si>
    <t>Otros Planes</t>
  </si>
  <si>
    <t>PPDA - Remitir dos informes al comité de conciliación de la cantidad de PQRSD atendidas dentro y fuera del termino legal.</t>
  </si>
  <si>
    <t>Informes PQRSD</t>
  </si>
  <si>
    <t>[Núm. Informes PQRSD / 2] x 100</t>
  </si>
  <si>
    <t>Funcionamiento</t>
  </si>
  <si>
    <t>Fortalecimiento Institucional</t>
  </si>
  <si>
    <t>PPDA - Realizar una revisión del protocolo de atención a las PQRSD, que involucre a OAJ, OAP, DTI y  SI.</t>
  </si>
  <si>
    <t>Protocolos y/o procedimientos actualizados</t>
  </si>
  <si>
    <t>[Núm. revisiones / 1] x 100</t>
  </si>
  <si>
    <t>Evaluar el modelo de costeo por actividades con análisis de impacto en esquema tarifario 2026</t>
  </si>
  <si>
    <t>Actualización del modelo de costeo conforme al nuevo esquema tarifario y presentación de la información consolidada en la nueva herramienta de PBI</t>
  </si>
  <si>
    <t>% de avance en actualización del modelo de costeo diferencial</t>
  </si>
  <si>
    <t>Ejecutar el Plan Anual de Vacantes  </t>
  </si>
  <si>
    <t>Vinculaciones a la Planta de Personal</t>
  </si>
  <si>
    <t>Proveer las vacantes que se presenten</t>
  </si>
  <si>
    <t>Ejecutar el Plan de Previsión de Recursos Humanos</t>
  </si>
  <si>
    <t>Plan de Previsión de Recursos Humanos ejecutado</t>
  </si>
  <si>
    <t>Diseñar y adoptar el Plan de Previsión de Recursos Humanos</t>
  </si>
  <si>
    <t>-</t>
  </si>
  <si>
    <t>Ejecutar el Plan Estratégico de Talento Humano  </t>
  </si>
  <si>
    <t>Plan Estratégico de Talento Humano ejecutado</t>
  </si>
  <si>
    <t>Diseñar y adoptar el Plan Estratégico de Talento Humano</t>
  </si>
  <si>
    <t>Ejecutar el Plan Institucional de Capacitación   </t>
  </si>
  <si>
    <t>Plan Institucional de Capacitación ejecutado</t>
  </si>
  <si>
    <t>( No de capacitaciones realizadas (XX) / No de capacitaciones programadas (XX) )  * 100</t>
  </si>
  <si>
    <t>Ejecutar el Plan de Incentivos Institucionales  </t>
  </si>
  <si>
    <t>Plan de Incentivos Institucionales ejecutado</t>
  </si>
  <si>
    <t>( No de actividades realizadas (XX) / No de actividades programadas (XX) )  * 100</t>
  </si>
  <si>
    <t>Ejecutar el Plan Trabajo Anual en Seguridad y Salud en el Trabajo  </t>
  </si>
  <si>
    <t>Plan Trabajo Anual en Seguridad y Salud en el Trabajo  ejecutado</t>
  </si>
  <si>
    <t>Ejecutar la producción editorial para las pruebas de estado, proyectos de evaluación y nuevos negocios siguiendo los criterios de calidad y oportunidad basados en un enfoque diferencial según se requiera.</t>
  </si>
  <si>
    <t>Porcentaje de cumplimiento en la ejecución de planes de producción editorial</t>
  </si>
  <si>
    <t>Ejecutar la codificación de las respuestas a las preguntas abiertas aplicadas en las pruebas de estado, pruebas internacionales, proyectos de evaluación y nuevos negocios siguiendo criterios de calidad y oportunidad basados en un enfoque diferencial según se requiera.</t>
  </si>
  <si>
    <t>Porcentaje de cumplimiento en la ejecución de planes de codificación</t>
  </si>
  <si>
    <t>Misional</t>
  </si>
  <si>
    <t>OBJ4:Fortalecer los procesos de evaluación para abordar de manera efectiva las particularidades y necesidades específicas con carácter diferencial</t>
  </si>
  <si>
    <t xml:space="preserve">Implementación de proyectos de evaluación con carácter Diferencial y territorial. </t>
  </si>
  <si>
    <t>Política de Gestión del Conocimiento y la Innovación</t>
  </si>
  <si>
    <t>PYC Procesamiento y Calificación</t>
  </si>
  <si>
    <t>Desarrollar dos investigaciones sobre procedimientos técnicos que propendan por la generación de estimaciones precisas y busquen minimizar los posibles sesgos asociados a subpoblaciones a la hora de realizar los procesos de calificación y análisis de ítems dentro del  marco de la nueva línea base del exámen Saber 11</t>
  </si>
  <si>
    <t>Documento de investigación con referentes teóricos, metodología, resultados y recomendaciones para garantizar estimaciones precisas y la minimización de posibles sesgos en el marco de la nueva línea base del examen Saber 11</t>
  </si>
  <si>
    <t>Subdirección de Estadisticas</t>
  </si>
  <si>
    <t>Entregables cumplidos en el trimestre/total entregables planificados en el año</t>
  </si>
  <si>
    <t>Fortalecimiento Servicios de Evaluación</t>
  </si>
  <si>
    <t>OBJ2:Contribuir al desarrollo educativo y social mediante la divulgación de resultados e investigaciones</t>
  </si>
  <si>
    <t>Fortalecimiento en la Generación, y Promoción de Investigaciones Aplicadas generadas en el instituto que aporten al mejoramiento de la Calidad de la Educación</t>
  </si>
  <si>
    <t>Generar y divulgar boletines sobre temas estadísticos que aborda el Icfes, como insumo bibliográfico para investigadores y demás actores interesados.</t>
  </si>
  <si>
    <t>PDF de saber al Detalle diagramado y publicado</t>
  </si>
  <si>
    <t>Número de boletines elaborados y publicados / Total de boletines planificados para el año</t>
  </si>
  <si>
    <t>Operación Comercial</t>
  </si>
  <si>
    <t>Política de Gestión de la Información Estadistica</t>
  </si>
  <si>
    <t>Fortalecimiento de las estadisticas oficiales para mejorar accesibilidad a información sectorial</t>
  </si>
  <si>
    <t>Nuevas desagregaciones publicadas en la pagina web</t>
  </si>
  <si>
    <t>Número de desagregaciones entregadas/ total de desagregaciones planificadas y publicadas para la anualidad</t>
  </si>
  <si>
    <t>Fortalecer los procedimientos de calificación y análisis de items  de las pruebas con la implementación de metodologías de detección de Funcionamiento Diferencial de los items - DIF por subplobación para el examén Saber Pro</t>
  </si>
  <si>
    <t>Carpetas con salidas de los procesamientos y envío a los gestores de prueba</t>
  </si>
  <si>
    <t>Número de ítems en medición con generación de estadísticas de DIF para la respectiva aplicación (segundo semestre 2025 y primer semestre 2026 )</t>
  </si>
  <si>
    <t>Brindar a la población con discapacidad mayor acceso a los exámenes de Estado, por medio del diseño de ítems con ajustes razonables.</t>
  </si>
  <si>
    <t>Diseños de armado con ajustes para personas con discapacidad para los exámenes de Estado.</t>
  </si>
  <si>
    <t>Ajuste de diseños de armado de exámenes de Estado para población con discapacidad
(No. de Diseños de Armado de exámenes de Estado adaptados / No. de Diseños de Armado de exámenes de Estado por aplicar durante la vigencia)*100</t>
  </si>
  <si>
    <t>Construcción de ítems con comunidades étnicas</t>
  </si>
  <si>
    <t>Construcción comunitaria de ítems</t>
  </si>
  <si>
    <t>No. de ítems construidos con enfoque étnico en la evaluación educativa externa.</t>
  </si>
  <si>
    <t>Realizar planeación y ejecución operativa de pruebas de estado con cobertura territorial y demás evaluaciones que requiera el Instituto para la vigencia</t>
  </si>
  <si>
    <t>% de pruebas aplicadas según planeación / Cobertura territorial alcanzada</t>
  </si>
  <si>
    <t>Realización, producción y diseño  de 5 multimedias productos de las pruebas Nacionales e internacionales</t>
  </si>
  <si>
    <t>5 multimedias productos de las pruebas nacionales e internacionales , y clientes externos</t>
  </si>
  <si>
    <t>Subdirección de Análisis y
Divulgación</t>
  </si>
  <si>
    <t>Producción de multimedias/5</t>
  </si>
  <si>
    <t>Diseño de 100 piezas gráficas que apoyen la difusión de las pruebas Nacionales e internacionales</t>
  </si>
  <si>
    <t>10 piezas gráficas de difusión de los diferentes resultados</t>
  </si>
  <si>
    <t>Piezas gráficas /100</t>
  </si>
  <si>
    <t>Producción  y diseño  de 16 cápsulas de video en formato reels e historias  para redes sociales que apoyen la difusión de informes nacionales e internacioles, socializaciones como productos de las pruebas</t>
  </si>
  <si>
    <t>16 videocápsulas informativas</t>
  </si>
  <si>
    <t>Video cápsulas / 16</t>
  </si>
  <si>
    <t>Aplicar la estrategia de difusión de resultados a partir de sesiones especializadas de las evaluaciones y mediciones con análisis territorial mediante 12 Encuentros Regionales por la apropiación social de los resultados: Ruta del SaberEs 2026, el sentido de la evaluación para el mejoramiento de la calidad educativa en 16 ETC focalizadas de acuerdo a sus situaciones de contexto y resultados obtenidos en las diferentes evaluaciones aplicadas como Saber 11º y Saber 3º, 5º, 7º y 9º.</t>
  </si>
  <si>
    <t>Número de asistencias técnicas realizadas</t>
  </si>
  <si>
    <t>A= ERSaberES realizados
B= 40 
C=(A/B)*100</t>
  </si>
  <si>
    <t xml:space="preserve">Realizar 12 sesiones de divulgación de los informes nacionales de las evaluaciones y mediciones realizadas por el Instituto de Saber 11, Saber TyT/Pro, Saber 3º, 5º, 7º y 9º (1 nacional y 6 regionales), TALIS Starting and Strong - Volumen II, TALIS Consolidado - Volumen III y ERCE. </t>
  </si>
  <si>
    <t>Número de sesiones de difusión ejecutadas</t>
  </si>
  <si>
    <t>A= sesiones realizadas
B= sesiones planificadas 
C=(A/B)*100</t>
  </si>
  <si>
    <t xml:space="preserve">Desarrollar la IX versión del Encuentro Nacional de Líderes y Líderesas de Evaluación de las 97 Entidades Territoriales Certificadas - ENLE 2026, incluyendo un día de trabajo por mesas regionales de acuerdo a la división realizada en las pruebas Saber 3º, 5º, 7º y 9º.
</t>
  </si>
  <si>
    <t>Evento de Apropiación Social y asistencia técnica realizado</t>
  </si>
  <si>
    <t>A=Fases desarrolladas de planeación del evento/ 4 fases de planeación ejecutadas</t>
  </si>
  <si>
    <t>Implementación de la estrategia de Comunidad de Aprendizaje 2026</t>
  </si>
  <si>
    <t>A= actividades realizadas
B= MacrpACT planificadas = 4
C=(A/B)*100</t>
  </si>
  <si>
    <t>Realizar 4 sesiones de gestión del conocimiento de las diferentes mediciones y evaluaciones realizadas por el Icfes para la capacitación interna del equipo SAyD</t>
  </si>
  <si>
    <t>A= sesiones realizadas
B= sesiones planificadas =4
C=(A/B)*100</t>
  </si>
  <si>
    <t xml:space="preserve">Preparar, apoyar, líderar y/o ajustar los 10 contenidos, talleres, difusiones y/o sesiones solicitadas por la Dirección de Evaluación, la Dirección General y/o clientes externos como SENA, SDMujer, Cómites Técicos de Área - CTA, entre otros que puedan surgir de la operación comercial del Instituo o necesidades misionales. </t>
  </si>
  <si>
    <t>Número de eventos apoyados o gestionados</t>
  </si>
  <si>
    <t>A= eventos apoyados
B= 10
C=(A/B)*100</t>
  </si>
  <si>
    <t>2 Informes de resultados de la aplicación de las metodologías</t>
  </si>
  <si>
    <t>Número de informes realizados/ 2</t>
  </si>
  <si>
    <t>Implementación de dos metodologías o recursos innovadores, para el apoyo o mejoramiento a los procedimientos de análisis de resultados y apropiación social de la evaluación</t>
  </si>
  <si>
    <t>2 metodologías o recursos innovadores implementados</t>
  </si>
  <si>
    <t>Número de metodologías o recursos implementados/ 2</t>
  </si>
  <si>
    <t>Realizar dos evaluaciones, una por semestre, del observatorio de datos, en términos de consulta, acceso, utilidad y uso de contenidos</t>
  </si>
  <si>
    <t>2 evaluaciones del observatorio de datos</t>
  </si>
  <si>
    <t>Número de evaluaciones realizadas/ 2</t>
  </si>
  <si>
    <t>4 informes trimestrales de retroalimentación</t>
  </si>
  <si>
    <t>Número de informes realizados/ 4</t>
  </si>
  <si>
    <t>Diseño, ilustración y diagramación de los pruebas Nacionales e internacionales, manteniendo la coherencia institucional, accesibilidad y usabilidad</t>
  </si>
  <si>
    <t>2 informes trimestrales productos de las diferentes pruebas</t>
  </si>
  <si>
    <t>Número de informes realizados/ 8</t>
  </si>
  <si>
    <t>Producción de presentaciones, infografías y piezas gráficas como apoyo a las diferentes solitudes de los  equipos internos de la Subdirección d Análisis y Divulgación</t>
  </si>
  <si>
    <t>Productos digitales según solicitud</t>
  </si>
  <si>
    <t>Productos digitales/4</t>
  </si>
  <si>
    <t>2 Actualizaciónes mensulaes de la sección de ABC del saber y Análisis de datos con datos destacados y piezas graficas producto  de las difusiones de los informes nacionales e internacionales</t>
  </si>
  <si>
    <t xml:space="preserve"> 2- Actualizaciónes mensulaes de la sección de ABC del saber y Análisis de datos</t>
  </si>
  <si>
    <t>Actualizaciones portal web/2</t>
  </si>
  <si>
    <t>Elaborar seis (6) resúmenes infográficos con los resultados obtenidos en las pruebas internacionales y nacionales que contribuya a la toma de decisiones estratégicas e involcre el enfoque diferencial en el análisis de los resultados</t>
  </si>
  <si>
    <t>Número de resumenes finalizados</t>
  </si>
  <si>
    <t>((número de resumenes finalizados)/6)x100</t>
  </si>
  <si>
    <t>Elaborar tres (3) resúmenes infográficos de resultados para clientes externos del instituto con los resultados obtenidos en las pruebas Saber 11°, Saber TyT, Saber Pro que contribuya a la toma de decisiones estratégicas  e involcre el enfoque diferencial en el análisis de los resultados.</t>
  </si>
  <si>
    <t>((número de resumenes finalizados)/3)x100</t>
  </si>
  <si>
    <t>Actualizar y/o elaboración de cuatro (4) visores de resultados sobre la evaluación de la educación para estar al tanto de los resultados que se obtienen a nivel territorial en el marco del Observatorio de Datos del Icfes</t>
  </si>
  <si>
    <t>Número de visores desarrollados</t>
  </si>
  <si>
    <t>((número de visores)/4)x100</t>
  </si>
  <si>
    <t>Elaborar cinco (5) informes de resultados con resultados de las pruebas nacionales e internacionales obtenidos en las pruebas Saber 11°, Saber TyT, Saber Pro, TALIS, ERCE y PISA</t>
  </si>
  <si>
    <t>Número de informes finalizados</t>
  </si>
  <si>
    <t>((número de informes finalizados)/5)x100</t>
  </si>
  <si>
    <t>Número de notas de política publicadas</t>
  </si>
  <si>
    <t>((número de notas de política publicadas)/10) x100</t>
  </si>
  <si>
    <t>Automatización de reportes a nivel de Entidad Territorial Certificada con los resultados del examen Saber 11° y Clasificación de Planteles 2025</t>
  </si>
  <si>
    <t>Número de reportes automatizados</t>
  </si>
  <si>
    <t>((número de reportes finalizados)/97) x100</t>
  </si>
  <si>
    <t>Elaborar dos (2) resúmenes infográficos de resultados para clientes externos del instituto con los resultados obtenidos en las pruebas que contribuya a la toma de decisiones estratégicas con base en el análisis de los resultados.</t>
  </si>
  <si>
    <t>((número de resumenes finalizados)/2)x100</t>
  </si>
  <si>
    <t>Cumplimiento 100% del Plan Institucional de Archivos (PINAR) con gestión documental sistematizada</t>
  </si>
  <si>
    <t>% de ejecución del plan Institucional de Archivos - PINAR de la vigencia</t>
  </si>
  <si>
    <t>% de avance en ejecución del PINAR</t>
  </si>
  <si>
    <t>Ejecutar Plan de Conservación Documental con digitalización de 100% de archivos estratégicos</t>
  </si>
  <si>
    <t>% de ejecución del Plan de Conservación Documental de la vigencia</t>
  </si>
  <si>
    <t>% de documentos conservados y digitalizados</t>
  </si>
  <si>
    <t>Implementar Plan de Preservación Digital con almacenamiento seguro y recuperación de datos</t>
  </si>
  <si>
    <t>% de ejecución del Plan de Preservación Digital de la vigencia</t>
  </si>
  <si>
    <t>% de implementación del plan de preservación digital / Índice de disponibilidad de datos</t>
  </si>
  <si>
    <t>Ejecutar Plan Anual de Adquisiciones con 95% de cumplimiento de metas presupuestales</t>
  </si>
  <si>
    <t>% de seguimiento al cumplimiento del Plan Anual de Adquisiciones de la vigencia</t>
  </si>
  <si>
    <t>% de ejecución del Plan Anual de Adquisiciones</t>
  </si>
  <si>
    <t>Realizar auditorías internas orientadas a evaluar la gestión y los resultados de los procesos y proyectos incluidos en el Plan Anual de Auditoría, aprobado por el Comité Institucional de Coordinación de Control Interno, así como elaborar los informes de ley, los informes de seguimiento y demás actividades que correspondan.</t>
  </si>
  <si>
    <t>Plan Anual de Auditoría</t>
  </si>
  <si>
    <t>% de cumplimiento del plan anual de auditoría</t>
  </si>
  <si>
    <t>PPDA - Remitir al comité de conciliación dos informes sobre los avances de la «Politica de Prevención del Daño Antijuridico»</t>
  </si>
  <si>
    <t>Informes PPDA</t>
  </si>
  <si>
    <t>[Núm. Informes PPPDA / 2] x 100</t>
  </si>
  <si>
    <t>PPDA - Remitir al grupo de asuntos disciplinarios el listado de las tutelas originadas por acciones de tutela deficiente o extemporaneamente atendidas.</t>
  </si>
  <si>
    <t>Informes a disciplinarios</t>
  </si>
  <si>
    <t>[Núm. Informes disciplinarios / 2] x 100</t>
  </si>
  <si>
    <t>Implementar un sistema inteligente para la gestión organizacional (SIGO)</t>
  </si>
  <si>
    <t>Implementación del Plan de trabajo SIGO</t>
  </si>
  <si>
    <t>% de cumplimiento del Plan de trabajo SIGO</t>
  </si>
  <si>
    <t>Implementar el plan del modelo de seguridad y privacidad de información, y del plan de tratamiento de riesgos de seguridad de la información</t>
  </si>
  <si>
    <t>% de avance en implementación y certificación ISO 27001:2022</t>
  </si>
  <si>
    <t>Elaboración informe de sostenibilidad 2025 que incluye el calculo de la huella de carbono</t>
  </si>
  <si>
    <t>% de indicadores de sostenibilidad reportados en informe 2026</t>
  </si>
  <si>
    <t>Ejecutar estrategia de diversificación de negocios mediante 3 ruedas de negocios con actores del sector educativo</t>
  </si>
  <si>
    <t>Número de ruedas de negocios realizadas y alianzas establecidas / 3 eventos</t>
  </si>
  <si>
    <t>Rueda de negocios Educativos Nacional 2026</t>
  </si>
  <si>
    <t>Alianzas estrategicas comerciales Internacionales para segundo semestre 2026</t>
  </si>
  <si>
    <t>Proyeccion negocios comerciales en Secretarias educativas departamentales en Colombia para el segundo semestre 2026</t>
  </si>
  <si>
    <t>Crecimiento en ingresos utilidades comerciales en 2026</t>
  </si>
  <si>
    <t xml:space="preserve"> $ 21.808.861.856,00 </t>
  </si>
  <si>
    <t>Fortalecer arquitectura empresarial con mapeo de procesos MIPG y actualización de portafolio de servicios</t>
  </si>
  <si>
    <t>% de actualización del portafolio de servicios y arquitectura empresarial</t>
  </si>
  <si>
    <t>Fortalecer la comunicación interna mediante la implementación de la estrategia de comunicación con las diferentes dependencias del Instituto.</t>
  </si>
  <si>
    <t>Informe de análisis de  resultados de la encuesta semestral de comunicación interna formulada y aplicada a los colaboradores del Instituto</t>
  </si>
  <si>
    <t>Nivel de satisfacción de los Colaboradores en relación con los procesos internos y la comunicación organizacional.</t>
  </si>
  <si>
    <t>Diseñar y ejecutar el programa institucional de lenguaje claro</t>
  </si>
  <si>
    <t>Capacitación de lenguaje claro a los colaboradores del Instituto</t>
  </si>
  <si>
    <t>Realizar capacitación virtual de expertos en lenguaje claro</t>
  </si>
  <si>
    <t>Gestionar la participación del Instituto en eventos estratégicos, tanto nacionales, regionales e internacionales, con el fin de fortalecer el posicionamiento de marca.</t>
  </si>
  <si>
    <t>Material audiovisual de los eventos a los que se participa</t>
  </si>
  <si>
    <t>Número de eventos estratégicos con participación documentada.</t>
  </si>
  <si>
    <t>Por demanda</t>
  </si>
  <si>
    <t>PPDA - Realizar dos publicaciones en los medios de comunicación interna del Instituto sobre la «Politica de Prevención del Daño Antijuridico 2026 - 2028».</t>
  </si>
  <si>
    <t>Impactos en medios internos de comunicación</t>
  </si>
  <si>
    <t>[Núm. Impactos / 2] x 100</t>
  </si>
  <si>
    <t>PPDA - Remitir dos informes al comité de conciliación sobre la implementacion y optimización de herramientas tecnológicas para la atención de las PQRSD y el impacto esperado en la reducción de tiempos de respuesta.</t>
  </si>
  <si>
    <t>Informes DTI</t>
  </si>
  <si>
    <t>[Núm. Informes DTI / 2] x 100</t>
  </si>
  <si>
    <t>Realizar seguimiento para la planeación y ejecución operativa de las pruebas de estado, pruebas internacionales y demás evaluaciones que requiera el Instituto para la vigencia, conforme con las particularidades y necesidades específicas con carácter diferencial</t>
  </si>
  <si>
    <t>Numero de actividades a cargo de la DPO realizadas en el trimestre por prueba/ Numero  de actividades a cargo de la DPO proyectadas para el trimestre por prueba * 100</t>
  </si>
  <si>
    <t>Consolidar documentos con lineamientos técnicos a partir de las iniciativas o proyectos de innovación adelantadas en el Laboratorio de Evaluación.</t>
  </si>
  <si>
    <t>Informe de recomendaciones desde el área en el marco de implementación del proyecto de inclusión</t>
  </si>
  <si>
    <t>Porcentaje de avance en informes con lineamientos técnicos en los tiempos definidos para el proyecto estratégico de inclusión.</t>
  </si>
  <si>
    <t>Inversión</t>
  </si>
  <si>
    <t>Elaborar y consolidar  informes de nuevas mediciones que se implementen en el área.</t>
  </si>
  <si>
    <t>Informe de nuevas mediciones adelantas en el área</t>
  </si>
  <si>
    <t>Porcentaje de avance en informes de nuevas mediciones adelantas en el área</t>
  </si>
  <si>
    <t>Gestionar la correcta implementación, análisis y difusión de estudios internacionales (PISA, ERCE, SSES, TALIS SS)</t>
  </si>
  <si>
    <t>La Dirección de Evaluación coordina los compromisos adquiridos (durante la vigencia) con los consorcios internacionales para la correcta implementación, análisis y difusión de estas pruebas en el país. 
A. Análisis y difusión de resultados de estudio Principal PISA que se realizó en 2025
B. Análisis de resultados de estudio Principal ERCE 2025
C. Aplicación principal SSES 2026 
D. Difusión TALIS Starting Strong y análisis y difusión Vol II de TALIS Core Survey</t>
  </si>
  <si>
    <t>Porcentaje de avance del cumplimiento de las actividades pactadas con los consorcios (durante la vigencia) de cara a cada uno de los estudios internacionales activos</t>
  </si>
  <si>
    <t xml:space="preserve">Implementar estrategia de socialización y divulgación  interna y externa de la investigación </t>
  </si>
  <si>
    <t>Productos de comunicación y socialización  sobre investigación publicadas en canales Icfes</t>
  </si>
  <si>
    <t>Número de piezas de comunicación y socialización publicadas en canales Icfes que se asocien al desarrollo y fomento proyectos de investigación  durante la vigencia/ (Total de proyectos de investigación la agenda en curso *(2) + instrumentos de fomento a investigación * (4))</t>
  </si>
  <si>
    <t>Participar en eventos académicos para difundir resultados de investigaciones del Icfes</t>
  </si>
  <si>
    <t>Eventos de socialización de investigación con participación del ICFES</t>
  </si>
  <si>
    <t xml:space="preserve">Número de eventos de socialización de investigación con participación del ICFES / Total de proyectos de agenda en curso </t>
  </si>
  <si>
    <t>Generar productos de investigación de alta calidad con enfoque diferencial y territorial para publicación</t>
  </si>
  <si>
    <t xml:space="preserve">Productos académicos de investigación Icfes generados con enfoque diferencial y/o territorial  </t>
  </si>
  <si>
    <t xml:space="preserve">Número de productos académicos de investigación generados con enfoque diferencial y/o territorial / Total de proyectos de agenda en curso *(3) </t>
  </si>
  <si>
    <t>Registrar productos de investigación en GrupLAC y consolidar base de datos de investigadores del Instituto</t>
  </si>
  <si>
    <t>Productos de investigación registrados en GrupLAC conforme lineamientos MinCiencias</t>
  </si>
  <si>
    <t>Número de productos registrados en GrupLAC / (Número de  investigadores activos en GrupLAC * Número de investigaciones activas en GrupLAC )</t>
  </si>
  <si>
    <t>Publicar y fomentar los datos abiertos generados por el Instituto para promover  la investigación externa en el sector educativo</t>
  </si>
  <si>
    <t>Publicaciones de datos abiertos en DataIcfes y talleres de uso del repositorio que sean insumo para promover investigaciones y estudios sobre la calidad de la educación</t>
  </si>
  <si>
    <t>Número de publicaciones de datos y/o talleres de DataIcfes/ (Número total de publicaciones de datos acorde al calendario de publicaciones + talleres de uso de datos planificados)</t>
  </si>
  <si>
    <t>Infaestructura Tecnológica</t>
  </si>
  <si>
    <t>Mantener las infraestructuras tecnologicas actualizadas e incorporar nuevas tecnologias segun lo demanden el entorno; facilitando la incorporacion de una arquitectura interoperable y escalable basadas en tecnologias emergentes que promuevan  soluciones de inteligencia de negocios y tecnologías emergentes (inteligencia artificial, blockchain, big data) para optimizar procesos, potenciar la analítica avanzada y mejorar la toma de decisiones.</t>
  </si>
  <si>
    <t>Porcentaje de avance en la implementación de las Herramientas tecnológicas que permitan la transformación difital del ICFES</t>
  </si>
  <si>
    <t>01/20/2026</t>
  </si>
  <si>
    <t>Fortalecimiento Tecnológico</t>
  </si>
  <si>
    <t>Transformación Digital</t>
  </si>
  <si>
    <t>La automatización de procesos misionales y administrativos, orientada a reducir tiempos, optimizar recursos y mejorar la eficiencia operativa. Esta automatización permitirá que las áreas del Icfes cuenten con herramientas digitales que faciliten la gestión y el seguimiento de sus actividades.</t>
  </si>
  <si>
    <t>Cyberseguridad y protección de datos</t>
  </si>
  <si>
    <t>Fortalecer y mantener las herramientas con las que cuenta el Instituto del  sistema  de ciberseguridad que aumente  la protección de los activos digitales del Icfes,  la integridad, confidencialidad y disponibilidad de la información crítica. Este sistema incluirá políticas, procedimientos y herramientas alineadas con estándares internacionales como ISO 27001.</t>
  </si>
  <si>
    <t>Innovación y gobierno de datos y digital</t>
  </si>
  <si>
    <t>Fortalecer  las herramientas digitales  y los procedimientos  que nos permitan contribuir a la construccion del modelo de gobierno de datos que apoyen  la gestión, calidad, seguridad y disponibil idad de la información institucional.</t>
  </si>
  <si>
    <t>Monitoreo a los proyectos formulados por el Icfes</t>
  </si>
  <si>
    <t>Seguimiento a los proyectos formulados por el Icfes</t>
  </si>
  <si>
    <t>Número de de proyectos con seguimiento oportuno/  numero total de proyectos</t>
  </si>
  <si>
    <t>Clasificar, escalar y atender la totalidad de las PQRSDF que interponga la ciudadanía ante el Icfes durante la vigencia 2026</t>
  </si>
  <si>
    <t>Gestión de las PQRSDF Institucionales</t>
  </si>
  <si>
    <t>Porcentaje de PQRSDF clasificadas, escaladas y atendidas por la Unidad de Atención al Ciudadano en la vigencia 2026</t>
  </si>
  <si>
    <t>Diseñar y aplicar la encuesta de satisfacción a 2 grupos focales con enfoque diferencial territorial</t>
  </si>
  <si>
    <t>Informes de los resultados obtenidos en los grupos focales</t>
  </si>
  <si>
    <t xml:space="preserve">Porcentaje de aplicación de encuestas de satisfacción a grupos focales </t>
  </si>
  <si>
    <t>Mejorar la cercanía de atención con los Establecimientos Educativos en el marco de la Estrategia Icfes con las regiones.</t>
  </si>
  <si>
    <t>Análisis de la data obtenida a través de los Establecimientos Educativos</t>
  </si>
  <si>
    <t>Número de establecimientos atendidos / Número de establecimientos proyectados por atender</t>
  </si>
  <si>
    <t>Participar en 2 Ferias Nacionales de Servicio al Ciudadano</t>
  </si>
  <si>
    <t>Informe de los resultados de atención durante las Ferias de Servicio Nacional</t>
  </si>
  <si>
    <t>Número de participación en ferias de servicio nacional / Número de ferias de servicio nacional</t>
  </si>
  <si>
    <t xml:space="preserve">CONTROL DE CAMBIOS </t>
  </si>
  <si>
    <t>FECHA</t>
  </si>
  <si>
    <t>VERSIÓN</t>
  </si>
  <si>
    <t>CAMBIOS</t>
  </si>
  <si>
    <t>INSTANCIA DE APROBACIÓN</t>
  </si>
  <si>
    <t>FECHA DE APROBACIÓN</t>
  </si>
  <si>
    <t>Este es un documento controlado; una vez se descargue o se imprima se considera NO CONTROLADO</t>
  </si>
  <si>
    <t>Año</t>
  </si>
  <si>
    <t>Dependencia</t>
  </si>
  <si>
    <t>Acción</t>
  </si>
  <si>
    <r>
      <t xml:space="preserve">La Dirección de Evaluación coordina los </t>
    </r>
    <r>
      <rPr>
        <sz val="11"/>
        <color rgb="FF00B050"/>
        <rFont val="Calibri"/>
        <family val="2"/>
        <scheme val="minor"/>
      </rPr>
      <t>compromisos adquiridos (durante la vigencia) con los consorcios internacionales para la correcta implementación, análisis y difusión de estás pruebas en el país.</t>
    </r>
    <r>
      <rPr>
        <sz val="11"/>
        <color theme="1"/>
        <rFont val="Calibri"/>
        <family val="2"/>
        <scheme val="minor"/>
      </rPr>
      <t xml:space="preserve"> El director de evaluación es el representante técnico nacional ante los organismos internacionales.
A. Estudio Principal PISA 2025 : ventana de aplicación 21 de abril al 06 junio de 2025
B. Estudio Principal ERCE 2025: ventana de aplicación 01 de septiembre al 03 de octubre de 2025
C.Pre-piloto SSES 2026***: Ventana de aplicación del pre-piloto septiembre a diciembre de 2025 
***Estamos a la espera de la suscripción del convenio  de participación entre la Secretaría de Educación de Bogotá y la OCDE para iniciar actividades de cara a este estudio en 2025. El plazo de suscripción es el 31 de diciembre de 2024. </t>
    </r>
  </si>
  <si>
    <t>Estado de avance del cumplimiento de las actividades pactadas con los consorcios (durante la vigencia) de cara a cada uno de los estudios internacionales activos</t>
  </si>
  <si>
    <t>Elaborar y consolidar informes de nuevas mediciones que se asignen de manera institucional a la dirección de evaluación, y elaborar las recomendaciones</t>
  </si>
  <si>
    <t>Avance de los proyectos de evaluación que cuentan con carácter diferencial y territorial</t>
  </si>
  <si>
    <t xml:space="preserve">Implementar la medición de la calidad de educación inicial de las instituciones educativas distritales de Bogotá </t>
  </si>
  <si>
    <t>Realizar seguimiento a la Planeación y ejecución Operativa de las pruebas de estado, pruebas internacionales y demás evaluaciones que requiera el Instituto para la vigencia, conforme con las particularidades y necesidades específicas con carácter diferencia</t>
  </si>
  <si>
    <t>Cyberseguridad</t>
  </si>
  <si>
    <t xml:space="preserve">Participación del Icfes en eventos regionales, nacionales e internacionales </t>
  </si>
  <si>
    <t>Participación en eventos institucionales y del sector a nivel nacional y regional</t>
  </si>
  <si>
    <r>
      <t xml:space="preserve">Desarrollar </t>
    </r>
    <r>
      <rPr>
        <sz val="11"/>
        <color rgb="FF00B050"/>
        <rFont val="Calibri"/>
        <family val="2"/>
        <scheme val="minor"/>
      </rPr>
      <t>estrategias de comunicación interna con las diferentes dependencias del Instituto</t>
    </r>
    <r>
      <rPr>
        <sz val="11"/>
        <color theme="1"/>
        <rFont val="Calibri"/>
        <family val="2"/>
        <scheme val="minor"/>
      </rPr>
      <t>, garantizando una difusión apropiada y oportuna de la información que genera el Instituto a todos los colaboradores.</t>
    </r>
  </si>
  <si>
    <t>Realización y  seguimiento a los publicaciones realizadas en medios de comunicación.</t>
  </si>
  <si>
    <t>Numero de publicaciones en medios de comunicación</t>
  </si>
  <si>
    <t>Diseñar y ejecutar capacitación de lenguaje claro a los colaboradores del Instituto</t>
  </si>
  <si>
    <t>Realización de la capacitación virtual de expertos en lenguaje claro</t>
  </si>
  <si>
    <t>Plan de Seguridad y Privacidad de la Información</t>
  </si>
  <si>
    <t>Porcentaje de avance en las actividades del Mapa de Ruta</t>
  </si>
  <si>
    <t>Plan de Tratamiento de Riesgos de Seguridad y Privacidad de la Información</t>
  </si>
  <si>
    <t>Porcentaje de ejecución del Plan anual 2025 de establecido de acuerdo con los lineamientos MIPG</t>
  </si>
  <si>
    <t>Plan de implementación  ISO 27001:2022</t>
  </si>
  <si>
    <t>Porcentaje de cumplimiento de los indicadores del SGSPI</t>
  </si>
  <si>
    <t>Desarrollar las actividades de austeridad y gestión ambiental, a través del cumplimiento del plan de trabajo de la vigencia 2025</t>
  </si>
  <si>
    <t>Porcentaje de ejecución del plan de trabajo  austeridad y gestión ambiental</t>
  </si>
  <si>
    <t>Elaboración de inventario de fuentes de emisión</t>
  </si>
  <si>
    <t>Porcentaje de ejecución del plan de trabajo relacionados con el inventario de fuentes de emisión</t>
  </si>
  <si>
    <t>Proyecto Estratégico: Informe de sostenibilidad</t>
  </si>
  <si>
    <t>Porcentaje de construcción del informe de sostenibilidad 2025</t>
  </si>
  <si>
    <t>Plan de implementación ISO 14001:2015</t>
  </si>
  <si>
    <t>Diagnostico de implementación ISO 14001:2015</t>
  </si>
  <si>
    <t>Proyecto Estratégico: Implementación del SIGO</t>
  </si>
  <si>
    <t>Diagnostico de implementación SIGO</t>
  </si>
  <si>
    <t>Programa de Transparencia y ética pública</t>
  </si>
  <si>
    <t>Porcentaje de avance en la implementación del Programa de Transparencia y ética pública</t>
  </si>
  <si>
    <t>Realizar seguimiento al cumplimiento del Plan de Brechas MIPG</t>
  </si>
  <si>
    <t>Plan de Brechas - Informes de seguimiento trimestral</t>
  </si>
  <si>
    <t>Arquitectura Empresarial</t>
  </si>
  <si>
    <t>Porcentaje de ejecución del plan de trabajo Arquitectura Empresarial</t>
  </si>
  <si>
    <t>Rueda de negocios internacional</t>
  </si>
  <si>
    <t>Porcentaje de avance</t>
  </si>
  <si>
    <t>Actualización, rediseño y divulgación del Portafolio de Servicios</t>
  </si>
  <si>
    <t>Gestionar el contenido de la sección de consultoría de la página web </t>
  </si>
  <si>
    <t>Monitoreos a la estrategia de proyectos</t>
  </si>
  <si>
    <t>Número de monitoreos realizados durante el periodo/  numero de monitoreos planeados durante el periodo</t>
  </si>
  <si>
    <t>Presentar al Comité de Gestión y Desempeño informes semestrales sobre los avances y resultados del desempeño de la PPDA</t>
  </si>
  <si>
    <t># resultados presentados / 2</t>
  </si>
  <si>
    <t xml:space="preserve">Diseñar y ejecutar una encuesta anual dirigida a los jefes de áreas del Instituto con el objetivo de evaluar el manejo y control de las PQRSD </t>
  </si>
  <si>
    <t># resultados de encuesta presentados / 1</t>
  </si>
  <si>
    <t>Realizar auditorías internas sobre gestión y resultados, a los procesos o proyectos  del Plan Anual de Auditoría aprobado por el Comité Institucional de Coordinación de Control Interno y realizar los informes de Ley y de Seguimiento que le  competen</t>
  </si>
  <si>
    <t>% de cumplimiento del plan anual de auditorías</t>
  </si>
  <si>
    <t>Diseñar e implementar la estrategia de divulgación y apropiación de la investigación que desarrolla el ICFES</t>
  </si>
  <si>
    <t xml:space="preserve">Porcentaje de avance de la estrategia de divulgación y socialización de la investigación.   </t>
  </si>
  <si>
    <t>Porcentaje de avance en publicación y socialización de los datos abiertos del Instituto en DataIcfes</t>
  </si>
  <si>
    <t>Participar en eventos académicos para difundir resultados e investigaciones del Icfes</t>
  </si>
  <si>
    <t>Número de eventos académicos para difundir resultados e investigaciones donde participó el Icfes</t>
  </si>
  <si>
    <t xml:space="preserve">Participar en eventos con el sector educativo y diversas partes interesadas para el desarrollo y fomento a la Investigación </t>
  </si>
  <si>
    <t>Número de eventos académicos para difundir resultados e investigaciones que donde participa el Icfes</t>
  </si>
  <si>
    <t>Generar productos de investigación de alta calidad con enfoque diferencial y/o Territorial</t>
  </si>
  <si>
    <t>Número de productos de Investigaciones realizadas por el Instituto con enfoque diferencial o territorial</t>
  </si>
  <si>
    <t>Registrar productos derivados de proyectos de investigación del Icfes</t>
  </si>
  <si>
    <t>Número de productos de investigación registrados en GrupLAC</t>
  </si>
  <si>
    <t>Cumplimiento Plan Institucional de Archivos</t>
  </si>
  <si>
    <t xml:space="preserve">Cumplimiento Plan de Conservación Documental </t>
  </si>
  <si>
    <t>Cumplimiento Plan de Preservación Digital</t>
  </si>
  <si>
    <t xml:space="preserve">Cumplimiento Plan Anual de Adquisiciones </t>
  </si>
  <si>
    <t xml:space="preserve">Realizar 30 sesiones de difusión de resultados de la aplicación de proyectos especiales, en el marco del cumplimiento de las actividades contractuales pactadas con el MEN con enfoque diferencial si lo requiere. </t>
  </si>
  <si>
    <t>A= sesiones realizadas
B= sesiones planificadas 
C=(A/B)*100</t>
  </si>
  <si>
    <t>Realizar 6 sesiones de divulgación de los informes nacionales de las evaluaciones realizadas por el Instituto de Saber 11, Saber TyT/Pro, MCEIC, TALIS, TALIS starting strong e ICCS.</t>
  </si>
  <si>
    <t>Desarrollar la IX versión del Encuentro Nacional de Líderes y Líderesas de Evaluación de las 97 Entidades Territoriales Certificadas - ENLE 2024-2025.</t>
  </si>
  <si>
    <t>No. de eventos realizados</t>
  </si>
  <si>
    <t>Desarrollar seis (6) Encuentros Regionales de Líderes y Líderesas de Evaluación.</t>
  </si>
  <si>
    <t>A= ERLE realizados
B= 6 
C=(A/B)*100</t>
  </si>
  <si>
    <t>Realizar 4 sesiones de gestión del conocimiento de las diferentes mediciones y evaluaciones realizadas por el Icfes para la comunicación interna. Articuladas con la STH y OACyM.</t>
  </si>
  <si>
    <t>A= sesiones realizadas
B= sesiones planificadas =4
C=(A/B)*100</t>
  </si>
  <si>
    <t>Desarrollar y gestionar la publicación por parte de OACyM de 10 calendarios y parrillas mensuales de las actividades desarrolladas por la Subdirección, referente a talleres, sesiones de difusión y/o divulgación.</t>
  </si>
  <si>
    <t>A= calendarios realizados y publicados
B= calendarios planificados = 10
C=(A/B)*100</t>
  </si>
  <si>
    <t>Implementar la estrategia de Comunidad de aprendizaje (CdA), la cuál consta de: 
1). Acompañamiento a las 11 preseleccionados de los reconocimientos compartir saberes 2024 
(peso de la actividad: 20%)
2). Diseño, ajuste y pilotaje de la nueva plataforma de CdA (peso de la actividad: 20%). 
3). 5 galardones a las buenas prácticas del análisis, uso e interpretación de resultados para el mejoramiento de la calidad educativa (peso de la actividad: 20%).
4). Realización de 8 espacios virtuales o presenciales de Juntanzas del Saber con la Comunidad educativa (peso de la actividad: 20%).
5). Realización del Encuentro Nacional Compartir Saberes 2025 (peso de la actividad: 20%).</t>
  </si>
  <si>
    <t>A= actividades realizadas
B= MacrpACT planificadas = 5
C=(A/B)*100</t>
  </si>
  <si>
    <t>Realizar 40 Encuentros Regionales por la apropiación social de los resultados: Evaluar para la vida 2025, el sentido de la evaluación para el mejoramiento de la calidad educativa en 40 ETC focalizadas de acuerdo a sus situaciones de contexto y resultados obtenidos en las diferentes evaluaciones aplicadas.</t>
  </si>
  <si>
    <t>Preparar, apoyar y/o ajustar los 8 contenidos, talleres, difusiones y/o sesiones solicitadas por la Dirección de Evaluación o la Dirección General.</t>
  </si>
  <si>
    <t>A= eventos apoyados
B= 8
C=(A/B)*100</t>
  </si>
  <si>
    <t>Generación de nuevos indicadores de medición de los procesos de análisis y Apropiación Social de Resultados: 
•⁠  ⁠Levantar el marco teórico para los nuevos indicadores de gestión de la SAYD (25%).
•⁠  ⁠Operacionalizar las variables de los nuevos indicadores de gestión de la SAYD (25%).
•⁠  ⁠Pilotear los indicadores de gestión de la SAYD y ajustarlos (50%).</t>
  </si>
  <si>
    <t>A= actividades realizadas
B= MacrpACT planificadas = 3
C=(A/B)*100</t>
  </si>
  <si>
    <t>Llevar a cabo el pilotaje de los protocolos de instrumentos de investigación del portafolio de metodologías de la SAYD en el marco de las actividades de divulgación y socialización de la SAYD,  promoviendo la incorporación del enfoque diferencial.</t>
  </si>
  <si>
    <t>Dos instrumentos desarrollados</t>
  </si>
  <si>
    <t xml:space="preserve">Consolidar el documento de procedimiento del laboratorio de innovación, que consolide las actividades, líneas de investigación y plan de trabajo durante los próximos años y durante la vigencia. </t>
  </si>
  <si>
    <t>Un procedimiento desarrollado e institucionalizado</t>
  </si>
  <si>
    <t>Realizar un análisis semestral sobre la consulta, acceso, utilidad y  uso de los  contenidos del Observatorio de Datos del Icfes.</t>
  </si>
  <si>
    <t>((número de análisis finalizados)/2)x100</t>
  </si>
  <si>
    <t xml:space="preserve">Diseñar y crear mailings, infografías y piezas gráficas que logren comunicar un panorama general sobre  el desempeño de la población estudiantil  con un enfoque diferencial </t>
  </si>
  <si>
    <t>48 piezas y mailings</t>
  </si>
  <si>
    <t xml:space="preserve">
Diseñar, implementar y desarrollar 5 multimedias interactivas como herramientas de difusión para los productos digitales asociados a los diferentes exámenes </t>
  </si>
  <si>
    <t xml:space="preserve">8 multimedias interactivas </t>
  </si>
  <si>
    <t>Diseñar , gestionar, administrar e implementar contenidos mensualmente que apoyen el fortalecimiento de la página de Comunidad de aprendizaje.</t>
  </si>
  <si>
    <t>24 actuaizaciones
( 2 mensulaes)</t>
  </si>
  <si>
    <t>Diseñar, diagramar , e implementar los diferentes informes de análisis y difusión de resultados de la información derivada de las evaluaciones de la educación que realiza el Instituto Colombiano para la Evaluación de la Educación.</t>
  </si>
  <si>
    <t>((número de informes finalizados)/4)x100</t>
  </si>
  <si>
    <t>Diseñar, producir e implementar video-cápsulas que apoyen la difusión de los diferentes exámenes productos de los análisis de los resultados.</t>
  </si>
  <si>
    <t>16 cápsulas</t>
  </si>
  <si>
    <t>Crear, diseñar y administrar contenidos que apoyen la actualización frecuente de la herramienta Saber +</t>
  </si>
  <si>
    <t>24 actualizaciones</t>
  </si>
  <si>
    <t>Apoyar gráfica y tecnológicamente la producción de presentaciones, piezas, resumenes infográficos, actualización de visores,  notas de política y demás actividades que hagan parte de las actividades de la SAyD</t>
  </si>
  <si>
    <t>((número de piezas finalizadas)/4)x100</t>
  </si>
  <si>
    <t>Elaborar cinco (5) resúmenes infográficos con los resultados obtenidos en las pruebas Saber 3°, 5°, 7° y 9°, Saber 11°, Saber TyT, Saber Pro que contribuya a la toma de decisiones estratégicas e involcre el enfoque diferencial en el análisis de los resultados</t>
  </si>
  <si>
    <t>((número de resumenes finalizados)/5)x100</t>
  </si>
  <si>
    <t>Actualizar tres (3) visores de resultados sobre la evaluación de la educación para estar al tanto de los resultados que se obtienen a nivel territorial en el marco del Observatorio de Datos del Icfes</t>
  </si>
  <si>
    <t>((número actualizados)/3)x100</t>
  </si>
  <si>
    <t xml:space="preserve">Elaborar cuatro (4) informes de resultados con resultados de las pruebas nacionales obtenidos en las pruebas Saber 11°, Saber TyT, Saber Pro, TALIS y TALIS  Starting Strong  </t>
  </si>
  <si>
    <t xml:space="preserve">Elaborar ocho (8) informes de resultados para clientes externos del Icfes con los resultados obtenidos en las pruebas Saber 3°, 5°, 7° y 9°, Saber 11°, Saber TyT, Saber Pro, pruebas SER y del examen de Patrulleros. </t>
  </si>
  <si>
    <t>((número de informes finalizados)/8)x100</t>
  </si>
  <si>
    <t>Elaborar diez (10) apuntes del Icfes para la política educativa a partir de los resultados de las pruebas nacionales e internacionales: dos (2) notas de política debe analizar asuntos de enfoque diferencial, (2) notas de política de pruebas internacionales y (6) notas de política con resultados de pruebas nacionales.</t>
  </si>
  <si>
    <t>- Automatización de reportes a nivel de Entidad Territorial Certificada con los resultados del examen Saber 11° y Clasificación de Planteles 2024</t>
  </si>
  <si>
    <t>Realizar la Planeación y ejecución Operativa de las pruebas de estado y demás evaluaciones que requiera el Instituto para la vigencia, de acuerdo con las particularidades y necesidades específicas con carácter diferencial</t>
  </si>
  <si>
    <t>Numero de pruebas aplicadas en el trimestre / Numero de pruebas proyectadas para aplicarse en el trimestre *100</t>
  </si>
  <si>
    <t>Brindar a la población con discapacidad mayor acceso en los exámenes de Estado, por medio del diseño de armado con ajustes diferenciales.</t>
  </si>
  <si>
    <t>Implementación de enfoque étnico en la evaluación educativa externa</t>
  </si>
  <si>
    <t>Gestión de fases del proyecto de enfoque etnico en la evaluación educativa externa.
(No. de fases gestionadas del proyecto / No. de fases totales del proyecto)*100</t>
  </si>
  <si>
    <t>Brindar material bibliográfico a los investigadores acerca de los procedimientos estadísticos que realiza la institución, con el fin de proveer herramientas para la construcción de investigación.</t>
  </si>
  <si>
    <t>Porcentaje de boletines elaborados frente a los planificados = (Numero de boletines elaborados/ Número de boletines planificados) × 100</t>
  </si>
  <si>
    <t xml:space="preserve">Generar evidencia estadística y psicométrica para fortalecer los procesos de evaluación, abordando de manera efectiva las particularidades de las subpoblaciones del país en la calificación de los exámenes Saber 11. </t>
  </si>
  <si>
    <t>Porcentaje de implementación de variables= (Número de variables implementadas en los análisis de funcionamiento diferencial para calificación de Saber 11 en 2025 / Numeró total de variables planteadas para la implementación del análisis de funcionamiento diferencial en Saber 11 en 2025)*100</t>
  </si>
  <si>
    <t>Realizar el procesamiento de nuevos agregados para brindar mayor accesibilidad y satisfacer las necesidades de información de los diferentes grupos de valor.</t>
  </si>
  <si>
    <t>Porcentaje de variables incluidas en los cuadros de salida=(Número de variables incluidas en los cuadros de salidas que reporta los agregados según la norma NTC PE 1000/ Numero de variables planificadas para incluirse en los cuadros de salida que reporten los agregados según la norma NTC PE 1000)x100</t>
  </si>
  <si>
    <t>Ejecución de planes de producción editorial</t>
  </si>
  <si>
    <t>Ejecución de planes de codificación</t>
  </si>
  <si>
    <t xml:space="preserve">1. Identificar los posibles cambios de variables que afectan las distribuciones porcentuales según los niveles de ingresos de las diferentes pruebas y que son aplicables, al modelo de costeo conforme al nuevo esquema tarifario. 
2.  Actualizar el modelo de costeo por actividades y analizar los posibles efectos, en los costos unitarios y totales, de acuerdo a los inductores establecidos; desde la perspectiva contable según información financiera (ingresos por prueba, costos variables y gastos fijos). </t>
  </si>
  <si>
    <t>Porcentaje de Avance en la actualización del Modelo de Costeo según el nuevo esquema tarifario del Icfes</t>
  </si>
  <si>
    <t>Diseñar la encuesta de satisfacción a grupos focales con carácter diferencial</t>
  </si>
  <si>
    <t>% avance aplicación de la encuesta de satisfacción</t>
  </si>
  <si>
    <t>Implementar mecanismos de acercamiento a los grupos de interés de la entidad, con el fin de generar soluciones en línea.</t>
  </si>
  <si>
    <t>Cantidad de personas atendidas en las salas de Teams</t>
  </si>
  <si>
    <t xml:space="preserve">Participar en las ferias Nacionales de Servicio al Ciudadano, convocadas por el Departamento Administrativo de la Función Pública </t>
  </si>
  <si>
    <t xml:space="preserve">Cantidad de personas atendidas en las Ferias de Servicio al Ciudadano </t>
  </si>
  <si>
    <t xml:space="preserve">Mejorar la experiencia de servicio, mediante acciones que promuevan la interacción y suplan las necesidades de nuestros grupos de interés tanto internos, como externos. </t>
  </si>
  <si>
    <t>Cantidad de actividades desarrolladas en el marco de la estrategia somos servicio</t>
  </si>
  <si>
    <t>Elaborar y consolidar los informes de resultados de aplicación piloto de Clima escolar en las pruebas de Estado durante la vigencia 2024.
Informe de resultados de aplicación de cuestionarios auxiliares, del 18 de enero a 30 de junio de 2024.</t>
  </si>
  <si>
    <t>Porcentaje de avance en documentos técnicos enmarcados en la iniciativa estratégica y de resultados de aplicación de cuestionarios implementados.</t>
  </si>
  <si>
    <t xml:space="preserve">Realizar reporte diagnóstico final de la consultoría del programa Sacúdete.
Asegurar el enfoque diferencial y de interseccionalidad en el marco del proyecto de inclusión de población, por medio de adaptación de cuadernillos e informes de resultados.
</t>
  </si>
  <si>
    <t>Porcentaje de avance en documentos técnicos  con carácter diferencial y territorial</t>
  </si>
  <si>
    <t>Seguimiento a las actividades establecidas para el desarrollo de los estudios internacionales que se adelanten en la vigencia.
Monitoreo de gestión con consorcios para estudios internacionales en las siguientes líneas de tiempo:
Piloto PISA : ventana de aplicación 15 de abril al 31 de mayo
TALIS estudio principal módulo central: ventana de aplicación 1 de marzo al 31 de mayo
TALIS estudio principal módulo Starting Strong: ventana de aplicación 1 de abril al 2 de agosto
Piloto ERCE - Preparación y entrega base de datos nacional: 1 de enero al 31 de junio
Pre piloto PISA: 1 de agosto al 30 de septiembre</t>
  </si>
  <si>
    <t>Porcentaje de pruebas internacionales monitoreadas</t>
  </si>
  <si>
    <t xml:space="preserve">Creación del Banco de Innovación, conforme a la definición de los criterios innovadores de los proyectos que adelantan las diferentes áreas del Icfes.
Desarrollo de mesas técnicas del laboratorio de evaluación encaminadas a gestionar la transferencia de conocimientos. </t>
  </si>
  <si>
    <t xml:space="preserve">Porcentaje de avance de consolidación de mesas técnicas del laboratorio de evaluación encaminadas a gestionar la transferencia de conocimientos. </t>
  </si>
  <si>
    <t>Realizar seguimiento a la Planeación y ejecución Operativa de las pruebas de estado, pruebas internacionales y demás evaluaciones que requiera el Instituto para la vigencia, conforme con las particularidades y necesidades específicas con carácter diferencial</t>
  </si>
  <si>
    <t xml:space="preserve">Gestión en la producción y aplicación de instrumentos </t>
  </si>
  <si>
    <t>Establecer y ejecutar una estrategia de relacionamiento regional con grupos de interés.</t>
  </si>
  <si>
    <t>Realización e implementación de la estrategia de comunicaciones externa regional</t>
  </si>
  <si>
    <t>Diseñar e implementar una estrategia de divulgación de la PPDA, a través de los canales de comunicación institucionales.</t>
  </si>
  <si>
    <t>Realización e implementación de la estrategia de comunicación interna para la divulgación de la PPDA</t>
  </si>
  <si>
    <t>Formalizar el protocolo de gestión de solicitudes, peticiones y comentarios en las redes sociales activas de la entidad.</t>
  </si>
  <si>
    <t>Normalización e implementación del Protocolo en redes sociales</t>
  </si>
  <si>
    <t>Establecer una Política de Comunicaciones para la entidad.</t>
  </si>
  <si>
    <t>Normalización e implementación de las Políticas de Comunicación en la entidad</t>
  </si>
  <si>
    <t>Desarrollar estrategias de comunicación interna con las diferentes dependencias del Instituto, garantizando una difusión apropiada y oportuna de la información que genera el Instituto a todos los colaboradores.</t>
  </si>
  <si>
    <t xml:space="preserve">Informe de análisis de resultados de la aplicación de la  encuesta de satisfacción de la estrategia de comunicación interna </t>
  </si>
  <si>
    <t>Plan de Trabajo del Modelo de Costeo y el Esquema de Tarifas Diferenciales</t>
  </si>
  <si>
    <t>Avance del Plan de Trabajo del Modelo de Costeo y el Esquema de Tarifas Diferenciales.</t>
  </si>
  <si>
    <t>Hacer Seguimiento a planes, programas y proyectos para el adecuado desarrollo institucional</t>
  </si>
  <si>
    <t>Efectividad de cumplimiento de Plan de Acción Institucional 2024</t>
  </si>
  <si>
    <t xml:space="preserve"> Monitoreos de seguimiento del Plan de Cierre de Brechas</t>
  </si>
  <si>
    <t>Elaboración de inventario de fuentes de emisión
Determinación de alcance de huella de carbono
Determinación de herramientas de recopilación y reporte de huella de carbono
Auditorías Internas
Auditorías externas de verificación de huella de carbono</t>
  </si>
  <si>
    <t>Huella de Carbono Icfes</t>
  </si>
  <si>
    <t>Mantener el Sistema de gestión de calidad del Icfes</t>
  </si>
  <si>
    <t xml:space="preserve">Fortalecimiento Sistemas de Gestión </t>
  </si>
  <si>
    <t>Implementar y documentar el sistema integrado de gestión del Icfes</t>
  </si>
  <si>
    <t>Avance de integración de los sistemas de gestión</t>
  </si>
  <si>
    <t xml:space="preserve"> - Levantamiento de línea base para el informe de sostenibilidad
 - Elaboración de análisis de materialidad
 - Priorización de asuntos materiales
 - Definición de lineamientos sostenibles para contratación, auditorías externas</t>
  </si>
  <si>
    <t xml:space="preserve">Reporte de Sostenibilidad </t>
  </si>
  <si>
    <t>Realizar rueda de negocios internacional</t>
  </si>
  <si>
    <t>Divulgar el Portafolio de Servicios</t>
  </si>
  <si>
    <t>Fortalecer el micrositio de consultoría de la pagina web del Icfes</t>
  </si>
  <si>
    <t>Plan de Seguridad y Privacidad de la Información: Ejecutar el Plan anual 2024 de establecido de acuerdo con los lineamientos MIPG</t>
  </si>
  <si>
    <t>Cumplimiento del plan SGSPI</t>
  </si>
  <si>
    <t>Plan de Tratamiento de Riesgos de Seguridad y Privacidad de la Información: Ejecutar el Plan anual 2024 de establecido de acuerdo con los lineamientos MIPG</t>
  </si>
  <si>
    <t>Cumplimiento del plan de gestión de riesgos de SGSPI</t>
  </si>
  <si>
    <t>Definir tablero de indicadores para medir el nivel de implementación de los diferentes dominios del SGSPI</t>
  </si>
  <si>
    <t>Instrumento de medición de implementación de los dominios del SGSI</t>
  </si>
  <si>
    <t>Medir indicadores del SGSPI de acuerdo con las evidencias suministradas por los líderes</t>
  </si>
  <si>
    <t>Porcentaje de implementación del SGSPI</t>
  </si>
  <si>
    <t>Desarrollar las actividades de austeridad y gestión ambiental, a través del cumplimiento del plan de trabajo de la vigencia 2024</t>
  </si>
  <si>
    <t>Programa de Sostenibilidad</t>
  </si>
  <si>
    <t>Encuesta anual evaluación controles PQRSD</t>
  </si>
  <si>
    <t>Implementar dentro del sistema de gestión de calidad del Instituto los pasos para la formulación de la PPDA.</t>
  </si>
  <si>
    <t>Diseño guía formulación PPDA</t>
  </si>
  <si>
    <t>Informes de desempeño de la PPDA</t>
  </si>
  <si>
    <t>Porcentaje de avance de auditorías y seguimientos en el Plan Anual de Auditoría</t>
  </si>
  <si>
    <t>Producir contenidos de resultados de proyectos de investigación, a partir de los datos producidos por el Icfes y otros datos, para contribuir a la toma de decisiones en materia de políticas públicas nacional y territorial.</t>
  </si>
  <si>
    <t>Porcentaje de productos de investigación generados durante la vigencia</t>
  </si>
  <si>
    <t>Divulgar y socializar contenidos de resultados de proyectos de investigación, a partir de los datos producidos por el Icfes y otros datos, para contribuir a la toma de decisiones en materia de políticas públicas nacional y territorial.</t>
  </si>
  <si>
    <t>Porcentaje de productos  de investigación divulgado y/o socializados  durante el periodo</t>
  </si>
  <si>
    <t>Aplicar a convocatorias que financien proyectos de investigación en torno  a la educación a nivel nacional e internacional</t>
  </si>
  <si>
    <t>Porcentaje de propuestas presentadas  a convocatorias de investigación alineadas a las líneas de investigación del ICFES</t>
  </si>
  <si>
    <t xml:space="preserve">Rediseñar la estrategia de fomento  de la investigación promoviendo el uso de datos del ICFES con alcance territorial </t>
  </si>
  <si>
    <t>Nivel de avance en el rediseño de la estrategia</t>
  </si>
  <si>
    <t xml:space="preserve">Implementar la estrategia de fomento de la investigación promoviendo el uso de datos del ICFES con alcance territorial </t>
  </si>
  <si>
    <t>Nivel de avance en la implementación de la estrategia de fomento</t>
  </si>
  <si>
    <t>Desarrollar las actividades del PINAR, a través del cumplimiento del plan de trabajo de la vigencia 2024 establecido por la SAYSG.</t>
  </si>
  <si>
    <t>Desarrollar las actividades de Conservación Documental, a través del cumplimiento del plan de trabajo de la vigencia 2024 establecido por la SAYSG.</t>
  </si>
  <si>
    <t>Desarrollar las actividades de Preservación Digital, a través del cumplimiento del plan de trabajo de la vigencia 2024 establecido por la SAYSG.</t>
  </si>
  <si>
    <t>Realizar seguimiento al cumplimiento de ejecución de las líneas del Plan Anual de Adquisiciones de la vigencia 2024.</t>
  </si>
  <si>
    <t xml:space="preserve">Acompañar la dinámica de cinco (5) Comités Técnicos de Área (SDI) para fortalecer su capacidad de presentación y compromiso, contribuyendo así a la mejora continua de los eventos de difusión. </t>
  </si>
  <si>
    <t>Difusión CTA-LabSAyD</t>
  </si>
  <si>
    <t>Realizar 13 sesiones de difusión de resultados de la aplicación del Proyecto Saber 3579, en el marco del cumplimiento de las actividades contractuales pactadas con el MEN</t>
  </si>
  <si>
    <t>Difusiones Saber 3579</t>
  </si>
  <si>
    <t>Realizar 4 sesiones de divulgación de los informes nacionales de las evaluaciones realizadas por el Instituto de Saber 11, Saber TyT/Pro, PISA e ICCS.</t>
  </si>
  <si>
    <t>Divulgaciones Nacionales de Resultados</t>
  </si>
  <si>
    <t>Elaborar doce (12) apuntes del Icfes para la política educativa a partir de los resultados de las pruebas nacionales e internacionales.</t>
  </si>
  <si>
    <t>Notas de política</t>
  </si>
  <si>
    <t>Realizar 30 sesiones de difusión de resultados de la aplicación de proyectos especiales, en el marco del cumplimiento de las actividades contractuales pactadas con el MEN.</t>
  </si>
  <si>
    <t>Difusiones proyectos especiales</t>
  </si>
  <si>
    <t>Desarrollar la IX versión del Encuentro Nacional de Líderes y Líderesas de Evaluación de las 97 Entidades Territoriales Certificadas - ENLE 2024.</t>
  </si>
  <si>
    <t>ENLE 2024</t>
  </si>
  <si>
    <t xml:space="preserve">Realizar 7 sesiones de divulgación de los informes nacionales de los informes de las evaluaciones realizadas por el Instituto de Saber 3579, Pruebas SER, Evaluar para Avanzar, Saber 11, Saber TyT/Pro, PISA e ICCS para la comunicación interna del Instituto. </t>
  </si>
  <si>
    <t>Sesiones de gestión de conocimiento</t>
  </si>
  <si>
    <t>Establecer 4 alianzas para la apropiación social de los resultados con organizaciones y/o entidades territoriales para la interpretación, uso y transferencia de capacidades de análisis de los resultados a los diferentes establecimientos educativos focalizados.</t>
  </si>
  <si>
    <t>Alianzas desarrolladas</t>
  </si>
  <si>
    <t>Implementar la estrategia de Comunidad de aprendizaje (CdA), mediante: 1) sistematización de 12 buenas prácticas de actores de la comunidad educativa. 2) Diseño, ajuste y pilotaje de la nueva plataforma de CdA. 3) 5 galardones a las buenas prácticas del análisis, uso e interpretación de resultados para el mejoramiento de la calidad educativa.</t>
  </si>
  <si>
    <t>Actividades para el fortalecimiento de la Comunidad de Aprendizaje del Icfes</t>
  </si>
  <si>
    <t>Desarrollar y publicar 12 calendarios mensuales de las actividades desarrolladas por la Subdirección, referente a talleres, sesiones de difusión y/o divulgación.</t>
  </si>
  <si>
    <t>Calendarios realizados</t>
  </si>
  <si>
    <t>Eventos técnicos de apoyo</t>
  </si>
  <si>
    <t>Diseñar y ejecutar planes de medios para el lanzamiento de todos los informes que aplica el Icfes  (De 6 a 7 planes de medios)</t>
  </si>
  <si>
    <t>Plan de medios para informes naciones e internacionales</t>
  </si>
  <si>
    <t>Realizar 32 Encuentros Regionales por la apropiación social de los resultados: Evaluar para la vida 2024, el sentido de la evaluación para el mejoramiento de la calidad educativa en 40 ETC. focalizadas de acuerdo a sus situaciones de contexto y resultados obtenidos en las diferentes evaluaciones aplicadas.</t>
  </si>
  <si>
    <t xml:space="preserve">Encuentros regionales - Ruta del Saber </t>
  </si>
  <si>
    <t>Realizar 10 jornadas de capacitación sobre enfoque diferencial dirigidas a las y los colaboradores del Instituto para garantizar la transversalización del enfoque diferencial en la cadena de la evaluación y el cumplimiento de la normatividad relacionada.</t>
  </si>
  <si>
    <t>Externalización TEDI</t>
  </si>
  <si>
    <t xml:space="preserve">Implementar el procedimiento interno de Asistencia Técnica a los 4 equipos de trabajo de la Subdirección de Análisis y Divulgación para garantizar una efectiva transversalización del enfoque diferencial en los productos y servicios de la dependencia. </t>
  </si>
  <si>
    <t>Asistencia TEDI</t>
  </si>
  <si>
    <t>Elaborar catorce (14) informes de resultados, seis (6) nacionales y ocho (8) para clientes externos del Icfes con los resultados obtenidos en las pruebas Saber 3°, 5°, 7° y 9°, Saber 11°, Saber TyT, Saber Pro, PISA, SSES, ICCS y del examen de Patrulleros.</t>
  </si>
  <si>
    <t>Informes de resultados</t>
  </si>
  <si>
    <t xml:space="preserve">Realizar pilotaje de metodología para la apropiación social de los resultados en 10 Establecimientos Educativos (EE) con estudiantes de grupos poblacionales diferenciales para fortalecer la divulgación con enfoque diferencial. </t>
  </si>
  <si>
    <t>Internalización TEDI</t>
  </si>
  <si>
    <t>Elaborar 1 documento orientador para la apropiación social de los resultados con enfoque diferencial a partir de los hallazgos de necesidades en la divulgación identificados en el pilotaje.</t>
  </si>
  <si>
    <t>Lineamientos TEDI</t>
  </si>
  <si>
    <t>Participar en dos (2) proyectos de optimización de productos de difusión de la subdirección, analizando y validando la evidencia recogida para su mejora, para así generar resultados sólidos y significativos en dichos productos.</t>
  </si>
  <si>
    <t>Innovación LabSAyD</t>
  </si>
  <si>
    <t>Realizar seguimientos mensuales a la atención y respuesta efectiva de las diferentes PQRSF allegadas a la Subdirección de Análisis y Divulgación.</t>
  </si>
  <si>
    <t>Gestión PQRS SAyD</t>
  </si>
  <si>
    <t>Hacer seguimiento de los dos (2) nuevos indicadores de calidad de los procedimientos de la SAyD, para determinar con datos metas retadoras para el mejoramiento de los productos y servicios de la subdirección.</t>
  </si>
  <si>
    <t>Evaluación LabSAyD</t>
  </si>
  <si>
    <t>Actualizar tres (3) visores de resultados de las pruebas Saber para estar al tanto de los resultados que se obtienen a nivel territorial</t>
  </si>
  <si>
    <t>Visores de resultados</t>
  </si>
  <si>
    <t>Crear y diseñar 4 multimedia interactivas como herramientas de difusión para los productos digitales contemplados en la etapa de resultados de Saber 3°, 5°, 7°, 9°, 11°, TyT.</t>
  </si>
  <si>
    <t>Estrategia Saber más</t>
  </si>
  <si>
    <t>Elaborar cuatro (4) resúmenes infográficos de resultados para clientes externos del instituto con los resultados obtenidos en las pruebas Saber 11°, Saber TyT, Saber Pro que contribuya a la toma de decisiones estratégicas.</t>
  </si>
  <si>
    <t>RI Clientes</t>
  </si>
  <si>
    <t>Elaborar cinco (5) resúmenes infográficos con los resultados obtenidos en las pruebas Saber 3°, 5°, 7° y 9°, Saber 11°, Saber TyT, Saber Pro que contribuya a la toma de decisiones estratégicas.</t>
  </si>
  <si>
    <t>RI Icfes</t>
  </si>
  <si>
    <t>Crear e implementar una estrategia digital de contenidos que permita visibilizar semana a semana datos y análisis de los exámenes que aplica el Icfes con el fin de mantener informada a la comunidad educativa  desde un enfoque diferencial.</t>
  </si>
  <si>
    <t>Apoyo a la difusión de resultados</t>
  </si>
  <si>
    <t xml:space="preserve">Diseñar y crear 16 video-cápsulas interactivas de 2 a 3 minutos  que  comuniquen un panorama general sobre  el desempeño de las y los estudiantes desde un enfoque diferencial: Grupo étnico, profesión , sexo, zona, NSE, entre otros. </t>
  </si>
  <si>
    <t>Diseñar y crear 18 mailings que logren comunicar un panorama general sobre  el desempeño de las y los estudiantes evaluados en las pruebas que aplica el Icfes desde un enfoque diferencial : Grupo étnico, profesión, sexo, zona, entre otros.</t>
  </si>
  <si>
    <t>Desarrollar 4 proyectos de gamificación para lograr un acercamiento y familiarización con las pruebas Saber 11°, TyT, PRO y proyectos especiales a través de la aplicación de estrategias de juego no lúdico.</t>
  </si>
  <si>
    <t>Fortalecimiento a la página de Comunidad de aprendizaje, estructuración y ajustes con nuevos contenidos, actualización de los ya existentes y articulación con instituciones educativas no aliadas al proyecto.</t>
  </si>
  <si>
    <t>Apropiación social del conocimiento</t>
  </si>
  <si>
    <t>Apoyar y actualizar constantemente  el desarrollo y la implementación de la aplicación móvil App del Saber.</t>
  </si>
  <si>
    <t>Diseñar, diagramar e implementar los diferentes informes de análisis y difusión de resultados de la información derivada de las evaluaciones de la educación que realiza el Instituto Colombiano para la Evaluación de la Educación.</t>
  </si>
  <si>
    <t>Diseñar, implementar y desarrollar 3 multimedia offline a la medida que acorte las brechas de la información de los resultados de las pruebas de las diferentes comunidades indígenas.</t>
  </si>
  <si>
    <t>Estructurar la nueva versión del portafolio de metodologías del proyecto de laboratorio para centralizar y valorizar siete (7) metodologías de investigación, con la finalidad de optimizar los métodos de investigación de la subdirección.</t>
  </si>
  <si>
    <t>Portafolio LabSAyD</t>
  </si>
  <si>
    <t xml:space="preserve">Aplicación de pruebas </t>
  </si>
  <si>
    <t>Subdirección de Desarrollo de Aplicaciones</t>
  </si>
  <si>
    <t xml:space="preserve">Sede Electrónica Fase II: Continuar con los diseños, desarrollos y mantenimientos evolutivos, que permiten optimizar la disposición de los trámites, servicios,  e información del Icfes en la Sede Electrónica </t>
  </si>
  <si>
    <t>Nivel de eficacia del proyecto</t>
  </si>
  <si>
    <t>Fortalecimiento del proceso de citación: Fortalecer los procesos de citación (asignación de sitios), atención de tutelas posteriores a la inscripción, minimizando los procesos manuales de asignación de sitios</t>
  </si>
  <si>
    <t>Fortalecimiento y aseguramiento del Ciclo de vida del ítem: Fortalecer el ciclo de vida del ítem en su paso por los procesos misionales con el fin de se  permita controlar y mantener su integridad, confiabilidad, disponibilidad y seguridad.</t>
  </si>
  <si>
    <t>Actualización del módulo de aprovisionamiento para que soporte los nuevos modelos del negocio: Fortalecer los procesos de aprovisionamiento (generación de biblias) y atención de tutelas posteriores a la inscripción.</t>
  </si>
  <si>
    <t>PETI -  Evolucionar/estabilizar soluciones misionales y de apoyo:  Totalidad de actividades</t>
  </si>
  <si>
    <t>Sede Electrónica Fase II: Diseñar, desarrollar e implementar la aplicación móvil</t>
  </si>
  <si>
    <t>Adaptar ítems para las comunidades étnicas que presentan los exámenes de Estado.</t>
  </si>
  <si>
    <t>Ejecución del proceso de adaptación de cuadernillos a comunidades étnicas</t>
  </si>
  <si>
    <t>Brindar a la población con discapacidad mayor acceso en los exámenes de Estado, por medio del diseño y construcción de instrumentos de evaluación susceptibles a acomodaciones.</t>
  </si>
  <si>
    <t>Adecuación de diseños de armado de exámenes de Estado para población con discapacidad</t>
  </si>
  <si>
    <t>Realizar la calificación de las pruebas de Estado Saber 11, Presaber, Insor, Validantes, Saber Pro y Saber TyT mediante estándares estadístico y psicométricos que respalda decisiones informadas en el ámbito educativo.</t>
  </si>
  <si>
    <t xml:space="preserve">Porcentaje de exámenes calificados </t>
  </si>
  <si>
    <t>Subdirección de Información</t>
  </si>
  <si>
    <t>Centro de Analítica para el Sector Educativo: Implementar un centro de analítica que permita ser un herramienta para el análisis, uso y divulgación de la información para los actores del sector educativo</t>
  </si>
  <si>
    <t>Modernización de escritorios: Actualizar los equipos de computo fase I asignados a los funcionarios con características técnicas acordes a las necesidades de la entidad</t>
  </si>
  <si>
    <t>Plan de Mantenimiento de Servicios Tecnológicos: Ejecutar el Plan anual 2024 de establecido de acuerdo con los lineamientos MIPG</t>
  </si>
  <si>
    <t>PETI - Fortalecer el modelo de Gestión de la operación de Servicios Tecnológicos</t>
  </si>
  <si>
    <t>PETI - Gestión de Interoperabilidad en el Icfes</t>
  </si>
  <si>
    <t>PETI - Sistema de Gestión y Gobierno de Datos</t>
  </si>
  <si>
    <t>PETI - Gestión de arquitectura de datos e información: Estandarizar procesos en las bases de datos misionales para mejorar la operación misional</t>
  </si>
  <si>
    <t>Ejecutar los planes de producción editorial de las pruebas de estado, proyectos y demás instrumentos de evaluación siguiendo criterios de innovación, calidad y oportunidad basados en el enfoque diferencial.</t>
  </si>
  <si>
    <t>Ejecución de planes de Producción Editorial</t>
  </si>
  <si>
    <t>Ejecutar los planes de codificación de las pruebas de estado, proyectos y demás instrumentos de evaluación siguiendo criterios de innovación, calidad y oportunidad basados en el enfoque diferencial.</t>
  </si>
  <si>
    <t>Ejecución de planes de Codificación</t>
  </si>
  <si>
    <t>Cumplimiento de la ejecución del Plan Anual de Vacantes</t>
  </si>
  <si>
    <t>Ejecutar el Plan de Previsión de Recursos Humanos  </t>
  </si>
  <si>
    <t>Cumplimiento del diseño y adopción del Plan de Previsión de Recursos Humanos</t>
  </si>
  <si>
    <t>Cumplimiento del diseño y adopción del Plan de Estratégico de Talento Humano</t>
  </si>
  <si>
    <t>Nivel de ejecución del Plan Institucional de Capacitación</t>
  </si>
  <si>
    <t>Nivel de ejecución del Plan de Incentivos Institucionales</t>
  </si>
  <si>
    <t>Nivel de ejecución del Plan de Trabajo Anual en Seguridad y Salud en el Trabajo</t>
  </si>
  <si>
    <t xml:space="preserve">1. Identificar y analizar desde la perspectiva contable, la información contenida en los estados financieros sobre el costo real de las pruebas, para el seguimiento y desarrollo del modelo propuesto basado en actividades.
2.  Desarrollar una herramienta de gestión a partir de la información financiera con los insumos necesarios para determinar e implementar un esquema tarifario diferencial, planteando diversos escenarios de acuerdo con las dos actividades estratégicas establecidas entre la SFC y OAP. </t>
  </si>
  <si>
    <t>Avance y progresión en el desarrollo actividades</t>
  </si>
  <si>
    <t xml:space="preserve">CUMPLIMIENTO </t>
  </si>
  <si>
    <t>Realizar el seguimiento al  Plan de Participación Ciudadana</t>
  </si>
  <si>
    <t xml:space="preserve">CUMPLMIENTO </t>
  </si>
  <si>
    <t>Documentar y remitir casos de PQRSD que fueron de manera deficiente en  términos de tiempo, calidad y pertinencia, para el análisis por parte del grupo interno de trabajo de asuntos disciplinarios en lo que respecta a su competencia</t>
  </si>
  <si>
    <t>Proporcionar informes estadísticos trimestrales al Comité de Conciliación, sobre las fallas en la atención de PQRSD. Dicho informe deberá contener como mínimo, el número de PQRSD recibidas en el periodo, las solicitudes de ampliación de términos cursados a los peticionarios y sus causas y las respuestas emitidas por fuera del término legal.</t>
  </si>
  <si>
    <t>Realizar el Seguimiento Mecanismos para mejorar la Atención al Ciudadano</t>
  </si>
  <si>
    <t>Implementar la fase II del modelo de servicio de la Unidad de Atención al Ciudadano</t>
  </si>
  <si>
    <t>Plan MIPG: 18. Plan de Acción Institucional.</t>
  </si>
  <si>
    <t>Porcentaje de pruebas de Estado y pruebas internacionales monitoreadas</t>
  </si>
  <si>
    <t>Proyecto: Construcción de la agenda de nuevas
mediciones</t>
  </si>
  <si>
    <t>Porcentaje de avance del reporte del cuatrenio</t>
  </si>
  <si>
    <t>Laboratorio de evaluación</t>
  </si>
  <si>
    <t>Porcentaje de avance en documentos técnicos enmarcados en la iniciativa estratégica.</t>
  </si>
  <si>
    <t>Gestionar la planeación y contratación de operadores de acuerdo con las necesidades operativas y técnicas para la producción y Aplicación de instrumentos en el marco del desarrollo de las pruebas de estado que realiza el    instituto.</t>
  </si>
  <si>
    <t>Contratación de operadores</t>
  </si>
  <si>
    <r>
      <t xml:space="preserve">Plan MIPG: 9. </t>
    </r>
    <r>
      <rPr>
        <sz val="11"/>
        <color rgb="FF00B050"/>
        <rFont val="Calibri"/>
        <family val="2"/>
        <scheme val="minor"/>
      </rPr>
      <t>Plan de Tratamiento de Riesgos de Seguridad y Privacidad de la Información</t>
    </r>
  </si>
  <si>
    <t>Cumplimiento del 100% de las acciones del Plan del plan de Tratamiento de Riesgos de Seguridad y Privacidad de la información 2023</t>
  </si>
  <si>
    <r>
      <t xml:space="preserve">Plan MIPG: 10. </t>
    </r>
    <r>
      <rPr>
        <sz val="11"/>
        <color rgb="FF00B050"/>
        <rFont val="Calibri"/>
        <family val="2"/>
        <scheme val="minor"/>
      </rPr>
      <t>Plan de Seguridad y Privacidad de   la Información.</t>
    </r>
  </si>
  <si>
    <t>Cumplimiento del 100% de las acciones del Plan del plan de Seguridad y Privacidad de la información 2023</t>
  </si>
  <si>
    <r>
      <t xml:space="preserve">Plan MIPG: </t>
    </r>
    <r>
      <rPr>
        <sz val="11"/>
        <color rgb="FF00B050"/>
        <rFont val="Calibri"/>
        <family val="2"/>
        <scheme val="minor"/>
      </rPr>
      <t>Plan Estratégico de Tecnologías de la Información (PETI)</t>
    </r>
    <r>
      <rPr>
        <sz val="11"/>
        <color theme="1"/>
        <rFont val="Calibri"/>
        <family val="2"/>
        <scheme val="minor"/>
      </rPr>
      <t xml:space="preserve">
PETI: Sistema de Gestión de Seguridad de la Información</t>
    </r>
  </si>
  <si>
    <t>Cumplimiento de productos planeados</t>
  </si>
  <si>
    <t>Plan MIPG: 17. Anexo 3: Rendición de cuentas.</t>
  </si>
  <si>
    <t>100% de las acciones de rendición de cuentas ejecutadas</t>
  </si>
  <si>
    <t>Actividad: Adaptar los contenidos a las necesidades de información de los grupos de interés promoviendo la apropiación del valor social de la evaluación.</t>
  </si>
  <si>
    <t>100% de la ejecución de la estrategia de comunicación interna proyectada para    el 2022</t>
  </si>
  <si>
    <t>Realizar un diagnóstico de articulación entre portafolio  de servicios, procesos y áreas</t>
  </si>
  <si>
    <t>Lineas de producto y servicios diagnosticadas</t>
  </si>
  <si>
    <t>Integrar los sistemas de gestión institucionales del Icfes.</t>
  </si>
  <si>
    <t>Porcentaje de avance del plan de trabajo de Integracion de Sistemas de Gestion</t>
  </si>
  <si>
    <t>*Actividad: Contribuir al mantenimiento y mejora del Modelo Integrado de Planeación y de los Sistemas de Gestión Institucional</t>
  </si>
  <si>
    <t>Porcentaje de cumplimiento del plan de mantenimiento y mejora del Modelo Integrado de Planeación</t>
  </si>
  <si>
    <t>Actividad: Implementar y monitorear la estrategia de  gestión de proyectos al interior de la entidad, a partir del diseño metodológico desarrollado para tal fin.</t>
  </si>
  <si>
    <t>Número de monitoreos a la estrategia de gestión de proyectos</t>
  </si>
  <si>
    <t>Actividad: Implementar y monitorear la estrategia de Gestión del Conocimiento y la innovación, a partir de su incorporación con los sistema de gestión del Icfes.</t>
  </si>
  <si>
    <t>% de avance en el desarrollo actividades</t>
  </si>
  <si>
    <t>Actividad: Ofrecer los servicio del portatolio institucional.</t>
  </si>
  <si>
    <t>% de Ofertas de servicios remitidas a los clientes</t>
  </si>
  <si>
    <t>Oficina Asesora Jurídica</t>
  </si>
  <si>
    <t>Actividad: Mantener un índice de favorabilidad en los fallos de acciones de tutelas, mayor o igual al 80%.</t>
  </si>
  <si>
    <t>Favorabilidad en acciones de tutela</t>
  </si>
  <si>
    <t>Actividad: Mantener un índice de favorabilidad de los procesos judiciales &gt;=50%</t>
  </si>
  <si>
    <t>Favorabilidad en procesos judiciales</t>
  </si>
  <si>
    <t>Actividad: Optimizar los tiempos de respuesta de las actuaciones administrativas sancionatorias generadas de   la presentación de pruebas de estado, reduciendo las investigaciones en curso.</t>
  </si>
  <si>
    <t># Investigaciones cerradas</t>
  </si>
  <si>
    <t>Actividad: Realizar auditorias internas sobre gestión y resultados, a los procesos o proyectos determinados en    el Plan Anual de Auditoria aprobado por el Comité Institucional de Coordinación de Control Interno y    realizar los informes de Ley y de Seguimiento que le competen a la OCI.</t>
  </si>
  <si>
    <t>Porcentaje de avance del Plan Anual de Auditoría</t>
  </si>
  <si>
    <t>Actividad:  Generar contenidos, a partir de los datos producidos por el Icfes y otros datos, que sirvan para distintos usos como: la planeación y seguimiento de políticas públicas nacionales y territoriales y la toma de decisión informada de los distintos factores que inciden  en la calidad de la educación.</t>
  </si>
  <si>
    <t>Porcentaje de documentos de la serie saber investigar</t>
  </si>
  <si>
    <t>Actividad: Llevar a cabo la implementación del plan de mejoramiento que surgió a partir de los resultados de la evaluación del DANE.</t>
  </si>
  <si>
    <t>Plan de mejoramiento Implementado.</t>
  </si>
  <si>
    <t>Actividad: Realizar los Comités Técnicos de la Subdirección de Estadísticas con base en los temas de mayor interés para la subdirección.</t>
  </si>
  <si>
    <t>Comités realizados</t>
  </si>
  <si>
    <t>Actividad: Realizar el procesamiento estadístico para generar las calificaciones de las pruebas de Estado: Saber 11, Presaber, Validantes, Pruebas Saber Pro y Saber TyT</t>
  </si>
  <si>
    <t>Manuales de procesamiento, scripts de corridas y la base de datos elaborados oportunamente</t>
  </si>
  <si>
    <t>Plan MIPG: 11. Plan Institucional de Archivos de la Entidad.</t>
  </si>
  <si>
    <t>Plan MIPG: 12. Plan de Conservación documental.</t>
  </si>
  <si>
    <t>% de ejecución del Plan de      Conservación Documental de la vigencia</t>
  </si>
  <si>
    <t>Plan MIPG: 13. Plan de Preservación Digital.</t>
  </si>
  <si>
    <t>Plan MIPG: 14. Plan de Austeridad y Gestión Ambiental.</t>
  </si>
  <si>
    <t>% de ejecución del Plan de Austeridad y Gestión Ambiental de la vigencia.</t>
  </si>
  <si>
    <t>FUENTES</t>
  </si>
  <si>
    <t>POLITICA MIPG</t>
  </si>
  <si>
    <t>Fuentes de Financiación</t>
  </si>
  <si>
    <t>Proyectos de Inversión</t>
  </si>
  <si>
    <t>Dirección General</t>
  </si>
  <si>
    <t>VP</t>
  </si>
  <si>
    <t>OBJ1: Promover el acceso equitativo a la evaluación y promover el mejoramiento de la calidad de la educación</t>
  </si>
  <si>
    <t>Objetivo1</t>
  </si>
  <si>
    <t>Posicionamiento del Instituto como un referente destacado en la generación de información clave para la toma de decisiones - Observatorio de Datos del icfes</t>
  </si>
  <si>
    <t xml:space="preserve">DES Direccionamiento Estratégico </t>
  </si>
  <si>
    <t>Plan Nacional de Desarrollo</t>
  </si>
  <si>
    <t>Política de Talento Humano</t>
  </si>
  <si>
    <t>MS</t>
  </si>
  <si>
    <t>Objetivo2</t>
  </si>
  <si>
    <t>GCI Gestión del Conocimiento y la Innovación</t>
  </si>
  <si>
    <t>Plan Administrativo Sectorial</t>
  </si>
  <si>
    <t>Política de Integridad</t>
  </si>
  <si>
    <t>Desarrollo Organizacional</t>
  </si>
  <si>
    <t>DO</t>
  </si>
  <si>
    <t>OBJ3: Consolidar y potenciar las relaciones estratégicas con el sector educativo y diversas partes interesadas</t>
  </si>
  <si>
    <t>Objetivo3</t>
  </si>
  <si>
    <t>Generación de alianzas estrategias, nacionales e internacionales</t>
  </si>
  <si>
    <t>DYC Divulgación y Comunicaciones</t>
  </si>
  <si>
    <t>Plan Institucional de Archivos de la Entidad ­PINAR</t>
  </si>
  <si>
    <t>Política de Planeación Institucional</t>
  </si>
  <si>
    <t>Financiera</t>
  </si>
  <si>
    <t>FI</t>
  </si>
  <si>
    <t>Objetivo4</t>
  </si>
  <si>
    <t>Implementación de proyectos de evaluación con carácter Diferencial</t>
  </si>
  <si>
    <t>AGI Atención a Grupos de Interés</t>
  </si>
  <si>
    <t>Plan Anual de Adquisiciones</t>
  </si>
  <si>
    <t>Política de Gestión Presupuestal y Eficiencia del Gasto Público</t>
  </si>
  <si>
    <t xml:space="preserve">OBJ5:Incentivar la investigación, el uso y aplicación de los Datos y la Información generada, con enfoque Diferencial y territorial </t>
  </si>
  <si>
    <t>Objetivo5</t>
  </si>
  <si>
    <t>Implementación de proyectos de evaluación y de preparación para la evaluación con carácter Territorial</t>
  </si>
  <si>
    <t>GEC Gestión Comercial</t>
  </si>
  <si>
    <t>Plan Anual de Vacantes</t>
  </si>
  <si>
    <t>Política de Compras y Contratación Pública</t>
  </si>
  <si>
    <t>OBJ6: Desarrollar capacidades internas para adaptarse a las demandas cambiantes del entorno educativo.</t>
  </si>
  <si>
    <t>Objetivo6</t>
  </si>
  <si>
    <t>Implementación de proyectos de evaluación con carácter Diferencial y Territorial</t>
  </si>
  <si>
    <t>DFI Desarrollo y Fomento de la Investigación</t>
  </si>
  <si>
    <t>Plan de Previsión de Recursos Humanos</t>
  </si>
  <si>
    <t>Política de Fortalecimiento Organizacional</t>
  </si>
  <si>
    <t>OBJ7:Mejorar la eficiencia operativa y la calidad en la gestión interna.</t>
  </si>
  <si>
    <t>Objetivo7</t>
  </si>
  <si>
    <t xml:space="preserve">Implementación Proceso de Medición de Satisfacción a grupos focales con carácter diferencial </t>
  </si>
  <si>
    <t xml:space="preserve">DIE Diseño de Instrumentos de Evaluación </t>
  </si>
  <si>
    <t>Plan Estratégico de Talento Humano</t>
  </si>
  <si>
    <t>OBJ8: Asegurar la sostenibilidad financiera mediante la diversificación de fuentes de ingresos.</t>
  </si>
  <si>
    <t>Objetivo8</t>
  </si>
  <si>
    <t>Creación y Despliegue de una Herramienta Gratuita de Simuladores para la Preparación de Exámenes de Estado.</t>
  </si>
  <si>
    <t xml:space="preserve">CIE Construcción de Instrumentos de Evaluación </t>
  </si>
  <si>
    <t>Plan Institucional de Capacitación</t>
  </si>
  <si>
    <t>Política de Mejora Normativa</t>
  </si>
  <si>
    <t>Generación de investigación de alta calidad con enfoque diferencial y Territorial</t>
  </si>
  <si>
    <t xml:space="preserve">API Aplicación de Instrumentos de Evaluación </t>
  </si>
  <si>
    <t>Plan de Incentivos Institucionales</t>
  </si>
  <si>
    <t>Política de Gobierno Digital</t>
  </si>
  <si>
    <t>Definición de una Estrategia que visibilice el instituto en todos los territorios</t>
  </si>
  <si>
    <t>Plan de Trabajo Anual en Seguridad y Salud en el Trabajo</t>
  </si>
  <si>
    <t>Política de Seguridad Digital</t>
  </si>
  <si>
    <t>Estrategia de modernización Tecnológica para el Fortalecimiento Institucional</t>
  </si>
  <si>
    <t xml:space="preserve">AYD Análisis y Difusión </t>
  </si>
  <si>
    <t>Programa de Transparencia y Etica Pública</t>
  </si>
  <si>
    <t>Política de Servicio al Ciudadano</t>
  </si>
  <si>
    <t>Implementación del modelo de Costeo del Icfes</t>
  </si>
  <si>
    <t xml:space="preserve">GAB Gestión de Abastecimiento </t>
  </si>
  <si>
    <t>Plan Estratégico de Tecnologías de la Información y las Comunicaciones -­ PETI</t>
  </si>
  <si>
    <t>Política de Participación Ciudadana en la Gestión Pública</t>
  </si>
  <si>
    <t>Implementación del Sistema integrado de Gestión</t>
  </si>
  <si>
    <t>GTH Gestión de Talento Humano</t>
  </si>
  <si>
    <t>Política de Racionalización de Trámites</t>
  </si>
  <si>
    <t>Fortalecimiento del Modelo integrado de Planeación y Gestión.</t>
  </si>
  <si>
    <t xml:space="preserve">GDO Gestión Documental </t>
  </si>
  <si>
    <t>Política de Transparencia, Integridad y Lucha Contra la Corrupción</t>
  </si>
  <si>
    <t>Fortalecimiento de la Cultura organización y la Comunicación Interna</t>
  </si>
  <si>
    <t>GJU Gestión Jurídica</t>
  </si>
  <si>
    <t>Política de Gestión Documental</t>
  </si>
  <si>
    <t>Implementación de estrategia sostenibilidad</t>
  </si>
  <si>
    <t xml:space="preserve">GTI Gestión de Tecnología e Información </t>
  </si>
  <si>
    <t>Establecer estrategias comerciales que permitan la generación de nuevos negocios</t>
  </si>
  <si>
    <t>GEP Gestión de Proyectos</t>
  </si>
  <si>
    <t>Política de Seguimiento y Evaluación del Desempeño Institucional</t>
  </si>
  <si>
    <t>GFI Gestión Financiera</t>
  </si>
  <si>
    <t>CDI Control Disciplinario</t>
  </si>
  <si>
    <t>Política de Control Interno</t>
  </si>
  <si>
    <t xml:space="preserve">CSE Control y Seguimiento </t>
  </si>
  <si>
    <t>CAMBIOS EN EL PLAN ESTRATÉGICO INSTITUCIONAL 2023-2026</t>
  </si>
  <si>
    <t>QUIÉN SOLICITA EL AJUSTE</t>
  </si>
  <si>
    <t>ENTE APROBADOR</t>
  </si>
  <si>
    <t>30 julio de 2024</t>
  </si>
  <si>
    <r>
      <t xml:space="preserve">
Cambio en el nombre del Indicador
</t>
    </r>
    <r>
      <rPr>
        <sz val="11"/>
        <color theme="1"/>
        <rFont val="Verdana"/>
        <family val="2"/>
      </rPr>
      <t xml:space="preserve">Versión Anterior: Estaba Avance en la gestión de mecanismos con el enfoque diferencial para pueblos indígenas
Queda Porcentaje de la adecuación de programas o iniciativas con el enfoque diferencial para pueblos indígenas
Versión Actual: Se realiza el ajuste del nombre del indicador ya que se regresa al nombre inicial del indicador debido a que el DNP no autorizó su cambio, por ser un compromiso adquirido en mesa de concertación con los pueblos indígenas
</t>
    </r>
  </si>
  <si>
    <t xml:space="preserve">Directora de Capacidades y Apropiación Social del Conocimiento </t>
  </si>
  <si>
    <t>Jefe de la Oficina Aesora de Planeación e Innovación Institucional</t>
  </si>
  <si>
    <t>04</t>
  </si>
  <si>
    <t>CAMBIOS EN EL PLAN DE ACCIÓN INSTITUCIONAL 2024</t>
  </si>
  <si>
    <r>
      <t xml:space="preserve">Cambio en el nombre del Indicador
</t>
    </r>
    <r>
      <rPr>
        <sz val="11"/>
        <color theme="1"/>
        <rFont val="Verdana"/>
        <family val="2"/>
      </rPr>
      <t xml:space="preserve">Estaba Avance en la gestión de mecanismos con el enfoque diferencial para pueblos indígenas
Queda Porcentaje de la adecuación de programas o iniciativas con el enfoque diferencial para pueblos indígenas
Se realiza el ajuste del nombre del indicador ya que se regresa al nombre inicial del indicador debido a que el DNP no autorizó su cambio, por ser un compromiso adquirido en mesa de concertación con los pueblos indígenas
</t>
    </r>
  </si>
  <si>
    <t>03</t>
  </si>
  <si>
    <r>
      <t xml:space="preserve">Cambio en el nombre del Iniciativa
</t>
    </r>
    <r>
      <rPr>
        <sz val="11"/>
        <color theme="1"/>
        <rFont val="Verdana"/>
        <family val="2"/>
      </rPr>
      <t xml:space="preserve">Estaba Adecuación de programas o iniciativas con el enfoque diferencial – Mesa de Concertación Indígenas
Queda Programa de CTeI para el fortalecimiento de los pueblos indígenas
Se solicita el cambio del nombre de la iniciativa por estar más alineada al instrumento de CTeI de los grupos étnicos, así como al mecanismo a ejectuar en la vigencia 2024
</t>
    </r>
  </si>
  <si>
    <r>
      <t xml:space="preserve">Cambio en el nombre del Iniciativa
</t>
    </r>
    <r>
      <rPr>
        <sz val="11"/>
        <color theme="1"/>
        <rFont val="Verdana"/>
        <family val="2"/>
      </rPr>
      <t>Iniciativa: Proyectos de CTeI dirigidos a consejos comunitarios, organizaciones y otras formas organizativas de las comunidades Negras, Afrocolombianas, Raizales y Palenqueras.
Cambiar el nombre de la iniciativa por: Programa de CTeI para el fortalecimiento de los consejos comunitarios,
organizaciones y otras formas organizativas de las comunidades Negras, Afrocolombianas, Raizales y
Palenqueras.
Justificación: Se solicita el cambio del nombre de la iniciativa por estar más alineada al instrumento de CTeI de los grupos étnicos, así como al mecanimo a ejectuar en la vigencia 2024</t>
    </r>
  </si>
  <si>
    <r>
      <rPr>
        <b/>
        <sz val="11"/>
        <color theme="1"/>
        <rFont val="Verdana"/>
        <family val="2"/>
      </rPr>
      <t>Cambio de nombre de los indicadores ColombIA Inteligente</t>
    </r>
    <r>
      <rPr>
        <sz val="11"/>
        <color theme="1"/>
        <rFont val="Verdana"/>
        <family val="2"/>
      </rPr>
      <t xml:space="preserve">
Se requiere la modificación de los indicadores toda vez que en el marco de la convocatoria 950 del 2024 se financiaran alianzas en temas en IA y aeroespacial
Estaba
Alianzas apoyadas para el desarrollo de tecnologías en IA para la solución de problemáticas regionales en el país
Jóvenes Investigadores e Innovadores apoyados en su vocación científica  – Inteligencia artificial
Queda
Alianzas apoyadas para el desarrollo de tecnologías en IA y Ciencias Aeroespaciales para la solución de problemáticas regionales en el país
Jóvenes Investigadores e Innovadores apoyados en su vocación científica  – Inteligencia artificial y Ciencias Aeroespaciales 
</t>
    </r>
  </si>
  <si>
    <t xml:space="preserve">Viceministra de Conocimiento, Innovación y Productividad </t>
  </si>
  <si>
    <r>
      <t xml:space="preserve">Cambio de nombre de los indicadores Jóvenes en Ciencia para la Paz 
</t>
    </r>
    <r>
      <rPr>
        <sz val="11"/>
        <color theme="1"/>
        <rFont val="Verdana"/>
        <family val="2"/>
      </rPr>
      <t>Indicador Antes: Jóvenes en ciencia para la paz beneficiados 
Nueva denominación:  Jóvenes y/o equipos de jóvenes con transferencia de conocimiento y generación capacidades en gestión de la innovación.
Justificación: Se requiere la modificación del indicador, toda vez que se requiere aclarar que la iniciativa selecciona equipos de jóvenes que pueden estar compuestos por varias personas.</t>
    </r>
  </si>
  <si>
    <r>
      <t xml:space="preserve">Cambio de nombre de los indicadores Jóvenes en Ciencia para la Paz 
</t>
    </r>
    <r>
      <rPr>
        <sz val="11"/>
        <color theme="1"/>
        <rFont val="Verdana"/>
        <family val="2"/>
      </rPr>
      <t>Indicador Antes: Prototipados y/o ideas de negocio consolidados con enfoque de CTeI. 
Nueva denominación: Ideas de negocio, emprendimientos y/o prototipos innovadores con enfoque en CTeI apoyadas. 
Justificación: Se requiere la modificación del indicador, toda vez que se requiere aclarar el tipo de beneficio al cual accederan los equipos de jóvenes seleccionados.</t>
    </r>
  </si>
  <si>
    <t>Aplicar dos metodologías, del portafolio de metodologías de la SAyD, para la co-creación, la identificación de necesidades o caracterización de grupos de interés, en desarrollo de las actividades de difusión de la subdirección</t>
  </si>
  <si>
    <t>Realizar cuatro informes de retroalimentación, uno por trimestre, sobre la percepción de los productos de análisis y el desarrollo de las difusiones realizadas por la SAyD</t>
  </si>
  <si>
    <t>Elaborar siete (7) apuntes del Icfes para la política educativa a partir de los resultados de las pruebas nacionales e internacionales</t>
  </si>
  <si>
    <t xml:space="preserve">Elaborar cuatro (4) informes de resultados para clientes externos del Icfes con los resultados obtenidos en las pruebas Saber 3°, 5°, 7° y 9°, Saber 11°, Saber TyT, Saber Pro y del examen de Patrulleros. </t>
  </si>
  <si>
    <t>((número de notas de política publicadas)/7) x100</t>
  </si>
  <si>
    <t>En proceso de codificación</t>
  </si>
  <si>
    <r>
      <rPr>
        <b/>
        <sz val="11"/>
        <color rgb="FF000000"/>
        <rFont val="Arial"/>
        <family val="2"/>
      </rPr>
      <t>Implementar la estrategia de Comunidad de aprendizaje (CdA), la cuál consta de:</t>
    </r>
    <r>
      <rPr>
        <sz val="11"/>
        <color rgb="FF000000"/>
        <rFont val="Arial"/>
        <family val="2"/>
      </rPr>
      <t xml:space="preserve"> 
</t>
    </r>
    <r>
      <rPr>
        <b/>
        <sz val="11"/>
        <color rgb="FF000000"/>
        <rFont val="Arial"/>
        <family val="2"/>
      </rPr>
      <t>1).</t>
    </r>
    <r>
      <rPr>
        <sz val="11"/>
        <color rgb="FF000000"/>
        <rFont val="Arial"/>
        <family val="2"/>
      </rPr>
      <t xml:space="preserve"> Realización del Encuentro Nacional Compartir Saberes 2025 (peso de la actividad: 25%).
</t>
    </r>
    <r>
      <rPr>
        <b/>
        <sz val="11"/>
        <color rgb="FF000000"/>
        <rFont val="Arial"/>
        <family val="2"/>
      </rPr>
      <t>2).</t>
    </r>
    <r>
      <rPr>
        <sz val="11"/>
        <color rgb="FF000000"/>
        <rFont val="Arial"/>
        <family val="2"/>
      </rPr>
      <t xml:space="preserve"> Diseño, ajuste y pilotaje de la nueva plataforma de CdA (peso de la actividad: 25%). 
</t>
    </r>
    <r>
      <rPr>
        <b/>
        <sz val="11"/>
        <color rgb="FF000000"/>
        <rFont val="Arial"/>
        <family val="2"/>
      </rPr>
      <t>3).</t>
    </r>
    <r>
      <rPr>
        <sz val="11"/>
        <color rgb="FF000000"/>
        <rFont val="Arial"/>
        <family val="2"/>
      </rPr>
      <t xml:space="preserve"> 5 galardones a las buenas prácticas del análisis, uso e interpretación de resultados para el mejoramiento de la calidad educativa (peso de la actividad: 25%).
</t>
    </r>
    <r>
      <rPr>
        <b/>
        <sz val="11"/>
        <color rgb="FF000000"/>
        <rFont val="Arial"/>
        <family val="2"/>
      </rPr>
      <t>4).</t>
    </r>
    <r>
      <rPr>
        <sz val="11"/>
        <color rgb="FF000000"/>
        <rFont val="Arial"/>
        <family val="2"/>
      </rPr>
      <t xml:space="preserve"> Realización de 8 espacios virtuales o presenciales de Juntanzas del Saber con la Comunidad educativa (peso de la actividad: 25%).</t>
    </r>
  </si>
  <si>
    <t>0 - Versión para consulta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</si>
</sst>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240A]d&quot; de &quot;mmmm&quot; de &quot;yyyy;@"/>
    <numFmt numFmtId="165" formatCode="_-[$$-409]* #,##0_ ;_-[$$-409]* \-#,##0\ ;_-[$$-409]* &quot;-&quot;??_ ;_-@_ "/>
    <numFmt numFmtId="166" formatCode="&quot;$&quot;#,##0.00"/>
    <numFmt numFmtId="167" formatCode="_-[$$-240A]\ * #,##0.00_-;\-[$$-240A]\ * #,##0.00_-;_-[$$-240A]\ * &quot;-&quot;??_-;_-@_-"/>
    <numFmt numFmtId="168" formatCode="&quot;$&quot;\ #,##0"/>
  </numFmts>
  <fonts count="30" x14ac:knownFonts="1">
    <font>
      <sz val="11"/>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sz val="11"/>
      <color theme="1"/>
      <name val="Verdana"/>
      <family val="2"/>
    </font>
    <font>
      <b/>
      <sz val="11"/>
      <color theme="1"/>
      <name val="Verdana"/>
      <family val="2"/>
    </font>
    <font>
      <b/>
      <sz val="11"/>
      <name val="Verdana"/>
      <family val="2"/>
    </font>
    <font>
      <sz val="10"/>
      <name val="Verdana"/>
      <family val="2"/>
    </font>
    <font>
      <b/>
      <sz val="10"/>
      <name val="Verdana"/>
      <family val="2"/>
    </font>
    <font>
      <b/>
      <sz val="11"/>
      <color theme="1"/>
      <name val="Calibri"/>
      <family val="2"/>
      <scheme val="minor"/>
    </font>
    <font>
      <sz val="11"/>
      <color theme="0"/>
      <name val="Calibri"/>
      <family val="2"/>
      <scheme val="minor"/>
    </font>
    <font>
      <b/>
      <sz val="18"/>
      <name val="Calibri"/>
      <family val="2"/>
      <scheme val="minor"/>
    </font>
    <font>
      <sz val="11"/>
      <name val="Calibri"/>
      <family val="2"/>
      <scheme val="minor"/>
    </font>
    <font>
      <b/>
      <sz val="16"/>
      <color theme="0"/>
      <name val="Calibri"/>
      <family val="2"/>
      <scheme val="minor"/>
    </font>
    <font>
      <b/>
      <sz val="14"/>
      <color theme="0"/>
      <name val="Calibri"/>
      <family val="2"/>
      <scheme val="minor"/>
    </font>
    <font>
      <sz val="12"/>
      <name val="Calibri"/>
      <family val="2"/>
      <scheme val="minor"/>
    </font>
    <font>
      <b/>
      <sz val="10"/>
      <color theme="0"/>
      <name val="Verdana"/>
      <family val="2"/>
    </font>
    <font>
      <b/>
      <sz val="16"/>
      <name val="Calibri"/>
      <family val="2"/>
      <scheme val="minor"/>
    </font>
    <font>
      <b/>
      <sz val="14"/>
      <color rgb="FF000000"/>
      <name val="Calibri"/>
      <family val="2"/>
    </font>
    <font>
      <u/>
      <sz val="11"/>
      <color theme="10"/>
      <name val="Calibri"/>
      <family val="2"/>
      <scheme val="minor"/>
    </font>
    <font>
      <u/>
      <sz val="11"/>
      <color theme="11"/>
      <name val="Calibri"/>
      <family val="2"/>
      <scheme val="minor"/>
    </font>
    <font>
      <b/>
      <i/>
      <sz val="8"/>
      <color rgb="FF000080"/>
      <name val="Arial"/>
      <family val="2"/>
    </font>
    <font>
      <b/>
      <sz val="12"/>
      <color rgb="FF000000"/>
      <name val="Calibri"/>
      <family val="2"/>
      <scheme val="minor"/>
    </font>
    <font>
      <sz val="12"/>
      <color theme="0"/>
      <name val="Calibri"/>
      <family val="2"/>
      <scheme val="minor"/>
    </font>
    <font>
      <sz val="11"/>
      <color rgb="FF00B050"/>
      <name val="Calibri"/>
      <family val="2"/>
      <scheme val="minor"/>
    </font>
    <font>
      <sz val="11"/>
      <color theme="1"/>
      <name val="Arial"/>
      <family val="2"/>
    </font>
    <font>
      <sz val="11"/>
      <name val="Arial"/>
      <family val="2"/>
    </font>
    <font>
      <sz val="11"/>
      <color rgb="FF000000"/>
      <name val="Arial"/>
      <family val="2"/>
    </font>
    <font>
      <b/>
      <sz val="11"/>
      <color rgb="FF000000"/>
      <name val="Arial"/>
      <family val="2"/>
    </font>
    <font>
      <sz val="11"/>
      <color rgb="FF595959"/>
      <name val="Arial"/>
      <family val="2"/>
    </font>
  </fonts>
  <fills count="12">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theme="7" tint="0.79998168889431442"/>
        <bgColor indexed="64"/>
      </patternFill>
    </fill>
    <fill>
      <patternFill patternType="solid">
        <fgColor rgb="FFFFFF00"/>
        <bgColor indexed="64"/>
      </patternFill>
    </fill>
    <fill>
      <patternFill patternType="solid">
        <fgColor theme="5"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auto="1"/>
      </top>
      <bottom/>
      <diagonal/>
    </border>
    <border>
      <left/>
      <right style="thin">
        <color rgb="FF000000"/>
      </right>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style="thin">
        <color theme="1"/>
      </bottom>
      <diagonal/>
    </border>
  </borders>
  <cellStyleXfs count="6">
    <xf numFmtId="0" fontId="0" fillId="0" borderId="0"/>
    <xf numFmtId="0" fontId="2" fillId="0" borderId="0"/>
    <xf numFmtId="0" fontId="2" fillId="0" borderId="0"/>
    <xf numFmtId="0" fontId="19" fillId="0" borderId="0" applyNumberFormat="0" applyFill="0" applyBorder="0" applyAlignment="0" applyProtection="0"/>
    <xf numFmtId="0" fontId="20" fillId="0" borderId="0" applyNumberFormat="0" applyFill="0" applyBorder="0" applyAlignment="0" applyProtection="0"/>
    <xf numFmtId="44" fontId="1" fillId="0" borderId="0" applyFont="0" applyFill="0" applyBorder="0" applyAlignment="0" applyProtection="0"/>
  </cellStyleXfs>
  <cellXfs count="173">
    <xf numFmtId="0" fontId="0" fillId="0" borderId="0" xfId="0"/>
    <xf numFmtId="0" fontId="4"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164" fontId="7" fillId="0" borderId="1" xfId="0" applyNumberFormat="1" applyFont="1" applyBorder="1" applyAlignment="1">
      <alignment vertical="center" wrapText="1"/>
    </xf>
    <xf numFmtId="164"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164" fontId="7" fillId="2"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49" fontId="7" fillId="0" borderId="1" xfId="0" applyNumberFormat="1" applyFont="1" applyBorder="1" applyAlignment="1">
      <alignment horizontal="center" vertical="center"/>
    </xf>
    <xf numFmtId="164" fontId="7" fillId="0" borderId="1" xfId="0" applyNumberFormat="1" applyFont="1" applyBorder="1" applyAlignment="1">
      <alignment horizontal="center" vertical="center" wrapText="1"/>
    </xf>
    <xf numFmtId="0" fontId="4"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left" vertical="top" wrapText="1"/>
    </xf>
    <xf numFmtId="0" fontId="9" fillId="0" borderId="0" xfId="0" applyFont="1" applyAlignment="1">
      <alignment vertical="center"/>
    </xf>
    <xf numFmtId="164" fontId="4" fillId="0" borderId="1" xfId="0" applyNumberFormat="1" applyFont="1" applyBorder="1" applyAlignment="1">
      <alignment horizontal="center" vertical="center" wrapText="1"/>
    </xf>
    <xf numFmtId="0" fontId="12" fillId="0" borderId="0" xfId="0" applyFont="1"/>
    <xf numFmtId="0" fontId="0" fillId="0" borderId="0" xfId="0" applyAlignment="1">
      <alignment wrapText="1"/>
    </xf>
    <xf numFmtId="0" fontId="14" fillId="8" borderId="4" xfId="0" applyFont="1" applyFill="1" applyBorder="1" applyAlignment="1">
      <alignment horizontal="center" vertical="center"/>
    </xf>
    <xf numFmtId="0" fontId="10" fillId="7" borderId="0" xfId="0" applyFont="1" applyFill="1"/>
    <xf numFmtId="0" fontId="9" fillId="0" borderId="0" xfId="0" applyFont="1"/>
    <xf numFmtId="0" fontId="6" fillId="0" borderId="8" xfId="0" applyFont="1" applyBorder="1" applyAlignment="1">
      <alignment horizontal="left" vertical="center" wrapText="1"/>
    </xf>
    <xf numFmtId="0" fontId="18" fillId="0" borderId="8" xfId="0" applyFont="1" applyBorder="1" applyAlignment="1">
      <alignment vertical="center"/>
    </xf>
    <xf numFmtId="0" fontId="2" fillId="0" borderId="0" xfId="2"/>
    <xf numFmtId="0" fontId="14" fillId="0" borderId="0" xfId="0" applyFont="1" applyAlignment="1">
      <alignment horizontal="center" vertical="center"/>
    </xf>
    <xf numFmtId="0" fontId="23" fillId="0" borderId="0" xfId="0" applyFont="1" applyAlignment="1">
      <alignment horizontal="center" vertical="center" wrapText="1"/>
    </xf>
    <xf numFmtId="0" fontId="17" fillId="4" borderId="0" xfId="0" applyFont="1" applyFill="1" applyAlignment="1">
      <alignment horizontal="center" vertical="center" wrapText="1"/>
    </xf>
    <xf numFmtId="0" fontId="14" fillId="8" borderId="0" xfId="0" applyFont="1" applyFill="1" applyAlignment="1">
      <alignment horizontal="center" vertical="center"/>
    </xf>
    <xf numFmtId="0" fontId="22" fillId="5" borderId="14"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0" fillId="9" borderId="0" xfId="0" applyFill="1" applyAlignment="1">
      <alignment wrapText="1"/>
    </xf>
    <xf numFmtId="0" fontId="0" fillId="10" borderId="0" xfId="0" applyFill="1" applyAlignment="1">
      <alignment wrapText="1"/>
    </xf>
    <xf numFmtId="0" fontId="0" fillId="0" borderId="0" xfId="0" applyAlignment="1">
      <alignment vertical="center"/>
    </xf>
    <xf numFmtId="0" fontId="22" fillId="5" borderId="14" xfId="0" applyFont="1" applyFill="1" applyBorder="1" applyAlignment="1">
      <alignment horizontal="left" vertical="center" wrapText="1"/>
    </xf>
    <xf numFmtId="0" fontId="0" fillId="0" borderId="0" xfId="0" applyAlignment="1">
      <alignment horizontal="left" vertical="center"/>
    </xf>
    <xf numFmtId="0" fontId="0" fillId="11" borderId="0" xfId="0" applyFill="1"/>
    <xf numFmtId="0" fontId="0" fillId="0" borderId="0" xfId="0" pivotButton="1"/>
    <xf numFmtId="0" fontId="0" fillId="0" borderId="0" xfId="0" applyAlignment="1">
      <alignment horizontal="left"/>
    </xf>
    <xf numFmtId="44" fontId="26" fillId="0" borderId="5" xfId="5" applyFont="1" applyFill="1" applyBorder="1" applyAlignment="1">
      <alignment horizontal="center" vertical="center" wrapText="1"/>
    </xf>
    <xf numFmtId="0" fontId="26" fillId="0" borderId="3" xfId="0" applyFont="1" applyBorder="1" applyAlignment="1">
      <alignment horizontal="center" vertical="center" wrapText="1"/>
    </xf>
    <xf numFmtId="49" fontId="25" fillId="0" borderId="0" xfId="0" applyNumberFormat="1" applyFont="1" applyAlignment="1">
      <alignment wrapText="1"/>
    </xf>
    <xf numFmtId="49" fontId="26" fillId="0" borderId="3" xfId="0" applyNumberFormat="1" applyFont="1" applyBorder="1" applyAlignment="1">
      <alignment horizontal="center" vertical="center" wrapText="1"/>
    </xf>
    <xf numFmtId="49" fontId="26" fillId="0" borderId="2" xfId="0" applyNumberFormat="1" applyFont="1" applyBorder="1" applyAlignment="1">
      <alignment horizontal="center" vertical="center" wrapText="1"/>
    </xf>
    <xf numFmtId="49" fontId="26" fillId="0" borderId="7" xfId="0" applyNumberFormat="1" applyFont="1" applyBorder="1" applyAlignment="1">
      <alignment horizontal="center" vertical="center" wrapText="1"/>
    </xf>
    <xf numFmtId="0" fontId="26" fillId="0" borderId="0" xfId="0" applyFont="1" applyAlignment="1">
      <alignment wrapText="1"/>
    </xf>
    <xf numFmtId="49" fontId="26" fillId="0" borderId="7" xfId="0" applyNumberFormat="1" applyFont="1" applyBorder="1" applyAlignment="1" applyProtection="1">
      <alignment horizontal="center" vertical="center" wrapText="1"/>
      <protection locked="0"/>
    </xf>
    <xf numFmtId="49" fontId="26" fillId="0" borderId="1" xfId="0" applyNumberFormat="1" applyFont="1" applyBorder="1" applyAlignment="1" applyProtection="1">
      <alignment horizontal="center" vertical="center" wrapText="1"/>
      <protection locked="0"/>
    </xf>
    <xf numFmtId="14" fontId="26" fillId="0" borderId="12" xfId="0" applyNumberFormat="1" applyFont="1" applyBorder="1" applyAlignment="1" applyProtection="1">
      <alignment horizontal="center" vertical="center" wrapText="1"/>
      <protection locked="0"/>
    </xf>
    <xf numFmtId="14" fontId="26" fillId="0" borderId="3" xfId="0" applyNumberFormat="1" applyFont="1" applyBorder="1" applyAlignment="1" applyProtection="1">
      <alignment horizontal="center" vertical="center" wrapText="1"/>
      <protection locked="0"/>
    </xf>
    <xf numFmtId="9" fontId="26" fillId="0" borderId="2" xfId="0" applyNumberFormat="1" applyFont="1" applyBorder="1" applyAlignment="1" applyProtection="1">
      <alignment horizontal="center" vertical="center" wrapText="1"/>
      <protection locked="0"/>
    </xf>
    <xf numFmtId="165" fontId="26" fillId="0" borderId="0" xfId="0" applyNumberFormat="1" applyFont="1" applyAlignment="1">
      <alignment horizontal="center" vertical="center" wrapText="1"/>
    </xf>
    <xf numFmtId="49" fontId="26" fillId="0" borderId="0" xfId="0" applyNumberFormat="1" applyFont="1" applyAlignment="1">
      <alignment horizontal="center" vertical="center" wrapText="1"/>
    </xf>
    <xf numFmtId="49" fontId="26" fillId="0" borderId="4" xfId="0" applyNumberFormat="1" applyFont="1" applyBorder="1" applyAlignment="1">
      <alignment horizontal="center" vertical="center" wrapText="1"/>
    </xf>
    <xf numFmtId="49" fontId="26" fillId="0" borderId="5" xfId="0" applyNumberFormat="1" applyFont="1" applyBorder="1" applyAlignment="1">
      <alignment horizontal="center" vertical="center" wrapText="1"/>
    </xf>
    <xf numFmtId="0" fontId="27" fillId="0" borderId="0" xfId="0" applyFont="1" applyAlignment="1">
      <alignment wrapText="1"/>
    </xf>
    <xf numFmtId="49" fontId="26" fillId="0" borderId="5" xfId="0" applyNumberFormat="1" applyFont="1" applyBorder="1" applyAlignment="1" applyProtection="1">
      <alignment horizontal="center" vertical="center" wrapText="1"/>
      <protection locked="0"/>
    </xf>
    <xf numFmtId="49" fontId="26" fillId="0" borderId="14" xfId="0" applyNumberFormat="1" applyFont="1" applyBorder="1" applyAlignment="1" applyProtection="1">
      <alignment horizontal="center" vertical="center" wrapText="1"/>
      <protection locked="0"/>
    </xf>
    <xf numFmtId="14" fontId="26" fillId="0" borderId="15" xfId="0" applyNumberFormat="1" applyFont="1" applyBorder="1" applyAlignment="1" applyProtection="1">
      <alignment horizontal="center" vertical="center" wrapText="1"/>
      <protection locked="0"/>
    </xf>
    <xf numFmtId="14" fontId="26" fillId="0" borderId="0" xfId="0" applyNumberFormat="1" applyFont="1" applyAlignment="1" applyProtection="1">
      <alignment horizontal="center" vertical="center" wrapText="1"/>
      <protection locked="0"/>
    </xf>
    <xf numFmtId="9" fontId="26" fillId="0" borderId="4" xfId="0" applyNumberFormat="1" applyFont="1" applyBorder="1" applyAlignment="1" applyProtection="1">
      <alignment horizontal="center" vertical="center" wrapText="1"/>
      <protection locked="0"/>
    </xf>
    <xf numFmtId="0" fontId="26"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vertical="center" wrapText="1"/>
    </xf>
    <xf numFmtId="0" fontId="26" fillId="0" borderId="5" xfId="0" applyFont="1" applyBorder="1" applyAlignment="1">
      <alignment horizontal="left" vertical="center" wrapText="1"/>
    </xf>
    <xf numFmtId="14" fontId="26" fillId="0" borderId="15" xfId="0" applyNumberFormat="1" applyFont="1" applyBorder="1" applyAlignment="1">
      <alignment horizontal="center" vertical="center" wrapText="1"/>
    </xf>
    <xf numFmtId="14" fontId="26" fillId="0" borderId="0" xfId="0" applyNumberFormat="1" applyFont="1" applyAlignment="1">
      <alignment horizontal="center" vertical="center" wrapText="1"/>
    </xf>
    <xf numFmtId="0" fontId="26" fillId="0" borderId="5" xfId="0" applyFont="1" applyBorder="1" applyAlignment="1">
      <alignment horizontal="center" vertical="center" wrapText="1"/>
    </xf>
    <xf numFmtId="44" fontId="26" fillId="0" borderId="0" xfId="5" applyFont="1" applyFill="1" applyAlignment="1">
      <alignment horizontal="center" vertical="center" wrapText="1"/>
    </xf>
    <xf numFmtId="0" fontId="26" fillId="0" borderId="8" xfId="0" applyFont="1" applyBorder="1" applyAlignment="1">
      <alignment vertical="center" wrapText="1"/>
    </xf>
    <xf numFmtId="49" fontId="25" fillId="0" borderId="8" xfId="0" applyNumberFormat="1" applyFont="1" applyBorder="1" applyAlignment="1">
      <alignment wrapText="1"/>
    </xf>
    <xf numFmtId="3" fontId="26" fillId="0" borderId="0" xfId="0" applyNumberFormat="1" applyFont="1" applyAlignment="1">
      <alignment horizontal="center" vertical="center" wrapText="1"/>
    </xf>
    <xf numFmtId="49" fontId="25" fillId="0" borderId="0" xfId="0" applyNumberFormat="1" applyFont="1" applyAlignment="1">
      <alignment vertical="center" wrapText="1"/>
    </xf>
    <xf numFmtId="49" fontId="26" fillId="0" borderId="15" xfId="0" applyNumberFormat="1" applyFont="1" applyBorder="1" applyAlignment="1" applyProtection="1">
      <alignment horizontal="center" vertical="center" wrapText="1"/>
      <protection locked="0"/>
    </xf>
    <xf numFmtId="49" fontId="26" fillId="0" borderId="0" xfId="0" applyNumberFormat="1" applyFont="1" applyAlignment="1" applyProtection="1">
      <alignment horizontal="center" vertical="center" wrapText="1"/>
      <protection locked="0"/>
    </xf>
    <xf numFmtId="167" fontId="26" fillId="0" borderId="0" xfId="0" applyNumberFormat="1" applyFont="1" applyAlignment="1">
      <alignment horizontal="center" vertical="center" wrapText="1"/>
    </xf>
    <xf numFmtId="49" fontId="25" fillId="0" borderId="0" xfId="0" applyNumberFormat="1" applyFont="1" applyAlignment="1">
      <alignment horizontal="center" vertical="center" wrapText="1"/>
    </xf>
    <xf numFmtId="49" fontId="25" fillId="0" borderId="5" xfId="0" applyNumberFormat="1" applyFont="1" applyBorder="1" applyAlignment="1">
      <alignment horizontal="center" vertical="center" wrapText="1"/>
    </xf>
    <xf numFmtId="1" fontId="26" fillId="0" borderId="4" xfId="0" applyNumberFormat="1" applyFont="1" applyBorder="1" applyAlignment="1" applyProtection="1">
      <alignment horizontal="center" vertical="center" wrapText="1"/>
      <protection locked="0"/>
    </xf>
    <xf numFmtId="168" fontId="26" fillId="0" borderId="0" xfId="0" applyNumberFormat="1" applyFont="1" applyAlignment="1">
      <alignment horizontal="center" vertical="center" wrapText="1"/>
    </xf>
    <xf numFmtId="49" fontId="25" fillId="0" borderId="1" xfId="0" applyNumberFormat="1" applyFont="1" applyBorder="1" applyAlignment="1">
      <alignment horizontal="center" vertical="center" wrapText="1"/>
    </xf>
    <xf numFmtId="49" fontId="26" fillId="0" borderId="12" xfId="0" applyNumberFormat="1" applyFont="1" applyBorder="1" applyAlignment="1">
      <alignment horizontal="center" vertical="center" wrapText="1"/>
    </xf>
    <xf numFmtId="49" fontId="26" fillId="0" borderId="12" xfId="0" applyNumberFormat="1" applyFont="1" applyBorder="1" applyAlignment="1" applyProtection="1">
      <alignment horizontal="center" vertical="center" wrapText="1"/>
      <protection locked="0"/>
    </xf>
    <xf numFmtId="49" fontId="25" fillId="0" borderId="12" xfId="0" applyNumberFormat="1" applyFont="1" applyBorder="1" applyAlignment="1">
      <alignment horizontal="center" vertical="center" wrapText="1"/>
    </xf>
    <xf numFmtId="1" fontId="26" fillId="0" borderId="2" xfId="0" applyNumberFormat="1" applyFont="1" applyBorder="1" applyAlignment="1" applyProtection="1">
      <alignment horizontal="center" vertical="center" wrapText="1"/>
      <protection locked="0"/>
    </xf>
    <xf numFmtId="49" fontId="25" fillId="0" borderId="14" xfId="0" applyNumberFormat="1" applyFont="1" applyBorder="1" applyAlignment="1">
      <alignment wrapText="1"/>
    </xf>
    <xf numFmtId="14" fontId="25" fillId="0" borderId="15" xfId="0" applyNumberFormat="1" applyFont="1" applyBorder="1" applyAlignment="1">
      <alignment wrapText="1"/>
    </xf>
    <xf numFmtId="14" fontId="25" fillId="0" borderId="0" xfId="0" applyNumberFormat="1" applyFont="1" applyAlignment="1">
      <alignment wrapText="1"/>
    </xf>
    <xf numFmtId="49" fontId="25" fillId="0" borderId="2" xfId="0" applyNumberFormat="1" applyFont="1" applyBorder="1" applyAlignment="1">
      <alignment wrapText="1"/>
    </xf>
    <xf numFmtId="49" fontId="26" fillId="0" borderId="1" xfId="0" applyNumberFormat="1" applyFont="1" applyBorder="1" applyAlignment="1">
      <alignment horizontal="center" vertical="center" wrapText="1"/>
    </xf>
    <xf numFmtId="49" fontId="25" fillId="0" borderId="12" xfId="0" applyNumberFormat="1" applyFont="1" applyBorder="1" applyAlignment="1">
      <alignment wrapText="1"/>
    </xf>
    <xf numFmtId="49" fontId="25" fillId="0" borderId="1" xfId="0" applyNumberFormat="1" applyFont="1" applyBorder="1" applyAlignment="1">
      <alignment wrapText="1"/>
    </xf>
    <xf numFmtId="14" fontId="25" fillId="0" borderId="12" xfId="0" applyNumberFormat="1" applyFont="1" applyBorder="1" applyAlignment="1">
      <alignment wrapText="1"/>
    </xf>
    <xf numFmtId="14" fontId="25" fillId="0" borderId="3" xfId="0" applyNumberFormat="1" applyFont="1" applyBorder="1" applyAlignment="1">
      <alignment wrapText="1"/>
    </xf>
    <xf numFmtId="49" fontId="25" fillId="0" borderId="4" xfId="0" applyNumberFormat="1" applyFont="1" applyBorder="1" applyAlignment="1">
      <alignment wrapText="1"/>
    </xf>
    <xf numFmtId="49" fontId="26" fillId="0" borderId="15" xfId="0" applyNumberFormat="1" applyFont="1" applyBorder="1" applyAlignment="1">
      <alignment horizontal="center" vertical="center" wrapText="1"/>
    </xf>
    <xf numFmtId="49" fontId="26" fillId="0" borderId="14" xfId="0" applyNumberFormat="1" applyFont="1" applyBorder="1" applyAlignment="1">
      <alignment horizontal="center" vertical="center" wrapText="1"/>
    </xf>
    <xf numFmtId="49" fontId="25" fillId="0" borderId="15" xfId="0" applyNumberFormat="1" applyFont="1" applyBorder="1" applyAlignment="1">
      <alignment wrapText="1"/>
    </xf>
    <xf numFmtId="49" fontId="26" fillId="0" borderId="4" xfId="0" applyNumberFormat="1" applyFont="1" applyBorder="1" applyAlignment="1">
      <alignment vertical="center" wrapText="1"/>
    </xf>
    <xf numFmtId="49" fontId="26" fillId="0" borderId="4" xfId="0" applyNumberFormat="1" applyFont="1" applyBorder="1" applyAlignment="1" applyProtection="1">
      <alignment horizontal="center" vertical="center" wrapText="1"/>
      <protection locked="0"/>
    </xf>
    <xf numFmtId="49" fontId="26" fillId="0" borderId="12" xfId="0" applyNumberFormat="1" applyFont="1" applyBorder="1" applyAlignment="1" applyProtection="1">
      <alignment horizontal="left" vertical="center" wrapText="1"/>
      <protection locked="0"/>
    </xf>
    <xf numFmtId="49" fontId="26" fillId="0" borderId="0" xfId="0" applyNumberFormat="1" applyFont="1" applyAlignment="1">
      <alignment vertical="center" wrapText="1"/>
    </xf>
    <xf numFmtId="49" fontId="26" fillId="0" borderId="0" xfId="0" applyNumberFormat="1" applyFont="1" applyAlignment="1" applyProtection="1">
      <alignment horizontal="left" vertical="center" wrapText="1"/>
      <protection locked="0"/>
    </xf>
    <xf numFmtId="49" fontId="25" fillId="0" borderId="0" xfId="0" applyNumberFormat="1" applyFont="1" applyAlignment="1">
      <alignment horizontal="left" vertical="center" wrapText="1"/>
    </xf>
    <xf numFmtId="49" fontId="26" fillId="0" borderId="2" xfId="0" applyNumberFormat="1" applyFont="1" applyBorder="1" applyAlignment="1" applyProtection="1">
      <alignment horizontal="center" vertical="center" wrapText="1"/>
      <protection locked="0"/>
    </xf>
    <xf numFmtId="49" fontId="25" fillId="0" borderId="12" xfId="0" applyNumberFormat="1" applyFont="1" applyBorder="1" applyAlignment="1">
      <alignment horizontal="left" vertical="center" wrapText="1"/>
    </xf>
    <xf numFmtId="0" fontId="27" fillId="0" borderId="0" xfId="0" applyFont="1" applyAlignment="1">
      <alignment horizontal="left" vertical="center" wrapText="1"/>
    </xf>
    <xf numFmtId="49" fontId="26" fillId="0" borderId="16" xfId="0" applyNumberFormat="1" applyFont="1" applyBorder="1" applyAlignment="1" applyProtection="1">
      <alignment horizontal="left" vertical="center" wrapText="1"/>
      <protection locked="0"/>
    </xf>
    <xf numFmtId="49" fontId="26" fillId="0" borderId="1" xfId="0" applyNumberFormat="1" applyFont="1" applyBorder="1" applyAlignment="1" applyProtection="1">
      <alignment horizontal="left" vertical="center" wrapText="1"/>
      <protection locked="0"/>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pplyProtection="1">
      <alignment horizontal="left" vertical="center" wrapText="1"/>
      <protection locked="0"/>
    </xf>
    <xf numFmtId="0" fontId="26" fillId="0" borderId="5"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166" fontId="26" fillId="0" borderId="0" xfId="0" applyNumberFormat="1" applyFont="1" applyAlignment="1">
      <alignment horizontal="center" vertical="center" wrapText="1"/>
    </xf>
    <xf numFmtId="0" fontId="25" fillId="0" borderId="0" xfId="0" applyFont="1" applyAlignment="1">
      <alignment horizontal="left" vertical="center" wrapText="1"/>
    </xf>
    <xf numFmtId="14" fontId="26" fillId="0" borderId="2" xfId="0" applyNumberFormat="1" applyFont="1" applyBorder="1" applyAlignment="1" applyProtection="1">
      <alignment horizontal="center" vertical="center" wrapText="1"/>
      <protection locked="0"/>
    </xf>
    <xf numFmtId="9" fontId="26" fillId="0" borderId="2" xfId="0" quotePrefix="1" applyNumberFormat="1" applyFont="1" applyBorder="1" applyAlignment="1" applyProtection="1">
      <alignment horizontal="center" vertical="center" wrapText="1"/>
      <protection locked="0"/>
    </xf>
    <xf numFmtId="9" fontId="26" fillId="0" borderId="4" xfId="0" quotePrefix="1" applyNumberFormat="1" applyFont="1" applyBorder="1" applyAlignment="1" applyProtection="1">
      <alignment horizontal="center" vertical="center" wrapText="1"/>
      <protection locked="0"/>
    </xf>
    <xf numFmtId="0" fontId="25" fillId="0" borderId="0" xfId="0" applyFont="1" applyAlignment="1">
      <alignment vertical="top" wrapText="1"/>
    </xf>
    <xf numFmtId="14" fontId="26" fillId="0" borderId="1" xfId="0" applyNumberFormat="1" applyFont="1" applyBorder="1" applyAlignment="1" applyProtection="1">
      <alignment horizontal="center" vertical="center" wrapText="1"/>
      <protection locked="0"/>
    </xf>
    <xf numFmtId="0" fontId="29" fillId="0" borderId="1" xfId="0" applyFont="1" applyBorder="1"/>
    <xf numFmtId="0" fontId="25" fillId="0" borderId="1" xfId="0" applyFont="1" applyBorder="1" applyAlignment="1">
      <alignment vertical="center" wrapText="1"/>
    </xf>
    <xf numFmtId="0" fontId="26" fillId="0" borderId="1" xfId="0" applyFont="1" applyBorder="1" applyAlignment="1" applyProtection="1">
      <alignment horizontal="left" vertical="center" wrapText="1"/>
      <protection locked="0"/>
    </xf>
    <xf numFmtId="0" fontId="26" fillId="0" borderId="1" xfId="0"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165" fontId="25" fillId="0" borderId="0" xfId="0" applyNumberFormat="1" applyFont="1" applyAlignment="1">
      <alignment vertical="center"/>
    </xf>
    <xf numFmtId="0" fontId="25" fillId="0" borderId="1" xfId="0" applyFont="1" applyBorder="1" applyAlignment="1">
      <alignment horizontal="left" vertical="center" wrapText="1"/>
    </xf>
    <xf numFmtId="10" fontId="26" fillId="0" borderId="2" xfId="0" applyNumberFormat="1" applyFont="1" applyBorder="1" applyAlignment="1" applyProtection="1">
      <alignment horizontal="center" vertical="center" wrapText="1"/>
      <protection locked="0"/>
    </xf>
    <xf numFmtId="0" fontId="25" fillId="0" borderId="12" xfId="0" applyFont="1" applyBorder="1" applyAlignment="1">
      <alignment vertical="center" wrapText="1"/>
    </xf>
    <xf numFmtId="0" fontId="26" fillId="0" borderId="12" xfId="0" applyFont="1" applyBorder="1" applyAlignment="1" applyProtection="1">
      <alignment horizontal="center" vertical="center" wrapText="1"/>
      <protection locked="0"/>
    </xf>
    <xf numFmtId="0" fontId="25" fillId="0" borderId="12" xfId="0" applyFont="1" applyBorder="1" applyAlignment="1">
      <alignment horizontal="left" vertical="center" wrapText="1"/>
    </xf>
    <xf numFmtId="0" fontId="25" fillId="0" borderId="2" xfId="0" applyFont="1" applyBorder="1" applyAlignment="1">
      <alignment vertical="center" wrapText="1"/>
    </xf>
    <xf numFmtId="0" fontId="26" fillId="0" borderId="2" xfId="0" applyFont="1" applyBorder="1" applyAlignment="1" applyProtection="1">
      <alignment horizontal="center" vertical="center" wrapText="1"/>
      <protection locked="0"/>
    </xf>
    <xf numFmtId="0" fontId="25" fillId="0" borderId="2" xfId="0" applyFont="1" applyBorder="1" applyAlignment="1">
      <alignment horizontal="left" vertical="center" wrapText="1"/>
    </xf>
    <xf numFmtId="0" fontId="26" fillId="0" borderId="12" xfId="0" applyFont="1" applyBorder="1" applyAlignment="1">
      <alignment horizontal="center" vertical="center" wrapText="1"/>
    </xf>
    <xf numFmtId="0" fontId="25" fillId="0" borderId="0" xfId="0" applyFont="1" applyAlignment="1">
      <alignment vertical="center" wrapText="1"/>
    </xf>
    <xf numFmtId="0" fontId="26" fillId="0" borderId="2" xfId="0" applyFont="1" applyBorder="1" applyAlignment="1">
      <alignment horizontal="center" vertical="center" wrapText="1"/>
    </xf>
    <xf numFmtId="0" fontId="15" fillId="0" borderId="0" xfId="0" applyFont="1" applyAlignment="1">
      <alignment horizontal="center" vertical="center"/>
    </xf>
    <xf numFmtId="49" fontId="15" fillId="0" borderId="0" xfId="0" applyNumberFormat="1" applyFont="1" applyAlignment="1">
      <alignment vertical="center" wrapText="1"/>
    </xf>
    <xf numFmtId="49" fontId="15" fillId="0" borderId="0" xfId="0" applyNumberFormat="1" applyFont="1" applyAlignment="1" applyProtection="1">
      <alignment horizontal="center" vertical="center" wrapText="1"/>
      <protection locked="0"/>
    </xf>
    <xf numFmtId="49" fontId="15" fillId="0" borderId="0" xfId="0" applyNumberFormat="1" applyFont="1" applyAlignment="1" applyProtection="1">
      <alignment horizontal="left" vertical="center" wrapText="1"/>
      <protection locked="0"/>
    </xf>
    <xf numFmtId="14" fontId="15" fillId="0" borderId="0" xfId="0" applyNumberFormat="1" applyFont="1" applyAlignment="1" applyProtection="1">
      <alignment horizontal="center" vertical="center" wrapText="1"/>
      <protection locked="0"/>
    </xf>
    <xf numFmtId="9" fontId="15" fillId="0" borderId="0" xfId="0" applyNumberFormat="1" applyFont="1" applyAlignment="1" applyProtection="1">
      <alignment horizontal="center" vertical="center" wrapText="1"/>
      <protection locked="0"/>
    </xf>
    <xf numFmtId="0" fontId="16" fillId="6" borderId="0" xfId="0" applyFont="1" applyFill="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0" fontId="0" fillId="0" borderId="3" xfId="0" applyBorder="1"/>
    <xf numFmtId="0" fontId="0" fillId="0" borderId="10" xfId="0" applyBorder="1"/>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0" fillId="0" borderId="0" xfId="0"/>
    <xf numFmtId="0" fontId="0" fillId="0" borderId="9"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0" fillId="0" borderId="6" xfId="0" applyBorder="1"/>
    <xf numFmtId="0" fontId="0" fillId="0" borderId="11" xfId="0" applyBorder="1"/>
    <xf numFmtId="0" fontId="21" fillId="0" borderId="0" xfId="0" applyFont="1"/>
    <xf numFmtId="0" fontId="6" fillId="0" borderId="1" xfId="0" applyFont="1" applyBorder="1" applyAlignment="1">
      <alignment horizontal="center"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3" xfId="0" applyFont="1" applyFill="1" applyBorder="1" applyAlignment="1">
      <alignment horizontal="left" vertical="center" wrapText="1"/>
    </xf>
    <xf numFmtId="0" fontId="11" fillId="0" borderId="6" xfId="0" applyFont="1" applyBorder="1" applyAlignment="1">
      <alignment horizontal="center"/>
    </xf>
    <xf numFmtId="0" fontId="11" fillId="0" borderId="6" xfId="0" applyFont="1" applyBorder="1" applyAlignment="1">
      <alignment horizontal="left" vertical="center"/>
    </xf>
    <xf numFmtId="0" fontId="11" fillId="0" borderId="0" xfId="0" applyFont="1" applyAlignment="1">
      <alignment horizontal="center"/>
    </xf>
    <xf numFmtId="0" fontId="13" fillId="7" borderId="13"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5" fillId="0" borderId="6" xfId="0" applyFont="1" applyBorder="1" applyAlignment="1">
      <alignment horizontal="center" vertical="center"/>
    </xf>
  </cellXfs>
  <cellStyles count="6">
    <cellStyle name="Hipervínculo" xfId="3" builtinId="8" hidden="1"/>
    <cellStyle name="Hipervínculo visitado" xfId="4" builtinId="9" hidden="1"/>
    <cellStyle name="Moneda" xfId="5" builtinId="4"/>
    <cellStyle name="Normal" xfId="0" builtinId="0"/>
    <cellStyle name="Normal 2" xfId="2" xr:uid="{00000000-0005-0000-0000-000003000000}"/>
    <cellStyle name="Normal 6" xfId="1" xr:uid="{00000000-0005-0000-0000-000004000000}"/>
  </cellStyles>
  <dxfs count="25">
    <dxf>
      <font>
        <color rgb="FF9C0006"/>
      </font>
      <fill>
        <patternFill>
          <bgColor rgb="FFFFC7CE"/>
        </patternFill>
      </fill>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Arial"/>
        <family val="2"/>
        <scheme val="none"/>
      </font>
      <numFmt numFmtId="13" formatCode="0%"/>
      <fill>
        <patternFill patternType="none">
          <bgColor auto="1"/>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1"/>
        <color auto="1"/>
        <name val="Arial"/>
        <family val="2"/>
        <scheme val="none"/>
      </font>
      <numFmt numFmtId="13" formatCode="0%"/>
      <fill>
        <patternFill patternType="none">
          <bgColor auto="1"/>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1"/>
        <color auto="1"/>
        <name val="Arial"/>
        <family val="2"/>
        <scheme val="none"/>
      </font>
      <numFmt numFmtId="13" formatCode="0%"/>
      <fill>
        <patternFill patternType="none">
          <bgColor auto="1"/>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1"/>
        <color auto="1"/>
        <name val="Arial"/>
        <family val="2"/>
        <scheme val="none"/>
      </font>
      <numFmt numFmtId="13" formatCode="0%"/>
      <fill>
        <patternFill patternType="none">
          <bgColor auto="1"/>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indexed="64"/>
        </top>
        <bottom/>
      </border>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indexed="64"/>
        </top>
        <bottom/>
      </border>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indexed="64"/>
        </top>
        <bottom/>
      </border>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indexed="64"/>
        </top>
        <bottom/>
      </border>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4"/>
        <color theme="0"/>
        <name val="Calibri"/>
        <scheme val="minor"/>
      </font>
      <fill>
        <patternFill patternType="solid">
          <fgColor theme="4"/>
          <bgColor theme="5" tint="-0.499984740745262"/>
        </patternFill>
      </fill>
      <alignment horizontal="center" vertical="center" textRotation="0" wrapText="0" indent="0" justifyLastLine="0" shrinkToFit="0" readingOrder="0"/>
    </dxf>
  </dxfs>
  <tableStyles count="0" defaultTableStyle="TableStyleMedium2" defaultPivotStyle="PivotStyleLight16"/>
  <colors>
    <mruColors>
      <color rgb="FF0000FF"/>
      <color rgb="FFFFFFFF"/>
      <color rgb="FFFFCCFF"/>
      <color rgb="FF3366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[des-ft009-plan-de-accion-institucional-2026.xlsx]Hoja4!TablaDinámica2</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Hoja4!$B$3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Hoja4!$A$4:$A$21</c:f>
              <c:strCache>
                <c:ptCount val="17"/>
                <c:pt idx="0">
                  <c:v>Dirección de Evaluación</c:v>
                </c:pt>
                <c:pt idx="1">
                  <c:v>Dirección de Producción y Operaciones</c:v>
                </c:pt>
                <c:pt idx="2">
                  <c:v>Dirección de Tecnología e Información</c:v>
                </c:pt>
                <c:pt idx="3">
                  <c:v>Oficina Asesora de Comunicaciones y Mercadeo</c:v>
                </c:pt>
                <c:pt idx="4">
                  <c:v>Oficina Asesora de Planeación</c:v>
                </c:pt>
                <c:pt idx="5">
                  <c:v>Oficina Asesora Jurídica </c:v>
                </c:pt>
                <c:pt idx="6">
                  <c:v>Oficina de Control Interno</c:v>
                </c:pt>
                <c:pt idx="7">
                  <c:v>Oficina Gestión de Proyectos de Investigación</c:v>
                </c:pt>
                <c:pt idx="8">
                  <c:v>Subdirección de Abastecimiento y Servicios Generales</c:v>
                </c:pt>
                <c:pt idx="9">
                  <c:v>Subdirección de Análisis y Divulgación</c:v>
                </c:pt>
                <c:pt idx="10">
                  <c:v>Subdirección de Aplicación de Instrumentos</c:v>
                </c:pt>
                <c:pt idx="11">
                  <c:v>Subdirección de Diseño de Instrumentos</c:v>
                </c:pt>
                <c:pt idx="12">
                  <c:v>Subdirección de Estadísticas</c:v>
                </c:pt>
                <c:pt idx="13">
                  <c:v>Subdirección de Producción de Instrumentos</c:v>
                </c:pt>
                <c:pt idx="14">
                  <c:v>Subdirección de Talento Humano</c:v>
                </c:pt>
                <c:pt idx="15">
                  <c:v>Subdirección Financiera y Contable</c:v>
                </c:pt>
                <c:pt idx="16">
                  <c:v>Unidad de Atención al Ciudadano</c:v>
                </c:pt>
              </c:strCache>
            </c:strRef>
          </c:cat>
          <c:val>
            <c:numRef>
              <c:f>Hoja4!$B$4:$B$21</c:f>
              <c:numCache>
                <c:formatCode>General</c:formatCode>
                <c:ptCount val="17"/>
                <c:pt idx="0">
                  <c:v>3</c:v>
                </c:pt>
                <c:pt idx="1">
                  <c:v>1</c:v>
                </c:pt>
                <c:pt idx="2">
                  <c:v>5</c:v>
                </c:pt>
                <c:pt idx="3">
                  <c:v>4</c:v>
                </c:pt>
                <c:pt idx="4">
                  <c:v>6</c:v>
                </c:pt>
                <c:pt idx="5">
                  <c:v>2</c:v>
                </c:pt>
                <c:pt idx="6">
                  <c:v>1</c:v>
                </c:pt>
                <c:pt idx="7">
                  <c:v>5</c:v>
                </c:pt>
                <c:pt idx="8">
                  <c:v>4</c:v>
                </c:pt>
                <c:pt idx="9">
                  <c:v>24</c:v>
                </c:pt>
                <c:pt idx="10">
                  <c:v>1</c:v>
                </c:pt>
                <c:pt idx="11">
                  <c:v>2</c:v>
                </c:pt>
                <c:pt idx="12">
                  <c:v>4</c:v>
                </c:pt>
                <c:pt idx="13">
                  <c:v>2</c:v>
                </c:pt>
                <c:pt idx="14">
                  <c:v>6</c:v>
                </c:pt>
                <c:pt idx="15">
                  <c:v>1</c:v>
                </c:pt>
                <c:pt idx="16">
                  <c:v>6</c:v>
                </c:pt>
              </c:numCache>
            </c:numRef>
          </c:val>
          <c:extLst>
            <c:ext xmlns:c16="http://schemas.microsoft.com/office/drawing/2014/chart" uri="{C3380CC4-5D6E-409C-BE32-E72D297353CC}">
              <c16:uniqueId val="{00000000-2CA8-4BBE-B91D-DFF9D29BF899}"/>
            </c:ext>
          </c:extLst>
        </c:ser>
        <c:dLbls>
          <c:dLblPos val="outEnd"/>
          <c:showLegendKey val="0"/>
          <c:showVal val="1"/>
          <c:showCatName val="0"/>
          <c:showSerName val="0"/>
          <c:showPercent val="0"/>
          <c:showBubbleSize val="0"/>
        </c:dLbls>
        <c:gapWidth val="219"/>
        <c:overlap val="-27"/>
        <c:axId val="1253786735"/>
        <c:axId val="1253787695"/>
      </c:barChart>
      <c:catAx>
        <c:axId val="1253786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53787695"/>
        <c:crosses val="autoZero"/>
        <c:auto val="1"/>
        <c:lblAlgn val="ctr"/>
        <c:lblOffset val="100"/>
        <c:noMultiLvlLbl val="0"/>
      </c:catAx>
      <c:valAx>
        <c:axId val="12537876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5378673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3371849</xdr:colOff>
      <xdr:row>11</xdr:row>
      <xdr:rowOff>52386</xdr:rowOff>
    </xdr:from>
    <xdr:to>
      <xdr:col>11</xdr:col>
      <xdr:colOff>571499</xdr:colOff>
      <xdr:row>32</xdr:row>
      <xdr:rowOff>19050</xdr:rowOff>
    </xdr:to>
    <xdr:graphicFrame macro="">
      <xdr:nvGraphicFramePr>
        <xdr:cNvPr id="2" name="Gráfico 1">
          <a:extLst>
            <a:ext uri="{FF2B5EF4-FFF2-40B4-BE49-F238E27FC236}">
              <a16:creationId xmlns:a16="http://schemas.microsoft.com/office/drawing/2014/main" id="{671E1F37-9B21-AF5B-5E70-7B40053E05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1025071</xdr:colOff>
      <xdr:row>0</xdr:row>
      <xdr:rowOff>0</xdr:rowOff>
    </xdr:from>
    <xdr:to>
      <xdr:col>1</xdr:col>
      <xdr:colOff>14169</xdr:colOff>
      <xdr:row>2</xdr:row>
      <xdr:rowOff>282802</xdr:rowOff>
    </xdr:to>
    <xdr:pic>
      <xdr:nvPicPr>
        <xdr:cNvPr id="3" name="Imagen 2">
          <a:extLst>
            <a:ext uri="{FF2B5EF4-FFF2-40B4-BE49-F238E27FC236}">
              <a16:creationId xmlns:a16="http://schemas.microsoft.com/office/drawing/2014/main" id="{13F8D720-4219-4296-8D67-C9DD54A5CFD8}"/>
            </a:ext>
          </a:extLst>
        </xdr:cNvPr>
        <xdr:cNvPicPr>
          <a:picLocks noChangeAspect="1"/>
        </xdr:cNvPicPr>
      </xdr:nvPicPr>
      <xdr:blipFill rotWithShape="1">
        <a:blip xmlns:r="http://schemas.openxmlformats.org/officeDocument/2006/relationships" r:embed="rId1"/>
        <a:srcRect l="36213" t="13869" r="38640" b="10584"/>
        <a:stretch/>
      </xdr:blipFill>
      <xdr:spPr>
        <a:xfrm>
          <a:off x="1025071" y="0"/>
          <a:ext cx="672755" cy="8143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fesgovco.sharepoint.com/Users/apguevara/Downloads/Plan-de-Accion-Institucional-2024-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ndicadores"/>
      <sheetName val="PAI 2024 V2"/>
      <sheetName val="Instructivo"/>
      <sheetName val="Tabla"/>
      <sheetName val="PAI 2024 (propuesta)"/>
    </sheetNames>
    <sheetDataSet>
      <sheetData sheetId="0"/>
      <sheetData sheetId="1"/>
      <sheetData sheetId="2"/>
      <sheetData sheetId="3" refreshError="1"/>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6020.332542013886" createdVersion="8" refreshedVersion="8" minRefreshableVersion="3" recordCount="77" xr:uid="{1D9BF4FB-079D-4D6D-B25E-F106674FED4A}">
  <cacheSource type="worksheet">
    <worksheetSource name="Tabla2"/>
  </cacheSource>
  <cacheFields count="21">
    <cacheField name="Código" numFmtId="0">
      <sharedItems containsBlank="1" containsMixedTypes="1" containsNumber="1" containsInteger="1" minValue="1" maxValue="8"/>
    </cacheField>
    <cacheField name="Dependencia " numFmtId="0">
      <sharedItems containsBlank="1" count="18">
        <s v="Dirección de Evaluación"/>
        <s v="Dirección de Producción y Operaciones"/>
        <s v="Dirección de Tecnología e Información"/>
        <s v="Oficina Asesora de Comunicaciones y Mercadeo"/>
        <s v="Oficina Asesora de Planeación"/>
        <s v="Oficina Asesora Jurídica "/>
        <s v="Oficina de Control Interno"/>
        <s v="Oficina Gestión de Proyectos de Investigación"/>
        <s v="Subdirección de Abastecimiento y Servicios Generales"/>
        <s v="Subdirección de Análisis y Divulgación"/>
        <s v="Subdirección de Aplicación de Instrumentos"/>
        <s v="Subdirección de Diseño de Instrumentos"/>
        <s v="Subdirección de Estadísticas"/>
        <s v="Subdirección de Producción de Instrumentos"/>
        <s v="Subdirección de Talento Humano"/>
        <s v="Subdirección Financiera y Contable"/>
        <s v="Unidad de Atención al Ciudadano"/>
        <m u="1"/>
      </sharedItems>
    </cacheField>
    <cacheField name="Perspectiva" numFmtId="0">
      <sharedItems containsBlank="1"/>
    </cacheField>
    <cacheField name="Objetivo Estratégico " numFmtId="0">
      <sharedItems containsBlank="1"/>
    </cacheField>
    <cacheField name="Iniciativa estratégica" numFmtId="0">
      <sharedItems containsBlank="1"/>
    </cacheField>
    <cacheField name="Politica MIPG " numFmtId="0">
      <sharedItems containsBlank="1"/>
    </cacheField>
    <cacheField name="Fuente" numFmtId="0">
      <sharedItems containsBlank="1"/>
    </cacheField>
    <cacheField name="Proceso Asociado" numFmtId="0">
      <sharedItems containsBlank="1"/>
    </cacheField>
    <cacheField name="Actividad - Líneas de acción para la anualidad." numFmtId="0">
      <sharedItems longText="1"/>
    </cacheField>
    <cacheField name="Producto- Resultado" numFmtId="0">
      <sharedItems containsBlank="1" longText="1"/>
    </cacheField>
    <cacheField name="Dependencia Responsable" numFmtId="0">
      <sharedItems/>
    </cacheField>
    <cacheField name="Indicador" numFmtId="0">
      <sharedItems longText="1"/>
    </cacheField>
    <cacheField name="Fecha Inicio" numFmtId="14">
      <sharedItems containsDate="1" containsBlank="1" containsMixedTypes="1" minDate="2026-01-01T00:00:00" maxDate="2026-04-02T00:00:00"/>
    </cacheField>
    <cacheField name="Fecha Fin " numFmtId="14">
      <sharedItems containsNonDate="0" containsDate="1" containsString="0" containsBlank="1" minDate="2026-06-30T00:00:00" maxDate="2027-01-01T00:00:00"/>
    </cacheField>
    <cacheField name="Meta T1" numFmtId="0">
      <sharedItems containsBlank="1" containsMixedTypes="1" containsNumber="1" minValue="0" maxValue="5"/>
    </cacheField>
    <cacheField name="Meta T2" numFmtId="0">
      <sharedItems containsBlank="1" containsMixedTypes="1" containsNumber="1" minValue="0" maxValue="12"/>
    </cacheField>
    <cacheField name="Meta T3" numFmtId="0">
      <sharedItems containsBlank="1" containsMixedTypes="1" containsNumber="1" minValue="0" maxValue="12"/>
    </cacheField>
    <cacheField name="Meta T4" numFmtId="0">
      <sharedItems containsBlank="1" containsMixedTypes="1" containsNumber="1" minValue="0" maxValue="15"/>
    </cacheField>
    <cacheField name="Fuente de Financiación " numFmtId="0">
      <sharedItems containsBlank="1"/>
    </cacheField>
    <cacheField name="Proyecto de Inversión" numFmtId="0">
      <sharedItems containsBlank="1"/>
    </cacheField>
    <cacheField name="Valor" numFmtId="0">
      <sharedItems containsBlank="1" containsMixedTypes="1" containsNumber="1" minValue="0" maxValue="396697402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7">
  <r>
    <m/>
    <x v="0"/>
    <m/>
    <m/>
    <m/>
    <m/>
    <m/>
    <m/>
    <s v="Consolidar documentos con lineamientos técnicos a partir de las iniciativas o proyectos de innovación adelantadas en el Laboratorio de Evaluación."/>
    <s v="Informe de recomendaciones desde el área en el marco de implementación del proyecto de inclusión"/>
    <s v="Dirección de Evaluación"/>
    <s v="Porcentaje de avance en informes con lineamientos técnicos en los tiempos definidos para el proyecto estratégico de inclusión."/>
    <d v="2026-01-15T00:00:00"/>
    <d v="2026-12-31T00:00:00"/>
    <n v="0.2"/>
    <n v="0.3"/>
    <n v="0.25"/>
    <n v="0.25"/>
    <s v="Inversión"/>
    <s v="Fortalecimiento Institucional"/>
    <n v="215064934"/>
  </r>
  <r>
    <m/>
    <x v="0"/>
    <m/>
    <m/>
    <m/>
    <m/>
    <m/>
    <m/>
    <s v="Elaborar y consolidar  informes de nuevas mediciones que se implementen en el área."/>
    <s v="Informe de nuevas mediciones adelantas en el área"/>
    <s v="Dirección de Evaluación"/>
    <s v="Porcentaje de avance en informes de nuevas mediciones adelantas en el área"/>
    <d v="2026-01-15T00:00:00"/>
    <d v="2026-12-31T00:00:00"/>
    <n v="0.2"/>
    <n v="0.3"/>
    <n v="0.25"/>
    <n v="0.25"/>
    <s v="Inversión"/>
    <s v="Fortalecimiento Servicios de Evaluación"/>
    <n v="194649800"/>
  </r>
  <r>
    <m/>
    <x v="0"/>
    <m/>
    <m/>
    <m/>
    <m/>
    <m/>
    <m/>
    <s v="Gestionar la correcta implementación, análisis y difusión de estudios internacionales (PISA, ERCE, SSES, TALIS SS)"/>
    <s v="La Dirección de Evaluación coordina los compromisos adquiridos (durante la vigencia) con los consorcios internacionales para la correcta implementación, análisis y difusión de estas pruebas en el país. _x000a__x000a_A. Análisis y difusión de resultados de estudio Principal PISA que se realizó en 2025_x000a_B. Análisis de resultados de estudio Principal ERCE 2025_x000a_C. Aplicación principal SSES 2026 _x000a_D. Difusión TALIS Starting Strong y análisis y difusión Vol II de TALIS Core Survey"/>
    <s v="Dirección de Evaluación"/>
    <s v="Porcentaje de avance del cumplimiento de las actividades pactadas con los consorcios (durante la vigencia) de cara a cada uno de los estudios internacionales activos"/>
    <d v="2026-01-15T00:00:00"/>
    <d v="2026-12-31T00:00:00"/>
    <n v="0.2"/>
    <n v="0.3"/>
    <n v="0.25"/>
    <n v="0.25"/>
    <s v="Operación Comercial"/>
    <s v="Fortalecimiento Servicios de Evaluación"/>
    <n v="1052686743"/>
  </r>
  <r>
    <m/>
    <x v="1"/>
    <m/>
    <m/>
    <m/>
    <m/>
    <m/>
    <m/>
    <s v="Realizar seguimiento para la planeación y ejecución operativa de las pruebas de estado, pruebas internacionales y demás evaluaciones que requiera el Instituto para la vigencia, conforme con las particularidades y necesidades específicas con carácter diferencial"/>
    <m/>
    <s v="Dirección de Producción y Operaciones"/>
    <s v="Numero de actividades a cargo de la DPO realizadas en el trimestre por prueba/ Numero  de actividades a cargo de la DPO proyectadas para el trimestre por prueba * 100"/>
    <m/>
    <m/>
    <m/>
    <m/>
    <m/>
    <m/>
    <m/>
    <m/>
    <m/>
  </r>
  <r>
    <m/>
    <x v="2"/>
    <s v="Valor Público"/>
    <m/>
    <m/>
    <s v="Política de Defensa Jurídica"/>
    <s v="Otros Planes"/>
    <m/>
    <s v="PPDA - Remitir dos informes al comité de conciliación sobre la implementacion y optimización de herramientas tecnológicas para la atención de las PQRSD y el impacto esperado en la reducción de tiempos de respuesta."/>
    <s v="Informes DTI"/>
    <s v="Dirección de Tecnología e Información"/>
    <s v="[Núm. Informes DTI / 2] x 100"/>
    <d v="2026-01-01T00:00:00"/>
    <d v="2026-12-31T00:00:00"/>
    <n v="0"/>
    <n v="0"/>
    <n v="0"/>
    <n v="1"/>
    <s v="Funcionamiento"/>
    <s v="Fortalecimiento Institucional"/>
    <n v="0"/>
  </r>
  <r>
    <m/>
    <x v="2"/>
    <m/>
    <m/>
    <m/>
    <m/>
    <m/>
    <m/>
    <s v="Infaestructura Tecnológica"/>
    <s v="Mantener las infraestructuras tecnologicas actualizadas e incorporar nuevas tecnologias segun lo demanden el entorno; facilitando la incorporacion de una arquitectura interoperable y escalable basadas en tecnologias emergentes que promuevan  soluciones de inteligencia de negocios y tecnologías emergentes (inteligencia artificial, blockchain, big data) para optimizar procesos, potenciar la analítica avanzada y mejorar la toma de decisiones."/>
    <s v="Dirección de Tecnología e Información"/>
    <s v="Porcentaje de avance en la implementación de las Herramientas tecnológicas que permitan la transformación difital del ICFES"/>
    <s v="01/20/2026"/>
    <d v="2026-12-31T00:00:00"/>
    <m/>
    <m/>
    <m/>
    <m/>
    <s v="Inversión"/>
    <s v="Fortalecimiento Tecnológico"/>
    <n v="435939102.56"/>
  </r>
  <r>
    <m/>
    <x v="2"/>
    <m/>
    <m/>
    <m/>
    <m/>
    <m/>
    <m/>
    <s v="Transformación Digital"/>
    <s v="La automatización de procesos misionales y administrativos, orientada a reducir tiempos, optimizar recursos y mejorar la eficiencia operativa. Esta automatización permitirá que las áreas del Icfes cuenten con herramientas digitales que faciliten la gestión y el seguimiento de sus actividades."/>
    <s v="Dirección de Tecnología e Información"/>
    <s v="Porcentaje de avance en la implementación de las Herramientas tecnológicas que permitan la transformación difital del ICFES"/>
    <s v="01/20/2026"/>
    <d v="2026-12-31T00:00:00"/>
    <m/>
    <m/>
    <m/>
    <m/>
    <s v="Inversión"/>
    <s v="Fortalecimiento Tecnológico"/>
    <n v="500000000"/>
  </r>
  <r>
    <m/>
    <x v="2"/>
    <m/>
    <m/>
    <m/>
    <m/>
    <m/>
    <m/>
    <s v="Cyberseguridad y protección de datos"/>
    <s v="Fortalecer y mantener las herramientas con las que cuenta el Instituto del  sistema  de ciberseguridad que aumente  la protección de los activos digitales del Icfes,  la integridad, confidencialidad y disponibilidad de la información crítica. Este sistema incluirá políticas, procedimientos y herramientas alineadas con estándares internacionales como ISO 27001."/>
    <s v="Dirección de Tecnología e Información"/>
    <s v="Porcentaje de avance en la implementación de las Herramientas tecnológicas que permitan la transformación difital del ICFES"/>
    <s v="01/20/2026"/>
    <d v="2026-12-31T00:00:00"/>
    <m/>
    <m/>
    <m/>
    <m/>
    <s v="Inversión"/>
    <s v="Fortalecimiento Tecnológico"/>
    <n v="3320000000"/>
  </r>
  <r>
    <m/>
    <x v="2"/>
    <m/>
    <m/>
    <m/>
    <m/>
    <m/>
    <m/>
    <s v="Innovación y gobierno de datos y digital"/>
    <s v="Fortalecer  las herramientas digitales  y los procedimientos  que nos permitan contribuir a la construccion del modelo de gobierno de datos que apoyen  la gestión, calidad, seguridad y disponibil idad de la información institucional."/>
    <s v="Dirección de Tecnología e Información"/>
    <s v="Porcentaje de avance en la implementación de las Herramientas tecnológicas que permitan la transformación difital del ICFES"/>
    <s v="01/20/2026"/>
    <d v="2026-12-31T00:00:00"/>
    <m/>
    <m/>
    <m/>
    <m/>
    <s v="Funcionamiento"/>
    <s v="Fortalecimiento Tecnológico"/>
    <n v="3320000000"/>
  </r>
  <r>
    <m/>
    <x v="3"/>
    <m/>
    <m/>
    <m/>
    <m/>
    <m/>
    <m/>
    <s v="Fortalecer la comunicación interna mediante la implementación de la estrategia de comunicación con las diferentes dependencias del Instituto."/>
    <s v="Informe de análisis de  resultados de la encuesta semestral de comunicación interna formulada y aplicada a los colaboradores del Instituto"/>
    <s v="Oficina Asesora de Comunicaciones y Mercadeo"/>
    <s v="Nivel de satisfacción de los Colaboradores en relación con los procesos internos y la comunicación organizacional."/>
    <d v="2026-01-01T00:00:00"/>
    <d v="2026-12-31T00:00:00"/>
    <m/>
    <n v="0.5"/>
    <m/>
    <n v="0.5"/>
    <s v="Funcionamiento"/>
    <s v="Fortalecimiento Institucional"/>
    <n v="84000000"/>
  </r>
  <r>
    <m/>
    <x v="3"/>
    <m/>
    <m/>
    <m/>
    <m/>
    <m/>
    <m/>
    <s v="Diseñar y ejecutar el programa institucional de lenguaje claro"/>
    <s v="Capacitación de lenguaje claro a los colaboradores del Instituto"/>
    <s v="Oficina Asesora de Comunicaciones y Mercadeo"/>
    <s v="Realizar capacitación virtual de expertos en lenguaje claro"/>
    <d v="2026-01-01T00:00:00"/>
    <d v="2026-12-31T00:00:00"/>
    <m/>
    <n v="0.5"/>
    <m/>
    <n v="0.5"/>
    <s v="Funcionamiento"/>
    <s v="Fortalecimiento Institucional"/>
    <m/>
  </r>
  <r>
    <m/>
    <x v="3"/>
    <m/>
    <m/>
    <m/>
    <m/>
    <m/>
    <m/>
    <s v="Gestionar la participación del Instituto en eventos estratégicos, tanto nacionales, regionales e internacionales, con el fin de fortalecer el posicionamiento de marca."/>
    <s v="Material audiovisual de los eventos a los que se participa"/>
    <s v="Oficina Asesora de Comunicaciones y Mercadeo"/>
    <s v="Número de eventos estratégicos con participación documentada."/>
    <d v="2026-01-01T00:00:00"/>
    <d v="2026-12-31T00:00:00"/>
    <n v="0.25"/>
    <n v="0.25"/>
    <n v="0.25"/>
    <n v="0.25"/>
    <s v="Operación Comercial"/>
    <s v="Fortalecimiento Institucional"/>
    <s v="Por demanda"/>
  </r>
  <r>
    <m/>
    <x v="3"/>
    <s v="Valor Público"/>
    <m/>
    <m/>
    <s v="Política de Defensa Jurídica"/>
    <s v="Otros Planes"/>
    <m/>
    <s v="PPDA - Realizar dos publicaciones en los medios de comunicación interna del Instituto sobre la «Politica de Prevención del Daño Antijuridico 2026 - 2028»."/>
    <s v="Impactos en medios internos de comunicación"/>
    <s v="Oficina Asesora de Comunicaciones y Mercadeo"/>
    <s v="[Núm. Impactos / 2] x 100"/>
    <d v="2026-01-01T00:00:00"/>
    <d v="2026-12-31T00:00:00"/>
    <n v="0"/>
    <n v="0.5"/>
    <n v="0"/>
    <n v="0.5"/>
    <s v="Funcionamiento"/>
    <s v="Fortalecimiento Institucional"/>
    <n v="0"/>
  </r>
  <r>
    <m/>
    <x v="4"/>
    <m/>
    <m/>
    <m/>
    <m/>
    <m/>
    <m/>
    <s v="Implementar un sistema inteligente para la gestión organizacional (SIGO)"/>
    <s v="Implementación del Plan de trabajo SIGO"/>
    <s v="Oficina Asesora de Planeación"/>
    <s v="% de cumplimiento del Plan de trabajo SIGO"/>
    <d v="2026-02-01T00:00:00"/>
    <d v="2026-12-31T00:00:00"/>
    <n v="1"/>
    <n v="1"/>
    <n v="1"/>
    <n v="1"/>
    <s v="Funcionamiento"/>
    <m/>
    <n v="374083334"/>
  </r>
  <r>
    <m/>
    <x v="4"/>
    <m/>
    <m/>
    <m/>
    <m/>
    <m/>
    <m/>
    <s v="Implementar el plan del modelo de seguridad y privacidad de información, y del plan de tratamiento de riesgos de seguridad de la información"/>
    <m/>
    <s v="Oficina Asesora de Planeación"/>
    <s v="% de avance en implementación y certificación ISO 27001:2022"/>
    <m/>
    <m/>
    <m/>
    <m/>
    <m/>
    <m/>
    <s v="Operación Comercial"/>
    <m/>
    <n v="118366667"/>
  </r>
  <r>
    <m/>
    <x v="4"/>
    <m/>
    <m/>
    <m/>
    <m/>
    <m/>
    <m/>
    <s v="Elaboración informe de sostenibilidad 2025 que incluye el calculo de la huella de carbono"/>
    <m/>
    <s v="Oficina Asesora de Planeación"/>
    <s v="% de indicadores de sostenibilidad reportados en informe 2026"/>
    <m/>
    <m/>
    <m/>
    <m/>
    <m/>
    <m/>
    <s v="Funcionamiento"/>
    <m/>
    <n v="156650000"/>
  </r>
  <r>
    <m/>
    <x v="4"/>
    <m/>
    <m/>
    <m/>
    <m/>
    <m/>
    <m/>
    <s v="Ejecutar estrategia de diversificación de negocios mediante 3 ruedas de negocios con actores del sector educativo"/>
    <m/>
    <s v="Oficina Asesora de Planeación"/>
    <s v="Número de ruedas de negocios realizadas y alianzas establecidas / 3 eventos"/>
    <d v="2026-01-01T00:00:00"/>
    <d v="2026-06-30T00:00:00"/>
    <s v="Rueda de negocios Educativos Nacional 2026"/>
    <s v="Alianzas estrategicas comerciales Internacionales para segundo semestre 2026"/>
    <s v="Proyeccion negocios comerciales en Secretarias educativas departamentales en Colombia para el segundo semestre 2026"/>
    <s v="Crecimiento en ingresos utilidades comerciales en 2026"/>
    <s v="Funcionamiento"/>
    <s v="Fortalecimiento Institucional"/>
    <s v=" $ 21.808.861.856,00 "/>
  </r>
  <r>
    <m/>
    <x v="4"/>
    <m/>
    <m/>
    <m/>
    <m/>
    <m/>
    <m/>
    <s v="Fortalecer arquitectura empresarial con mapeo de procesos MIPG y actualización de portafolio de servicios"/>
    <m/>
    <s v="Oficina Asesora de Planeación"/>
    <s v="% de actualización del portafolio de servicios y arquitectura empresarial"/>
    <m/>
    <m/>
    <m/>
    <m/>
    <m/>
    <m/>
    <s v="Funcionamiento"/>
    <m/>
    <n v="374083334"/>
  </r>
  <r>
    <m/>
    <x v="4"/>
    <m/>
    <m/>
    <m/>
    <m/>
    <m/>
    <m/>
    <s v="Monitoreo a los proyectos formulados por el Icfes"/>
    <s v="Seguimiento a los proyectos formulados por el Icfes"/>
    <s v="Oficina Asesora de Planeación"/>
    <s v="Número de de proyectos con seguimiento oportuno/  numero total de proyectos"/>
    <d v="2026-01-01T00:00:00"/>
    <d v="2026-12-31T00:00:00"/>
    <n v="1"/>
    <n v="1"/>
    <n v="1"/>
    <n v="1"/>
    <s v="Operación Comercial"/>
    <m/>
    <n v="598166666"/>
  </r>
  <r>
    <m/>
    <x v="5"/>
    <s v="Valor Público"/>
    <m/>
    <m/>
    <s v="Política de Defensa Jurídica"/>
    <s v="Otros Planes"/>
    <m/>
    <s v="PPDA - Remitir al comité de conciliación dos informes sobre los avances de la «Politica de Prevención del Daño Antijuridico»"/>
    <s v="Informes PPDA"/>
    <s v="Oficina Asesora Jurídica"/>
    <s v="[Núm. Informes PPPDA / 2] x 100"/>
    <d v="2026-01-01T00:00:00"/>
    <d v="2026-12-31T00:00:00"/>
    <n v="0"/>
    <n v="0.5"/>
    <n v="0"/>
    <n v="0.5"/>
    <s v="Funcionamiento"/>
    <s v="Fortalecimiento Institucional"/>
    <n v="0"/>
  </r>
  <r>
    <m/>
    <x v="5"/>
    <s v="Valor Público"/>
    <m/>
    <m/>
    <s v="Política de Defensa Jurídica"/>
    <s v="Otros Planes"/>
    <m/>
    <s v="PPDA - Remitir al grupo de asuntos disciplinarios el listado de las tutelas originadas por acciones de tutela deficiente o extemporaneamente atendidas."/>
    <s v="Informes a disciplinarios"/>
    <s v="Oficina Asesora Jurídica"/>
    <s v="[Núm. Informes disciplinarios / 2] x 100"/>
    <d v="2026-01-01T00:00:00"/>
    <d v="2026-12-31T00:00:00"/>
    <n v="0"/>
    <n v="0.5"/>
    <n v="0"/>
    <n v="0.5"/>
    <s v="Funcionamiento"/>
    <s v="Fortalecimiento Institucional"/>
    <n v="0"/>
  </r>
  <r>
    <m/>
    <x v="6"/>
    <m/>
    <m/>
    <m/>
    <m/>
    <m/>
    <m/>
    <s v="Realizar auditorías internas orientadas a evaluar la gestión y los resultados de los procesos y proyectos incluidos en el Plan Anual de Auditoría, aprobado por el Comité Institucional de Coordinación de Control Interno, así como elaborar los informes de ley, los informes de seguimiento y demás actividades que correspondan."/>
    <s v="Plan Anual de Auditoría"/>
    <s v="Oficina de Control Interno"/>
    <s v="% de cumplimiento del plan anual de auditoría"/>
    <d v="2026-01-01T00:00:00"/>
    <d v="2026-12-31T00:00:00"/>
    <n v="0.15"/>
    <n v="0.3"/>
    <n v="0.25"/>
    <n v="0.3"/>
    <s v="Funcionamiento"/>
    <s v="Fortalecimiento Institucional"/>
    <n v="322915000"/>
  </r>
  <r>
    <m/>
    <x v="7"/>
    <m/>
    <m/>
    <m/>
    <m/>
    <m/>
    <m/>
    <s v="Implementar estrategia de socialización y divulgación  interna y externa de la investigación "/>
    <s v="Productos de comunicación y socialización  sobre investigación publicadas en canales Icfes"/>
    <s v="Oficina Gestión de Proyectos de Investigación"/>
    <s v="Número de piezas de comunicación y socialización publicadas en canales Icfes que se asocien al desarrollo y fomento proyectos de investigación  durante la vigencia/ (Total de proyectos de investigación la agenda en curso *(2) + instrumentos de fomento a investigación * (4))"/>
    <d v="2026-01-01T00:00:00"/>
    <d v="2026-12-31T00:00:00"/>
    <n v="4"/>
    <n v="12"/>
    <n v="12"/>
    <n v="12"/>
    <s v="Inversión"/>
    <s v="Fortalecimiento Institucional"/>
    <n v="25000000"/>
  </r>
  <r>
    <m/>
    <x v="7"/>
    <m/>
    <m/>
    <m/>
    <m/>
    <m/>
    <m/>
    <s v="Participar en eventos académicos para difundir resultados de investigaciones del Icfes"/>
    <s v="Eventos de socialización de investigación con participación del ICFES"/>
    <s v="Oficina Gestión de Proyectos de Investigación"/>
    <s v="Número de eventos de socialización de investigación con participación del ICFES / Total de proyectos de agenda en curso "/>
    <d v="2026-01-01T00:00:00"/>
    <d v="2026-12-31T00:00:00"/>
    <n v="2"/>
    <n v="3"/>
    <n v="4"/>
    <n v="3"/>
    <s v="Operación Comercial"/>
    <m/>
    <n v="42000000"/>
  </r>
  <r>
    <m/>
    <x v="7"/>
    <m/>
    <m/>
    <m/>
    <m/>
    <m/>
    <m/>
    <s v="Generar productos de investigación de alta calidad con enfoque diferencial y territorial para publicación"/>
    <s v="Productos académicos de investigación Icfes generados con enfoque diferencial y/o territorial  "/>
    <s v="Oficina Gestión de Proyectos de Investigación"/>
    <s v="Número de productos académicos de investigación generados con enfoque diferencial y/o territorial / Total de proyectos de agenda en curso *(3) "/>
    <d v="2026-01-01T00:00:00"/>
    <d v="2026-12-31T00:00:00"/>
    <n v="5"/>
    <n v="8"/>
    <n v="8"/>
    <n v="15"/>
    <s v="Operación Comercial"/>
    <m/>
    <n v="498200000"/>
  </r>
  <r>
    <m/>
    <x v="7"/>
    <m/>
    <m/>
    <m/>
    <m/>
    <m/>
    <m/>
    <s v="Registrar productos de investigación en GrupLAC y consolidar base de datos de investigadores del Instituto"/>
    <s v="Productos de investigación registrados en GrupLAC conforme lineamientos MinCiencias"/>
    <s v="Oficina Gestión de Proyectos de Investigación"/>
    <s v="Número de productos registrados en GrupLAC / (Número de  investigadores activos en GrupLAC * Número de investigaciones activas en GrupLAC )"/>
    <d v="2026-01-01T00:00:00"/>
    <d v="2026-12-31T00:00:00"/>
    <n v="2"/>
    <n v="4"/>
    <n v="4"/>
    <n v="8"/>
    <s v="Operación Comercial"/>
    <m/>
    <n v="498200000"/>
  </r>
  <r>
    <m/>
    <x v="7"/>
    <m/>
    <m/>
    <m/>
    <m/>
    <m/>
    <m/>
    <s v="Publicar y fomentar los datos abiertos generados por el Instituto para promover  la investigación externa en el sector educativo"/>
    <s v="Publicaciones de datos abiertos en DataIcfes y talleres de uso del repositorio que sean insumo para promover investigaciones y estudios sobre la calidad de la educación"/>
    <s v="Oficina Gestión de Proyectos de Investigación"/>
    <s v="Número de publicaciones de datos y/o talleres de DataIcfes/ (Número total de publicaciones de datos acorde al calendario de publicaciones + talleres de uso de datos planificados)"/>
    <d v="2026-01-01T00:00:00"/>
    <d v="2026-12-31T00:00:00"/>
    <n v="1"/>
    <n v="2"/>
    <n v="4"/>
    <n v="5"/>
    <s v="Funcionamiento"/>
    <m/>
    <n v="105600000"/>
  </r>
  <r>
    <m/>
    <x v="8"/>
    <m/>
    <m/>
    <m/>
    <m/>
    <m/>
    <m/>
    <s v="Cumplimiento 100% del Plan Institucional de Archivos (PINAR) con gestión documental sistematizada"/>
    <s v="% de ejecución del plan Institucional de Archivos - PINAR de la vigencia"/>
    <s v="Subdirección de Abastecimiento y Servicios Generales"/>
    <s v="% de avance en ejecución del PINAR"/>
    <d v="2026-01-01T00:00:00"/>
    <d v="2026-12-31T00:00:00"/>
    <n v="0.15"/>
    <n v="0.35"/>
    <n v="0.35"/>
    <n v="0.15"/>
    <s v="Funcionamiento"/>
    <s v="Fortalecimiento Institucional"/>
    <s v="-"/>
  </r>
  <r>
    <m/>
    <x v="8"/>
    <m/>
    <m/>
    <m/>
    <m/>
    <m/>
    <m/>
    <s v="Ejecutar Plan de Conservación Documental con digitalización de 100% de archivos estratégicos"/>
    <s v="% de ejecución del Plan de Conservación Documental de la vigencia"/>
    <s v="Subdirección de Abastecimiento y Servicios Generales"/>
    <s v="% de documentos conservados y digitalizados"/>
    <d v="2026-01-01T00:00:00"/>
    <d v="2026-12-31T00:00:00"/>
    <n v="0.15"/>
    <n v="0.35"/>
    <n v="0.35"/>
    <n v="0.15"/>
    <s v="Funcionamiento"/>
    <s v="Fortalecimiento Institucional"/>
    <s v="-"/>
  </r>
  <r>
    <m/>
    <x v="8"/>
    <m/>
    <m/>
    <m/>
    <m/>
    <m/>
    <m/>
    <s v="Implementar Plan de Preservación Digital con almacenamiento seguro y recuperación de datos"/>
    <s v="% de ejecución del Plan de Preservación Digital de la vigencia"/>
    <s v="Subdirección de Abastecimiento y Servicios Generales"/>
    <s v="% de implementación del plan de preservación digital / Índice de disponibilidad de datos"/>
    <d v="2026-01-01T00:00:00"/>
    <d v="2026-12-31T00:00:00"/>
    <n v="0.15"/>
    <n v="0.35"/>
    <n v="0.35"/>
    <n v="0.15"/>
    <s v="Funcionamiento"/>
    <s v="Fortalecimiento Institucional"/>
    <s v="-"/>
  </r>
  <r>
    <m/>
    <x v="8"/>
    <m/>
    <m/>
    <m/>
    <m/>
    <m/>
    <m/>
    <s v="Ejecutar Plan Anual de Adquisiciones con 95% de cumplimiento de metas presupuestales"/>
    <s v="% de seguimiento al cumplimiento del Plan Anual de Adquisiciones de la vigencia"/>
    <s v="Subdirección de Abastecimiento y Servicios Generales"/>
    <s v="% de ejecución del Plan Anual de Adquisiciones"/>
    <d v="2026-01-01T00:00:00"/>
    <d v="2026-12-31T00:00:00"/>
    <m/>
    <n v="0.5"/>
    <n v="0.75"/>
    <n v="0.93"/>
    <s v="Funcionamiento"/>
    <s v="Fortalecimiento Institucional"/>
    <s v="-"/>
  </r>
  <r>
    <n v="2"/>
    <x v="9"/>
    <m/>
    <m/>
    <m/>
    <m/>
    <m/>
    <m/>
    <s v="Realización, producción y diseño  de 5 multimedias productos de las pruebas Nacionales e internacionales"/>
    <s v="5 multimedias productos de las pruebas nacionales e internacionales , y clientes externos"/>
    <s v="Subdirección de Análisis y_x000a_Divulgación"/>
    <s v="Producción de multimedias/5"/>
    <d v="2026-01-20T00:00:00"/>
    <d v="2026-12-31T00:00:00"/>
    <n v="0.25"/>
    <n v="0.5"/>
    <n v="0.75"/>
    <n v="1"/>
    <m/>
    <m/>
    <m/>
  </r>
  <r>
    <n v="3"/>
    <x v="9"/>
    <m/>
    <m/>
    <m/>
    <m/>
    <m/>
    <m/>
    <s v="Diseño de 100 piezas gráficas que apoyen la difusión de las pruebas Nacionales e internacionales"/>
    <s v="10 piezas gráficas de difusión de los diferentes resultados"/>
    <s v="Subdirección de Análisis y_x000a_Divulgación"/>
    <s v="Piezas gráficas /100"/>
    <d v="2026-01-20T00:00:00"/>
    <d v="2026-12-31T00:00:00"/>
    <n v="0.25"/>
    <n v="0.5"/>
    <n v="0.75"/>
    <n v="1"/>
    <m/>
    <m/>
    <m/>
  </r>
  <r>
    <n v="4"/>
    <x v="9"/>
    <m/>
    <m/>
    <m/>
    <m/>
    <m/>
    <m/>
    <s v="Producción  y diseño  de 16 cápsulas de video en formato reels e historias  para redes sociales que apoyen la difusión de informes nacionales e internacioles, socializaciones como productos de las pruebas"/>
    <s v="16 videocápsulas informativas"/>
    <s v="Subdirección de Análisis y_x000a_Divulgación"/>
    <s v="Video cápsulas / 16"/>
    <d v="2026-01-20T00:00:00"/>
    <d v="2026-12-31T00:00:00"/>
    <n v="0.25"/>
    <n v="0.5"/>
    <n v="0.75"/>
    <n v="1"/>
    <m/>
    <m/>
    <m/>
  </r>
  <r>
    <m/>
    <x v="9"/>
    <m/>
    <m/>
    <m/>
    <m/>
    <m/>
    <m/>
    <s v="Aplicar la estrategia de difusión de resultados a partir de sesiones especializadas de las evaluaciones y mediciones con análisis territorial mediante 12 Encuentros Regionales por la apropiación social de los resultados: Ruta del SaberEs 2026, el sentido de la evaluación para el mejoramiento de la calidad educativa en 16 ETC focalizadas de acuerdo a sus situaciones de contexto y resultados obtenidos en las diferentes evaluaciones aplicadas como Saber 11º y Saber 3º, 5º, 7º y 9º."/>
    <s v="Número de asistencias técnicas realizadas"/>
    <s v="Subdirección de Análisis y Divulgación"/>
    <s v="A= ERSaberES realizados_x000a_B= 40 _x000a__x000a_C=(A/B)*100"/>
    <d v="2026-01-20T00:00:00"/>
    <d v="2026-12-31T00:00:00"/>
    <n v="0.05"/>
    <n v="0.4"/>
    <n v="0.5"/>
    <n v="0.05"/>
    <m/>
    <m/>
    <m/>
  </r>
  <r>
    <m/>
    <x v="9"/>
    <m/>
    <m/>
    <m/>
    <m/>
    <m/>
    <m/>
    <s v="Realizar 12 sesiones de divulgación de los informes nacionales de las evaluaciones y mediciones realizadas por el Instituto de Saber 11, Saber TyT/Pro, Saber 3º, 5º, 7º y 9º (1 nacional y 6 regionales), TALIS Starting and Strong - Volumen II, TALIS Consolidado - Volumen III y ERCE. "/>
    <s v="Número de sesiones de difusión ejecutadas"/>
    <s v="Subdirección de Análisis y Divulgación"/>
    <s v="A= sesiones realizadas_x000a_B= sesiones planificadas _x000a_C=(A/B)*100"/>
    <d v="2026-01-20T00:00:00"/>
    <d v="2026-12-31T00:00:00"/>
    <n v="0.15"/>
    <n v="0.4"/>
    <n v="0.4"/>
    <n v="0.05"/>
    <m/>
    <m/>
    <m/>
  </r>
  <r>
    <m/>
    <x v="9"/>
    <m/>
    <m/>
    <m/>
    <m/>
    <m/>
    <m/>
    <s v="Desarrollar la IX versión del Encuentro Nacional de Líderes y Líderesas de Evaluación de las 97 Entidades Territoriales Certificadas - ENLE 2026, incluyendo un día de trabajo por mesas regionales de acuerdo a la división realizada en las pruebas Saber 3º, 5º, 7º y 9º._x000a_"/>
    <s v="Evento de Apropiación Social y asistencia técnica realizado"/>
    <s v="Subdirección de Análisis y Divulgación"/>
    <s v="A=Fases desarrolladas de planeación del evento/ 4 fases de planeación ejecutadas"/>
    <d v="2026-01-20T00:00:00"/>
    <d v="2026-12-31T00:00:00"/>
    <n v="0.05"/>
    <n v="0.15"/>
    <n v="0.15"/>
    <n v="0.65"/>
    <m/>
    <m/>
    <m/>
  </r>
  <r>
    <m/>
    <x v="9"/>
    <m/>
    <m/>
    <m/>
    <m/>
    <m/>
    <m/>
    <s v="Implementar la estrategia de Comunidad de aprendizaje (CdA), la cuál consta de: _x000a_1). Realización del Encuentro Nacional Compartir Saberes 2025 (peso de la actividad: 25%)._x000a_2). Diseño, ajuste y pilotaje de la nueva plataforma de CdA (peso de la actividad: 25%). _x000a_3). 5 galardones a las buenas prácticas del análisis, uso e interpretación de resultados para el mejoramiento de la calidad educativa (peso de la actividad: 25%)._x000a_4). Realización de 8 espacios virtuales o presenciales de Juntanzas del Saber con la Comunidad educativa (peso de la actividad: 25%)."/>
    <s v="Implementación de la estrategia de Comunidad de Aprendizaje 2026"/>
    <s v="Subdirección de Análisis y Divulgación"/>
    <s v="A= actividades realizadas_x000a_B= MacrpACT planificadas = 4_x000a__x000a_C=(A/B)*100"/>
    <d v="2026-01-20T00:00:00"/>
    <d v="2026-12-31T00:00:00"/>
    <n v="0.05"/>
    <n v="0.15"/>
    <n v="0.15"/>
    <n v="0.65"/>
    <m/>
    <m/>
    <m/>
  </r>
  <r>
    <m/>
    <x v="9"/>
    <m/>
    <m/>
    <m/>
    <m/>
    <m/>
    <m/>
    <s v="Realizar 4 sesiones de gestión del conocimiento de las diferentes mediciones y evaluaciones realizadas por el Icfes para la capacitación interna del equipo SAyD"/>
    <s v="Número de sesiones de difusión ejecutadas"/>
    <s v="Subdirección de Análisis y Divulgación"/>
    <s v="A= sesiones realizadas_x000a_B= sesiones planificadas =4_x000a_C=(A/B)*100"/>
    <d v="2026-01-20T00:00:00"/>
    <d v="2026-12-31T00:00:00"/>
    <n v="0.25"/>
    <n v="0.25"/>
    <n v="0.25"/>
    <n v="0.25"/>
    <m/>
    <m/>
    <m/>
  </r>
  <r>
    <m/>
    <x v="9"/>
    <m/>
    <m/>
    <m/>
    <m/>
    <m/>
    <m/>
    <s v="Preparar, apoyar, líderar y/o ajustar los 10 contenidos, talleres, difusiones y/o sesiones solicitadas por la Dirección de Evaluación, la Dirección General y/o clientes externos como SENA, SDMujer, Cómites Técicos de Área - CTA, entre otros que puedan surgir de la operación comercial del Instituo o necesidades misionales. "/>
    <s v="Número de eventos apoyados o gestionados"/>
    <s v="Subdirección de Análisis y Divulgación"/>
    <s v="A= eventos apoyados_x000a_B= 10_x000a_C=(A/B)*100"/>
    <d v="2026-01-20T00:00:00"/>
    <d v="2026-12-31T00:00:00"/>
    <n v="0.15"/>
    <n v="0.4"/>
    <n v="0.4"/>
    <n v="0.05"/>
    <m/>
    <m/>
    <m/>
  </r>
  <r>
    <m/>
    <x v="9"/>
    <m/>
    <m/>
    <m/>
    <m/>
    <m/>
    <m/>
    <s v="Aplicar dos metodologías, del portafolio de metodologías de la SAyD, para la co-creación, la identificación de necesidades o caracterización de grupos de interés, en desarrollo de las actividades de difusión de la subdirección"/>
    <s v="2 Informes de resultados de la aplicación de las metodologías"/>
    <s v="Subdirección de Análisis y Divulgación"/>
    <s v="Número de informes realizados/ 2"/>
    <d v="2026-01-20T00:00:00"/>
    <d v="2026-12-31T00:00:00"/>
    <n v="0.15"/>
    <n v="0.5"/>
    <n v="0.65"/>
    <n v="1"/>
    <m/>
    <m/>
    <m/>
  </r>
  <r>
    <m/>
    <x v="9"/>
    <m/>
    <m/>
    <m/>
    <m/>
    <m/>
    <m/>
    <s v="Implementación de dos metodologías o recursos innovadores, para el apoyo o mejoramiento a los procedimientos de análisis de resultados y apropiación social de la evaluación"/>
    <s v="2 metodologías o recursos innovadores implementados"/>
    <s v="Subdirección de Análisis y Divulgación"/>
    <s v="Número de metodologías o recursos implementados/ 2"/>
    <d v="2026-01-20T00:00:00"/>
    <d v="2026-12-31T00:00:00"/>
    <n v="0.15"/>
    <n v="0.5"/>
    <n v="0.65"/>
    <n v="1"/>
    <m/>
    <m/>
    <m/>
  </r>
  <r>
    <m/>
    <x v="9"/>
    <m/>
    <m/>
    <m/>
    <m/>
    <m/>
    <m/>
    <s v="Realizar dos evaluaciones, una por semestre, del observatorio de datos, en términos de consulta, acceso, utilidad y uso de contenidos"/>
    <s v="2 evaluaciones del observatorio de datos"/>
    <s v="Subdirección de Análisis y Divulgación"/>
    <s v="Número de evaluaciones realizadas/ 2"/>
    <d v="2026-01-20T00:00:00"/>
    <d v="2026-12-31T00:00:00"/>
    <n v="0.15"/>
    <n v="0.5"/>
    <n v="0.65"/>
    <n v="1"/>
    <m/>
    <m/>
    <m/>
  </r>
  <r>
    <m/>
    <x v="9"/>
    <m/>
    <m/>
    <m/>
    <m/>
    <m/>
    <m/>
    <s v="Realizar cuatro informes de retroalimentación, uno por trimestre, sobre la percepción de los productos de análisis y el desarrollo de las difusiones realizadas por la SAyD"/>
    <s v="4 informes trimestrales de retroalimentación"/>
    <s v="Subdirección de Análisis y Divulgación"/>
    <s v="Número de informes realizados/ 4"/>
    <d v="2026-01-20T00:00:00"/>
    <d v="2026-12-31T00:00:00"/>
    <n v="0.25"/>
    <n v="0.5"/>
    <n v="0.75"/>
    <n v="1"/>
    <m/>
    <m/>
    <m/>
  </r>
  <r>
    <n v="1"/>
    <x v="9"/>
    <m/>
    <m/>
    <m/>
    <m/>
    <m/>
    <m/>
    <s v="Diseño, ilustración y diagramación de los pruebas Nacionales e internacionales, manteniendo la coherencia institucional, accesibilidad y usabilidad"/>
    <s v="2 informes trimestrales productos de las diferentes pruebas"/>
    <s v="Subdirección de Análisis y Divulgación"/>
    <s v="Número de informes realizados/ 8"/>
    <d v="2026-01-20T00:00:00"/>
    <d v="2026-12-31T00:00:00"/>
    <n v="0.25"/>
    <n v="0.5"/>
    <n v="0.75"/>
    <n v="1"/>
    <m/>
    <m/>
    <m/>
  </r>
  <r>
    <n v="5"/>
    <x v="9"/>
    <m/>
    <m/>
    <m/>
    <m/>
    <m/>
    <m/>
    <s v="Producción de presentaciones, infografías y piezas gráficas como apoyo a las diferentes solitudes de los  equipos internos de la Subdirección d Análisis y Divulgación"/>
    <s v="Productos digitales según solicitud"/>
    <s v="Subdirección de Análisis y Divulgación"/>
    <s v="Productos digitales/4"/>
    <d v="2026-01-20T00:00:00"/>
    <d v="2026-12-31T00:00:00"/>
    <n v="0.25"/>
    <n v="0.5"/>
    <n v="0.75"/>
    <n v="1"/>
    <m/>
    <m/>
    <m/>
  </r>
  <r>
    <n v="6"/>
    <x v="9"/>
    <m/>
    <m/>
    <m/>
    <m/>
    <m/>
    <m/>
    <s v="2 Actualizaciónes mensulaes de la sección de ABC del saber y Análisis de datos con datos destacados y piezas graficas producto  de las difusiones de los informes nacionales e internacionales"/>
    <s v=" 2- Actualizaciónes mensulaes de la sección de ABC del saber y Análisis de datos"/>
    <s v="Subdirección de Análisis y Divulgación"/>
    <s v="Actualizaciones portal web/2"/>
    <d v="2026-01-20T00:00:00"/>
    <d v="2026-12-31T00:00:00"/>
    <n v="0.25"/>
    <n v="0.5"/>
    <n v="0.75"/>
    <n v="1"/>
    <m/>
    <m/>
    <m/>
  </r>
  <r>
    <n v="1"/>
    <x v="9"/>
    <m/>
    <m/>
    <m/>
    <m/>
    <m/>
    <m/>
    <s v="Elaborar seis (6) resúmenes infográficos con los resultados obtenidos en las pruebas internacionales y nacionales que contribuya a la toma de decisiones estratégicas e involcre el enfoque diferencial en el análisis de los resultados"/>
    <s v="Número de resumenes finalizados"/>
    <s v="Subdirección de Análisis y Divulgación"/>
    <s v="((número de resumenes finalizados)/6)x100"/>
    <d v="2026-01-20T00:00:00"/>
    <d v="2026-12-31T00:00:00"/>
    <n v="0.25"/>
    <n v="0.5"/>
    <n v="0.75"/>
    <n v="1"/>
    <m/>
    <m/>
    <m/>
  </r>
  <r>
    <n v="2"/>
    <x v="9"/>
    <m/>
    <m/>
    <m/>
    <m/>
    <m/>
    <m/>
    <s v="Elaborar tres (3) resúmenes infográficos de resultados para clientes externos del instituto con los resultados obtenidos en las pruebas Saber 11°, Saber TyT, Saber Pro que contribuya a la toma de decisiones estratégicas  e involcre el enfoque diferencial en el análisis de los resultados."/>
    <s v="Número de resumenes finalizados"/>
    <s v="Subdirección de Análisis y Divulgación"/>
    <s v="((número de resumenes finalizados)/3)x100"/>
    <d v="2026-01-20T00:00:00"/>
    <d v="2026-12-31T00:00:00"/>
    <n v="0.25"/>
    <n v="0.5"/>
    <n v="0.75"/>
    <n v="1"/>
    <m/>
    <m/>
    <m/>
  </r>
  <r>
    <n v="3"/>
    <x v="9"/>
    <m/>
    <m/>
    <m/>
    <m/>
    <m/>
    <m/>
    <s v="Actualizar y/o elaboración de cuatro (4) visores de resultados sobre la evaluación de la educación para estar al tanto de los resultados que se obtienen a nivel territorial en el marco del Observatorio de Datos del Icfes"/>
    <s v="Número de visores desarrollados"/>
    <s v="Subdirección de Análisis y Divulgación"/>
    <s v="((número de visores)/4)x100"/>
    <d v="2026-01-20T00:00:00"/>
    <d v="2026-12-31T00:00:00"/>
    <n v="0.25"/>
    <n v="0.5"/>
    <n v="0.75"/>
    <n v="1"/>
    <m/>
    <m/>
    <m/>
  </r>
  <r>
    <n v="4"/>
    <x v="9"/>
    <m/>
    <m/>
    <m/>
    <m/>
    <m/>
    <m/>
    <s v="Elaborar cinco (5) informes de resultados con resultados de las pruebas nacionales e internacionales obtenidos en las pruebas Saber 11°, Saber TyT, Saber Pro, TALIS, ERCE y PISA"/>
    <s v="Número de informes finalizados"/>
    <s v="Subdirección de Análisis y Divulgación"/>
    <s v="((número de informes finalizados)/5)x100"/>
    <d v="2026-01-20T00:00:00"/>
    <d v="2026-12-31T00:00:00"/>
    <n v="0.25"/>
    <n v="0.5"/>
    <n v="0.75"/>
    <n v="1"/>
    <m/>
    <m/>
    <m/>
  </r>
  <r>
    <n v="5"/>
    <x v="9"/>
    <m/>
    <m/>
    <m/>
    <m/>
    <m/>
    <m/>
    <s v="Elaborar siete (7) apuntes del Icfes para la política educativa a partir de los resultados de las pruebas nacionales e internacionales"/>
    <s v="Número de notas de política publicadas"/>
    <s v="Subdirección de Análisis y Divulgación"/>
    <s v="((número de notas de política publicadas)/7) x100"/>
    <d v="2026-01-20T00:00:00"/>
    <d v="2026-12-31T00:00:00"/>
    <n v="0.25"/>
    <n v="0.5"/>
    <n v="0.75"/>
    <n v="1"/>
    <m/>
    <m/>
    <m/>
  </r>
  <r>
    <n v="6"/>
    <x v="9"/>
    <m/>
    <m/>
    <m/>
    <m/>
    <m/>
    <m/>
    <s v="Automatización de reportes a nivel de Entidad Territorial Certificada con los resultados del examen Saber 11° y Clasificación de Planteles 2025"/>
    <s v="Número de reportes automatizados"/>
    <s v="Subdirección de Análisis y Divulgación"/>
    <s v="((número de reportes finalizados)/97) x100"/>
    <d v="2026-01-20T00:00:00"/>
    <d v="2026-12-31T00:00:00"/>
    <n v="0.25"/>
    <n v="0.5"/>
    <n v="0.75"/>
    <n v="1"/>
    <m/>
    <m/>
    <m/>
  </r>
  <r>
    <n v="7"/>
    <x v="9"/>
    <m/>
    <m/>
    <m/>
    <m/>
    <m/>
    <m/>
    <s v="Elaborar cuatro (4) informes de resultados para clientes externos del Icfes con los resultados obtenidos en las pruebas Saber 3°, 5°, 7° y 9°, Saber 11°, Saber TyT, Saber Pro y del examen de Patrulleros. "/>
    <s v="Número de informes finalizados"/>
    <s v="Subdirección de Análisis y Divulgación"/>
    <s v="((número de informes finalizados)/4)x100"/>
    <d v="2026-01-20T00:00:00"/>
    <d v="2026-12-31T00:00:00"/>
    <n v="0.25"/>
    <n v="0.5"/>
    <n v="0.75"/>
    <n v="1"/>
    <m/>
    <m/>
    <m/>
  </r>
  <r>
    <n v="8"/>
    <x v="9"/>
    <m/>
    <m/>
    <m/>
    <m/>
    <m/>
    <m/>
    <s v="Elaborar dos (2) resúmenes infográficos de resultados para clientes externos del instituto con los resultados obtenidos en las pruebas que contribuya a la toma de decisiones estratégicas con base en el análisis de los resultados."/>
    <s v="Número de resumenes finalizados"/>
    <s v="Subdirección de Análisis y Divulgación"/>
    <s v="((número de resumenes finalizados)/2)x100"/>
    <d v="2026-01-20T00:00:00"/>
    <d v="2026-12-31T00:00:00"/>
    <n v="0.25"/>
    <n v="0.5"/>
    <n v="0.75"/>
    <n v="1"/>
    <m/>
    <m/>
    <m/>
  </r>
  <r>
    <m/>
    <x v="10"/>
    <m/>
    <m/>
    <m/>
    <m/>
    <m/>
    <m/>
    <s v="Realizar planeación y ejecución operativa de pruebas de estado con cobertura territorial y demás evaluaciones que requiera el Instituto para la vigencia"/>
    <m/>
    <s v="Subdirección de Aplicación de Instrumentos"/>
    <s v="% de pruebas aplicadas según planeación / Cobertura territorial alcanzada"/>
    <m/>
    <m/>
    <m/>
    <m/>
    <m/>
    <m/>
    <m/>
    <m/>
    <m/>
  </r>
  <r>
    <m/>
    <x v="11"/>
    <m/>
    <m/>
    <m/>
    <m/>
    <m/>
    <m/>
    <s v="Brindar a la población con discapacidad mayor acceso a los exámenes de Estado, por medio del diseño de ítems con ajustes razonables."/>
    <s v="Diseños de armado con ajustes para personas con discapacidad para los exámenes de Estado."/>
    <s v="Subdirección de Diseño de Instrumentos"/>
    <s v="Ajuste de diseños de armado de exámenes de Estado para población con discapacidad_x000a__x000a_(No. de Diseños de Armado de exámenes de Estado adaptados / No. de Diseños de Armado de exámenes de Estado por aplicar durante la vigencia)*100"/>
    <d v="2026-01-15T00:00:00"/>
    <d v="2026-12-31T00:00:00"/>
    <n v="0.15"/>
    <n v="0.3"/>
    <n v="0.3"/>
    <n v="0.25"/>
    <s v="Operación Comercial"/>
    <s v="Fortalecimiento Servicios de Evaluación"/>
    <m/>
  </r>
  <r>
    <m/>
    <x v="11"/>
    <m/>
    <m/>
    <m/>
    <m/>
    <m/>
    <m/>
    <s v="Construcción de ítems con comunidades étnicas"/>
    <s v="Construcción comunitaria de ítems"/>
    <s v="Subdirección de Diseño de Instrumentos"/>
    <s v="No. de ítems construidos con enfoque étnico en la evaluación educativa externa."/>
    <d v="2026-01-15T00:00:00"/>
    <d v="2026-12-31T00:00:00"/>
    <n v="0.15"/>
    <n v="0.3"/>
    <n v="0.3"/>
    <n v="0.25"/>
    <s v="Operación Comercial"/>
    <s v="Fortalecimiento Servicios de Evaluación"/>
    <m/>
  </r>
  <r>
    <s v="SE-PAI-1"/>
    <x v="12"/>
    <s v="Misional"/>
    <s v="OBJ4:Fortalecer los procesos de evaluación para abordar de manera efectiva las particularidades y necesidades específicas con carácter diferencial"/>
    <s v="Implementación de proyectos de evaluación con carácter Diferencial y territorial. "/>
    <s v="Política de Gestión del Conocimiento y la Innovación"/>
    <s v="Otros Planes"/>
    <s v="PYC Procesamiento y Calificación"/>
    <s v="Desarrollar dos investigaciones sobre procedimientos técnicos que propendan por la generación de estimaciones precisas y busquen minimizar los posibles sesgos asociados a subpoblaciones a la hora de realizar los procesos de calificación y análisis de ítems dentro del  marco de la nueva línea base del exámen Saber 11"/>
    <s v="Documento de investigación con referentes teóricos, metodología, resultados y recomendaciones para garantizar estimaciones precisas y la minimización de posibles sesgos en el marco de la nueva línea base del examen Saber 11"/>
    <s v="Subdirección de Estadisticas"/>
    <s v="Entregables cumplidos en el trimestre/total entregables planificados en el año"/>
    <d v="2026-01-01T00:00:00"/>
    <d v="2026-12-31T00:00:00"/>
    <n v="0.25"/>
    <n v="0.5"/>
    <n v="0.75"/>
    <n v="1"/>
    <s v="Funcionamiento"/>
    <s v="Fortalecimiento Servicios de Evaluación"/>
    <n v="229659000"/>
  </r>
  <r>
    <s v="SE-PAI-2"/>
    <x v="12"/>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PYC Procesamiento y Calificación"/>
    <s v="Generar y divulgar boletines sobre temas estadísticos que aborda el Icfes, como insumo bibliográfico para investigadores y demás actores interesados."/>
    <s v="PDF de saber al Detalle diagramado y publicado"/>
    <s v="Subdirección de Estadisticas"/>
    <s v="Número de boletines elaborados y publicados / Total de boletines planificados para el año"/>
    <d v="2026-01-01T00:00:00"/>
    <d v="2026-12-31T00:00:00"/>
    <n v="0.25"/>
    <n v="0.5"/>
    <n v="0.75"/>
    <n v="1"/>
    <s v="Operación Comercial"/>
    <s v="Fortalecimiento Servicios de Evaluación"/>
    <n v="223941667"/>
  </r>
  <r>
    <s v="SE-PAI-3"/>
    <x v="12"/>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 la Información Estadistica"/>
    <s v="Otros Planes"/>
    <s v="PYC Procesamiento y Calificación"/>
    <s v="Fortalecimiento de las estadisticas oficiales para mejorar accesibilidad a información sectorial"/>
    <s v="Nuevas desagregaciones publicadas en la pagina web"/>
    <s v="Subdirección de Estadisticas"/>
    <s v="Número de desagregaciones entregadas/ total de desagregaciones planificadas y publicadas para la anualidad"/>
    <d v="2026-01-01T00:00:00"/>
    <d v="2026-12-31T00:00:00"/>
    <n v="0.25"/>
    <n v="0.75"/>
    <n v="1"/>
    <n v="0"/>
    <s v="Operación Comercial"/>
    <s v="Fortalecimiento Servicios de Evaluación"/>
    <n v="183329334"/>
  </r>
  <r>
    <s v="SE-PAI-4"/>
    <x v="12"/>
    <s v="Misional"/>
    <s v="OBJ4:Fortalecer los procesos de evaluación para abordar de manera efectiva las particularidades y necesidades específicas con carácter diferencial"/>
    <s v="Implementación de proyectos de evaluación con carácter Diferencial y territorial. "/>
    <s v="Política de Gestión de la Información Estadistica"/>
    <s v="Otros Planes"/>
    <s v="PYC Procesamiento y Calificación"/>
    <s v="Fortalecer los procedimientos de calificación y análisis de items  de las pruebas con la implementación de metodologías de detección de Funcionamiento Diferencial de los items - DIF por subplobación para el examén Saber Pro"/>
    <s v="Carpetas con salidas de los procesamientos y envío a los gestores de prueba"/>
    <s v="Subdirección de Estadisticas"/>
    <s v="Número de ítems en medición con generación de estadísticas de DIF para la respectiva aplicación (segundo semestre 2025 y primer semestre 2026 )"/>
    <d v="2026-03-15T00:00:00"/>
    <d v="2026-12-31T00:00:00"/>
    <n v="0"/>
    <n v="1"/>
    <n v="0"/>
    <n v="1"/>
    <s v="Operación Comercial"/>
    <s v="Fortalecimiento Servicios de Evaluación"/>
    <n v="182983333"/>
  </r>
  <r>
    <m/>
    <x v="13"/>
    <m/>
    <m/>
    <m/>
    <m/>
    <m/>
    <m/>
    <s v="Ejecutar la producción editorial para las pruebas de estado, proyectos de evaluación y nuevos negocios siguiendo los criterios de calidad y oportunidad basados en un enfoque diferencial según se requiera."/>
    <m/>
    <s v="Subdirección de Producción de Instrumentos"/>
    <s v="Porcentaje de cumplimiento en la ejecución de planes de producción editorial"/>
    <m/>
    <m/>
    <m/>
    <m/>
    <m/>
    <m/>
    <m/>
    <m/>
    <m/>
  </r>
  <r>
    <m/>
    <x v="13"/>
    <m/>
    <m/>
    <m/>
    <m/>
    <m/>
    <m/>
    <s v="Ejecutar la codificación de las respuestas a las preguntas abiertas aplicadas en las pruebas de estado, pruebas internacionales, proyectos de evaluación y nuevos negocios siguiendo criterios de calidad y oportunidad basados en un enfoque diferencial según se requiera."/>
    <m/>
    <s v="Subdirección de Producción de Instrumentos"/>
    <s v="Porcentaje de cumplimiento en la ejecución de planes de codificación"/>
    <m/>
    <m/>
    <m/>
    <m/>
    <m/>
    <m/>
    <m/>
    <m/>
    <m/>
  </r>
  <r>
    <s v="STH-PAI-1"/>
    <x v="14"/>
    <m/>
    <m/>
    <m/>
    <m/>
    <m/>
    <m/>
    <s v="Ejecutar el Plan Anual de Vacantes  "/>
    <s v="Vinculaciones a la Planta de Personal"/>
    <s v="Subdirección de Talento Humano"/>
    <s v="Proveer las vacantes que se presenten"/>
    <d v="2026-01-02T00:00:00"/>
    <d v="2026-12-31T00:00:00"/>
    <n v="1"/>
    <n v="1"/>
    <n v="1"/>
    <n v="1"/>
    <s v="Funcionamiento"/>
    <m/>
    <m/>
  </r>
  <r>
    <s v="STH-PAI-2"/>
    <x v="14"/>
    <m/>
    <m/>
    <m/>
    <m/>
    <m/>
    <m/>
    <s v="Ejecutar el Plan de Previsión de Recursos Humanos"/>
    <s v="Plan de Previsión de Recursos Humanos ejecutado"/>
    <s v="Subdirección de Talento Humano"/>
    <s v="Diseñar y adoptar el Plan de Previsión de Recursos Humanos"/>
    <d v="2026-01-02T00:00:00"/>
    <d v="2026-06-30T00:00:00"/>
    <n v="1"/>
    <s v="-"/>
    <s v="-"/>
    <s v="-"/>
    <s v="Funcionamiento"/>
    <m/>
    <m/>
  </r>
  <r>
    <s v="STH-PAI-3"/>
    <x v="14"/>
    <m/>
    <m/>
    <m/>
    <m/>
    <m/>
    <m/>
    <s v="Ejecutar el Plan Estratégico de Talento Humano  "/>
    <s v="Plan Estratégico de Talento Humano ejecutado"/>
    <s v="Subdirección de Talento Humano"/>
    <s v="Diseñar y adoptar el Plan Estratégico de Talento Humano"/>
    <d v="2026-01-02T00:00:00"/>
    <d v="2026-06-30T00:00:00"/>
    <n v="1"/>
    <s v="-"/>
    <s v="-"/>
    <s v="-"/>
    <s v="Funcionamiento"/>
    <m/>
    <m/>
  </r>
  <r>
    <s v="STH-PAI-4"/>
    <x v="14"/>
    <m/>
    <m/>
    <m/>
    <m/>
    <m/>
    <m/>
    <s v="Ejecutar el Plan Institucional de Capacitación   "/>
    <s v="Plan Institucional de Capacitación ejecutado"/>
    <s v="Subdirección de Talento Humano"/>
    <s v="( No de capacitaciones realizadas (XX) / No de capacitaciones programadas (XX) )  * 100"/>
    <d v="2026-01-02T00:00:00"/>
    <d v="2026-12-31T00:00:00"/>
    <n v="0.25"/>
    <n v="0.25"/>
    <n v="0.25"/>
    <n v="0.25"/>
    <s v="Funcionamiento"/>
    <m/>
    <m/>
  </r>
  <r>
    <s v="STH-PAI-5"/>
    <x v="14"/>
    <m/>
    <m/>
    <m/>
    <m/>
    <m/>
    <m/>
    <s v="Ejecutar el Plan de Incentivos Institucionales  "/>
    <s v="Plan de Incentivos Institucionales ejecutado"/>
    <s v="Subdirección de Talento Humano"/>
    <s v="( No de actividades realizadas (XX) / No de actividades programadas (XX) )  * 100"/>
    <d v="2026-01-02T00:00:00"/>
    <d v="2026-12-31T00:00:00"/>
    <n v="0.25"/>
    <n v="0.25"/>
    <n v="0.25"/>
    <n v="0.25"/>
    <s v="Funcionamiento"/>
    <m/>
    <m/>
  </r>
  <r>
    <s v="STH-PAI-6"/>
    <x v="14"/>
    <m/>
    <m/>
    <m/>
    <m/>
    <m/>
    <m/>
    <s v="Ejecutar el Plan Trabajo Anual en Seguridad y Salud en el Trabajo  "/>
    <s v="Plan Trabajo Anual en Seguridad y Salud en el Trabajo  ejecutado"/>
    <s v="Subdirección de Talento Humano"/>
    <s v="( No de actividades realizadas (XX) / No de actividades programadas (XX) )  * 100"/>
    <d v="2026-01-02T00:00:00"/>
    <d v="2026-12-31T00:00:00"/>
    <n v="0.25"/>
    <n v="0.25"/>
    <n v="0.25"/>
    <n v="0.25"/>
    <s v="Funcionamiento"/>
    <m/>
    <m/>
  </r>
  <r>
    <m/>
    <x v="15"/>
    <m/>
    <m/>
    <m/>
    <m/>
    <m/>
    <m/>
    <s v="Evaluar el modelo de costeo por actividades con análisis de impacto en esquema tarifario 2026"/>
    <s v="Actualización del modelo de costeo conforme al nuevo esquema tarifario y presentación de la información consolidada en la nueva herramienta de PBI"/>
    <s v="Subdirección Financiera y Contable"/>
    <s v="% de avance en actualización del modelo de costeo diferencial"/>
    <d v="2026-01-01T00:00:00"/>
    <d v="2026-12-31T00:00:00"/>
    <n v="0.25"/>
    <n v="0.25"/>
    <n v="0.25"/>
    <n v="0.25"/>
    <s v="Funcionamiento"/>
    <m/>
    <n v="51000000"/>
  </r>
  <r>
    <m/>
    <x v="16"/>
    <s v="Valor Público"/>
    <m/>
    <m/>
    <s v="Política de Defensa Jurídica"/>
    <s v="Otros Planes"/>
    <m/>
    <s v="PPDA - Remitir dos informes al comité de conciliación de la cantidad de PQRSD atendidas dentro y fuera del termino legal."/>
    <s v="Informes PQRSD"/>
    <s v="Unidad de Atención al Ciudadano"/>
    <s v="[Núm. Informes PQRSD / 2] x 100"/>
    <d v="2026-01-01T00:00:00"/>
    <d v="2026-12-31T00:00:00"/>
    <n v="0"/>
    <n v="0.5"/>
    <n v="0"/>
    <n v="0.5"/>
    <s v="Funcionamiento"/>
    <s v="Fortalecimiento Institucional"/>
    <n v="0"/>
  </r>
  <r>
    <m/>
    <x v="16"/>
    <s v="Valor Público"/>
    <m/>
    <m/>
    <s v="Política de Defensa Jurídica"/>
    <s v="Otros Planes"/>
    <m/>
    <s v="PPDA - Realizar una revisión del protocolo de atención a las PQRSD, que involucre a OAJ, OAP, DTI y  SI."/>
    <s v="Protocolos y/o procedimientos actualizados"/>
    <s v="Unidad de Atención al Ciudadano"/>
    <s v="[Núm. revisiones / 1] x 100"/>
    <d v="2026-01-01T00:00:00"/>
    <d v="2026-12-31T00:00:00"/>
    <n v="0"/>
    <n v="0"/>
    <n v="0"/>
    <n v="1"/>
    <s v="Funcionamiento"/>
    <s v="Fortalecimiento Institucional"/>
    <n v="0"/>
  </r>
  <r>
    <m/>
    <x v="16"/>
    <m/>
    <m/>
    <m/>
    <m/>
    <m/>
    <m/>
    <s v="Clasificar, escalar y atender la totalidad de las PQRSDF que interponga la ciudadanía ante el Icfes durante la vigencia 2026"/>
    <s v="Gestión de las PQRSDF Institucionales"/>
    <s v="Unidad de Atención al Ciudadano"/>
    <s v="Porcentaje de PQRSDF clasificadas, escaladas y atendidas por la Unidad de Atención al Ciudadano en la vigencia 2026"/>
    <d v="2026-01-01T00:00:00"/>
    <d v="2026-12-31T00:00:00"/>
    <n v="1"/>
    <n v="1"/>
    <n v="1"/>
    <n v="1"/>
    <s v="Operación Comercial"/>
    <m/>
    <n v="3966974023"/>
  </r>
  <r>
    <m/>
    <x v="16"/>
    <m/>
    <m/>
    <m/>
    <m/>
    <m/>
    <m/>
    <s v="Diseñar y aplicar la encuesta de satisfacción a 2 grupos focales con enfoque diferencial territorial"/>
    <s v="Informes de los resultados obtenidos en los grupos focales"/>
    <s v="Unidad de Atención al Ciudadano"/>
    <s v="Porcentaje de aplicación de encuestas de satisfacción a grupos focales "/>
    <d v="2026-04-01T00:00:00"/>
    <d v="2026-12-31T00:00:00"/>
    <n v="0"/>
    <n v="0.5"/>
    <n v="0.5"/>
    <n v="1"/>
    <s v="Funcionamiento"/>
    <m/>
    <n v="3830000"/>
  </r>
  <r>
    <m/>
    <x v="16"/>
    <m/>
    <m/>
    <m/>
    <m/>
    <m/>
    <m/>
    <s v="Mejorar la cercanía de atención con los Establecimientos Educativos en el marco de la Estrategia Icfes con las regiones."/>
    <s v="Análisis de la data obtenida a través de los Establecimientos Educativos"/>
    <s v="Unidad de Atención al Ciudadano"/>
    <s v="Número de establecimientos atendidos / Número de establecimientos proyectados por atender"/>
    <d v="2026-04-01T00:00:00"/>
    <d v="2026-12-31T00:00:00"/>
    <n v="0"/>
    <n v="0.3"/>
    <n v="0.6"/>
    <n v="1"/>
    <s v="Funcionamiento"/>
    <m/>
    <n v="4890000"/>
  </r>
  <r>
    <m/>
    <x v="16"/>
    <m/>
    <m/>
    <m/>
    <m/>
    <m/>
    <m/>
    <s v="Participar en 2 Ferias Nacionales de Servicio al Ciudadano"/>
    <s v="Informe de los resultados de atención durante las Ferias de Servicio Nacional"/>
    <s v="Unidad de Atención al Ciudadano"/>
    <s v="Número de participación en ferias de servicio nacional / Número de ferias de servicio nacional"/>
    <d v="2026-04-01T00:00:00"/>
    <d v="2026-12-31T00:00:00"/>
    <n v="0"/>
    <n v="0.5"/>
    <n v="0.5"/>
    <n v="1"/>
    <s v="Funcionamiento"/>
    <m/>
    <n v="383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8DA43DF-15A6-4306-8E1E-75E32C738742}"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5">
  <location ref="A3:B21" firstHeaderRow="1" firstDataRow="1" firstDataCol="1"/>
  <pivotFields count="21">
    <pivotField showAll="0"/>
    <pivotField axis="axisRow" showAll="0">
      <items count="19">
        <item x="0"/>
        <item x="1"/>
        <item x="2"/>
        <item x="3"/>
        <item x="4"/>
        <item x="5"/>
        <item x="6"/>
        <item x="7"/>
        <item x="8"/>
        <item x="9"/>
        <item x="10"/>
        <item x="11"/>
        <item x="12"/>
        <item x="13"/>
        <item x="14"/>
        <item x="15"/>
        <item x="16"/>
        <item m="1" x="17"/>
        <item t="default"/>
      </items>
    </pivotField>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8">
    <i>
      <x/>
    </i>
    <i>
      <x v="1"/>
    </i>
    <i>
      <x v="2"/>
    </i>
    <i>
      <x v="3"/>
    </i>
    <i>
      <x v="4"/>
    </i>
    <i>
      <x v="5"/>
    </i>
    <i>
      <x v="6"/>
    </i>
    <i>
      <x v="7"/>
    </i>
    <i>
      <x v="8"/>
    </i>
    <i>
      <x v="9"/>
    </i>
    <i>
      <x v="10"/>
    </i>
    <i>
      <x v="11"/>
    </i>
    <i>
      <x v="12"/>
    </i>
    <i>
      <x v="13"/>
    </i>
    <i>
      <x v="14"/>
    </i>
    <i>
      <x v="15"/>
    </i>
    <i>
      <x v="16"/>
    </i>
    <i t="grand">
      <x/>
    </i>
  </rowItems>
  <colItems count="1">
    <i/>
  </colItems>
  <dataFields count="1">
    <dataField name="Cuenta de Actividad - Líneas de acción para la anualidad." fld="8"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6:U83" totalsRowShown="0" headerRowDxfId="24" dataDxfId="23" tableBorderDxfId="22">
  <autoFilter ref="A6:U83" xr:uid="{00000000-000C-0000-FFFF-FFFF00000000}"/>
  <sortState xmlns:xlrd2="http://schemas.microsoft.com/office/spreadsheetml/2017/richdata2" ref="A7:U83">
    <sortCondition ref="B6:B83"/>
  </sortState>
  <tableColumns count="21">
    <tableColumn id="1" xr3:uid="{00000000-0010-0000-0000-000001000000}" name="Código" dataDxfId="21"/>
    <tableColumn id="2" xr3:uid="{00000000-0010-0000-0000-000002000000}" name="Dependencia " dataDxfId="20"/>
    <tableColumn id="3" xr3:uid="{00000000-0010-0000-0000-000003000000}" name="Perspectiva" dataDxfId="19"/>
    <tableColumn id="4" xr3:uid="{00000000-0010-0000-0000-000004000000}" name="Objetivo Estratégico " dataDxfId="18"/>
    <tableColumn id="5" xr3:uid="{00000000-0010-0000-0000-000005000000}" name="Iniciativa estratégica" dataDxfId="17"/>
    <tableColumn id="21" xr3:uid="{00000000-0010-0000-0000-000015000000}" name="Politica MIPG " dataDxfId="16"/>
    <tableColumn id="22" xr3:uid="{00000000-0010-0000-0000-000016000000}" name="Fuente" dataDxfId="15"/>
    <tableColumn id="23" xr3:uid="{00000000-0010-0000-0000-000017000000}" name="Proceso Asociado" dataDxfId="14"/>
    <tableColumn id="24" xr3:uid="{00000000-0010-0000-0000-000018000000}" name="Actividad - Líneas de acción para la anualidad." dataDxfId="13"/>
    <tableColumn id="26" xr3:uid="{00000000-0010-0000-0000-00001A000000}" name="Producto- Resultado" dataDxfId="12"/>
    <tableColumn id="6" xr3:uid="{00000000-0010-0000-0000-000006000000}" name="Dependencia Responsable" dataDxfId="11"/>
    <tableColumn id="8" xr3:uid="{00000000-0010-0000-0000-000008000000}" name="Indicador" dataDxfId="10"/>
    <tableColumn id="9" xr3:uid="{00000000-0010-0000-0000-000009000000}" name="Fecha Inicio" dataDxfId="9"/>
    <tableColumn id="10" xr3:uid="{00000000-0010-0000-0000-00000A000000}" name="Fecha Fin " dataDxfId="8"/>
    <tableColumn id="13" xr3:uid="{0255867C-8852-4F73-9179-D52E347D6C82}" name="Meta T1" dataDxfId="7"/>
    <tableColumn id="14" xr3:uid="{4346880F-240D-42CB-8BC2-BA8977027A73}" name="Meta T2" dataDxfId="6"/>
    <tableColumn id="12" xr3:uid="{62784FA5-FB1D-4180-A45F-854BC4A81BDA}" name="Meta T3" dataDxfId="5"/>
    <tableColumn id="11" xr3:uid="{D946FCCF-12ED-4388-9FFE-A4D2B49CA31B}" name="Meta T4" dataDxfId="4"/>
    <tableColumn id="17" xr3:uid="{00000000-0010-0000-0000-000011000000}" name="Fuente de Financiación " dataDxfId="3"/>
    <tableColumn id="18" xr3:uid="{00000000-0010-0000-0000-000012000000}" name="Proyecto de Inversión" dataDxfId="2"/>
    <tableColumn id="7" xr3:uid="{00000000-0010-0000-0000-000007000000}" name="Valor" dataDxfId="1"/>
  </tableColumns>
  <tableStyleInfo name="TableStyleMedium15"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U20" dT="2025-12-19T20:02:48.44" personId="{00000000-0000-0000-0000-000000000000}" id="{09ABB96A-7AF9-41AB-9E46-878C4E3FB936}">
    <text>Funcionamiento 32.250.000
Operación Comercial 341.833.334</text>
  </threadedComment>
  <threadedComment ref="U25" dT="2025-12-19T18:02:01.07" personId="{00000000-0000-0000-0000-000000000000}" id="{3DB12619-0AE0-43AB-810F-602FA23E9CB6}">
    <text>Hola [Se ha quitado la mención] , nos ayudas a complementar la información del proyecto de inversión para las actividades de la OAP</text>
  </threadedComment>
  <threadedComment ref="U25" dT="2025-12-19T20:06:00.16" personId="{00000000-0000-0000-0000-000000000000}" id="{5DFBBF24-804B-4DC8-AAA2-76DB06EEBA3C}" parentId="{3DB12619-0AE0-43AB-810F-602FA23E9CB6}">
    <text>Funcionamiento 433.333.333
Operacion Comercial 164.833.333</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2.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90C5B-D967-4702-8B82-165D721006BC}">
  <dimension ref="A3:B21"/>
  <sheetViews>
    <sheetView workbookViewId="0">
      <selection activeCell="A3" sqref="A3"/>
    </sheetView>
  </sheetViews>
  <sheetFormatPr baseColWidth="10" defaultRowHeight="14.4" x14ac:dyDescent="0.3"/>
  <cols>
    <col min="1" max="1" width="49.6640625" bestFit="1" customWidth="1"/>
    <col min="2" max="2" width="51.5546875" bestFit="1" customWidth="1"/>
  </cols>
  <sheetData>
    <row r="3" spans="1:2" x14ac:dyDescent="0.3">
      <c r="A3" s="38" t="s">
        <v>0</v>
      </c>
      <c r="B3" t="s">
        <v>1</v>
      </c>
    </row>
    <row r="4" spans="1:2" x14ac:dyDescent="0.3">
      <c r="A4" s="39" t="s">
        <v>2</v>
      </c>
      <c r="B4">
        <v>3</v>
      </c>
    </row>
    <row r="5" spans="1:2" x14ac:dyDescent="0.3">
      <c r="A5" s="39" t="s">
        <v>3</v>
      </c>
      <c r="B5">
        <v>1</v>
      </c>
    </row>
    <row r="6" spans="1:2" x14ac:dyDescent="0.3">
      <c r="A6" s="39" t="s">
        <v>4</v>
      </c>
      <c r="B6">
        <v>5</v>
      </c>
    </row>
    <row r="7" spans="1:2" x14ac:dyDescent="0.3">
      <c r="A7" s="39" t="s">
        <v>5</v>
      </c>
      <c r="B7">
        <v>4</v>
      </c>
    </row>
    <row r="8" spans="1:2" x14ac:dyDescent="0.3">
      <c r="A8" s="39" t="s">
        <v>6</v>
      </c>
      <c r="B8">
        <v>6</v>
      </c>
    </row>
    <row r="9" spans="1:2" x14ac:dyDescent="0.3">
      <c r="A9" s="39" t="s">
        <v>7</v>
      </c>
      <c r="B9">
        <v>2</v>
      </c>
    </row>
    <row r="10" spans="1:2" x14ac:dyDescent="0.3">
      <c r="A10" s="39" t="s">
        <v>8</v>
      </c>
      <c r="B10">
        <v>1</v>
      </c>
    </row>
    <row r="11" spans="1:2" x14ac:dyDescent="0.3">
      <c r="A11" s="39" t="s">
        <v>9</v>
      </c>
      <c r="B11">
        <v>5</v>
      </c>
    </row>
    <row r="12" spans="1:2" x14ac:dyDescent="0.3">
      <c r="A12" s="39" t="s">
        <v>10</v>
      </c>
      <c r="B12">
        <v>4</v>
      </c>
    </row>
    <row r="13" spans="1:2" x14ac:dyDescent="0.3">
      <c r="A13" s="39" t="s">
        <v>11</v>
      </c>
      <c r="B13">
        <v>24</v>
      </c>
    </row>
    <row r="14" spans="1:2" x14ac:dyDescent="0.3">
      <c r="A14" s="39" t="s">
        <v>12</v>
      </c>
      <c r="B14">
        <v>1</v>
      </c>
    </row>
    <row r="15" spans="1:2" x14ac:dyDescent="0.3">
      <c r="A15" s="39" t="s">
        <v>13</v>
      </c>
      <c r="B15">
        <v>2</v>
      </c>
    </row>
    <row r="16" spans="1:2" x14ac:dyDescent="0.3">
      <c r="A16" s="39" t="s">
        <v>14</v>
      </c>
      <c r="B16">
        <v>4</v>
      </c>
    </row>
    <row r="17" spans="1:2" x14ac:dyDescent="0.3">
      <c r="A17" s="39" t="s">
        <v>15</v>
      </c>
      <c r="B17">
        <v>2</v>
      </c>
    </row>
    <row r="18" spans="1:2" x14ac:dyDescent="0.3">
      <c r="A18" s="39" t="s">
        <v>16</v>
      </c>
      <c r="B18">
        <v>6</v>
      </c>
    </row>
    <row r="19" spans="1:2" x14ac:dyDescent="0.3">
      <c r="A19" s="39" t="s">
        <v>17</v>
      </c>
      <c r="B19">
        <v>1</v>
      </c>
    </row>
    <row r="20" spans="1:2" x14ac:dyDescent="0.3">
      <c r="A20" s="39" t="s">
        <v>18</v>
      </c>
      <c r="B20">
        <v>6</v>
      </c>
    </row>
    <row r="21" spans="1:2" x14ac:dyDescent="0.3">
      <c r="A21" s="39" t="s">
        <v>19</v>
      </c>
      <c r="B21">
        <v>77</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06"/>
  <sheetViews>
    <sheetView tabSelected="1" zoomScaleNormal="100" zoomScalePageLayoutView="70" workbookViewId="0">
      <selection activeCell="I83" sqref="I83"/>
    </sheetView>
  </sheetViews>
  <sheetFormatPr baseColWidth="10" defaultColWidth="30.44140625" defaultRowHeight="14.4" x14ac:dyDescent="0.3"/>
  <cols>
    <col min="1" max="1" width="24.44140625" bestFit="1" customWidth="1"/>
    <col min="2" max="2" width="33.88671875" customWidth="1"/>
    <col min="3" max="3" width="36.6640625" hidden="1" customWidth="1"/>
    <col min="4" max="4" width="36.44140625" hidden="1" customWidth="1"/>
    <col min="5" max="5" width="30.44140625" hidden="1" customWidth="1"/>
    <col min="6" max="7" width="21.109375" hidden="1" customWidth="1"/>
    <col min="8" max="8" width="38.44140625" hidden="1" customWidth="1"/>
    <col min="9" max="9" width="78" customWidth="1"/>
    <col min="10" max="10" width="49.109375" customWidth="1"/>
    <col min="11" max="11" width="29" customWidth="1"/>
    <col min="12" max="12" width="53.109375" style="36" customWidth="1"/>
    <col min="13" max="13" width="19.44140625" customWidth="1"/>
    <col min="14" max="18" width="15.44140625" customWidth="1"/>
    <col min="19" max="19" width="33" customWidth="1"/>
    <col min="20" max="20" width="38.44140625" customWidth="1"/>
    <col min="22" max="24" width="30.44140625" hidden="1" customWidth="1"/>
  </cols>
  <sheetData>
    <row r="1" spans="1:23" ht="18" x14ac:dyDescent="0.3">
      <c r="A1" s="162"/>
      <c r="B1" s="162"/>
      <c r="C1" s="146" t="s">
        <v>20</v>
      </c>
      <c r="D1" s="147"/>
      <c r="E1" s="147"/>
      <c r="F1" s="147"/>
      <c r="G1" s="147"/>
      <c r="H1" s="147"/>
      <c r="I1" s="147"/>
      <c r="J1" s="147"/>
      <c r="K1" s="147"/>
      <c r="L1" s="148"/>
      <c r="M1" s="149"/>
      <c r="N1" s="149"/>
      <c r="O1" s="149"/>
      <c r="P1" s="149"/>
      <c r="Q1" s="149"/>
      <c r="R1" s="149"/>
      <c r="S1" s="149"/>
      <c r="T1" s="150"/>
      <c r="U1" s="24" t="s">
        <v>21</v>
      </c>
    </row>
    <row r="2" spans="1:23" ht="22.5" customHeight="1" x14ac:dyDescent="0.3">
      <c r="A2" s="162"/>
      <c r="B2" s="162"/>
      <c r="C2" s="151"/>
      <c r="D2" s="152"/>
      <c r="E2" s="152"/>
      <c r="F2" s="152"/>
      <c r="G2" s="152"/>
      <c r="H2" s="152"/>
      <c r="I2" s="152"/>
      <c r="J2" s="152"/>
      <c r="K2" s="152"/>
      <c r="L2" s="153"/>
      <c r="M2" s="154"/>
      <c r="N2" s="154"/>
      <c r="O2" s="154"/>
      <c r="P2" s="154"/>
      <c r="Q2" s="154"/>
      <c r="R2" s="154"/>
      <c r="S2" s="154"/>
      <c r="T2" s="155"/>
      <c r="U2" s="23" t="s">
        <v>22</v>
      </c>
    </row>
    <row r="3" spans="1:23" ht="26.25" customHeight="1" x14ac:dyDescent="0.3">
      <c r="A3" s="162"/>
      <c r="B3" s="162"/>
      <c r="C3" s="156"/>
      <c r="D3" s="157"/>
      <c r="E3" s="157"/>
      <c r="F3" s="157"/>
      <c r="G3" s="157"/>
      <c r="H3" s="157"/>
      <c r="I3" s="157"/>
      <c r="J3" s="157"/>
      <c r="K3" s="157"/>
      <c r="L3" s="158"/>
      <c r="M3" s="159"/>
      <c r="N3" s="159"/>
      <c r="O3" s="159"/>
      <c r="P3" s="159"/>
      <c r="Q3" s="159"/>
      <c r="R3" s="159"/>
      <c r="S3" s="159"/>
      <c r="T3" s="160"/>
      <c r="U3" s="23" t="s">
        <v>23</v>
      </c>
    </row>
    <row r="4" spans="1:23" s="18" customFormat="1" ht="66" customHeight="1" x14ac:dyDescent="0.45">
      <c r="A4" s="167"/>
      <c r="B4" s="167"/>
      <c r="C4" s="167"/>
      <c r="D4" s="167"/>
      <c r="E4" s="167"/>
      <c r="F4" s="167"/>
      <c r="G4" s="167"/>
      <c r="H4" s="167"/>
      <c r="I4" s="167"/>
      <c r="J4" s="167"/>
      <c r="K4" s="167"/>
      <c r="L4" s="168"/>
      <c r="M4" s="167"/>
      <c r="N4" s="167"/>
      <c r="O4" s="167"/>
      <c r="P4" s="167"/>
      <c r="Q4" s="167"/>
      <c r="R4" s="167"/>
      <c r="S4" s="169"/>
      <c r="T4" s="169"/>
    </row>
    <row r="5" spans="1:23" ht="21" customHeight="1" x14ac:dyDescent="0.3">
      <c r="A5" s="163" t="s">
        <v>24</v>
      </c>
      <c r="B5" s="170"/>
      <c r="C5" s="163" t="s">
        <v>25</v>
      </c>
      <c r="D5" s="164"/>
      <c r="E5" s="164"/>
      <c r="F5" s="165" t="s">
        <v>26</v>
      </c>
      <c r="G5" s="165"/>
      <c r="H5" s="165"/>
      <c r="I5" s="165"/>
      <c r="J5" s="165"/>
      <c r="K5" s="165"/>
      <c r="L5" s="166"/>
      <c r="M5" s="165"/>
      <c r="N5" s="165"/>
      <c r="O5" s="28"/>
      <c r="P5" s="28"/>
      <c r="Q5" s="28"/>
      <c r="R5" s="28"/>
      <c r="S5" s="171" t="s">
        <v>27</v>
      </c>
      <c r="T5" s="171"/>
      <c r="U5" s="171"/>
    </row>
    <row r="6" spans="1:23" ht="52.5" customHeight="1" x14ac:dyDescent="0.3">
      <c r="A6" s="29" t="s">
        <v>28</v>
      </c>
      <c r="B6" s="20" t="s">
        <v>29</v>
      </c>
      <c r="C6" s="20" t="s">
        <v>30</v>
      </c>
      <c r="D6" s="20" t="s">
        <v>31</v>
      </c>
      <c r="E6" s="20" t="s">
        <v>32</v>
      </c>
      <c r="F6" s="30" t="s">
        <v>33</v>
      </c>
      <c r="G6" s="30" t="s">
        <v>34</v>
      </c>
      <c r="H6" s="30" t="s">
        <v>35</v>
      </c>
      <c r="I6" s="30" t="s">
        <v>36</v>
      </c>
      <c r="J6" s="30" t="s">
        <v>37</v>
      </c>
      <c r="K6" s="30" t="s">
        <v>38</v>
      </c>
      <c r="L6" s="35" t="s">
        <v>39</v>
      </c>
      <c r="M6" s="30" t="s">
        <v>40</v>
      </c>
      <c r="N6" s="30" t="s">
        <v>41</v>
      </c>
      <c r="O6" s="30" t="s">
        <v>42</v>
      </c>
      <c r="P6" s="30" t="s">
        <v>43</v>
      </c>
      <c r="Q6" s="30" t="s">
        <v>44</v>
      </c>
      <c r="R6" s="30" t="s">
        <v>45</v>
      </c>
      <c r="S6" s="30" t="s">
        <v>46</v>
      </c>
      <c r="T6" s="30" t="s">
        <v>47</v>
      </c>
      <c r="U6" s="31" t="s">
        <v>48</v>
      </c>
      <c r="V6" s="26"/>
      <c r="W6" s="26"/>
    </row>
    <row r="7" spans="1:23" ht="52.5" customHeight="1" x14ac:dyDescent="0.3">
      <c r="A7" s="41" t="s">
        <v>760</v>
      </c>
      <c r="B7" s="42" t="s">
        <v>2</v>
      </c>
      <c r="C7" s="43"/>
      <c r="D7" s="44"/>
      <c r="E7" s="44"/>
      <c r="F7" s="45"/>
      <c r="G7" s="45"/>
      <c r="H7" s="45"/>
      <c r="I7" s="46" t="s">
        <v>234</v>
      </c>
      <c r="J7" s="47" t="s">
        <v>235</v>
      </c>
      <c r="K7" s="48" t="s">
        <v>2</v>
      </c>
      <c r="L7" s="42" t="s">
        <v>236</v>
      </c>
      <c r="M7" s="49">
        <v>46037</v>
      </c>
      <c r="N7" s="50">
        <v>46387</v>
      </c>
      <c r="O7" s="51">
        <v>0.2</v>
      </c>
      <c r="P7" s="51">
        <v>0.3</v>
      </c>
      <c r="Q7" s="51">
        <v>0.25</v>
      </c>
      <c r="R7" s="51">
        <v>0.25</v>
      </c>
      <c r="S7" s="45" t="s">
        <v>237</v>
      </c>
      <c r="T7" s="45" t="s">
        <v>56</v>
      </c>
      <c r="U7" s="52">
        <f>107532467+107532467</f>
        <v>215064934</v>
      </c>
      <c r="V7" s="26"/>
      <c r="W7" s="26"/>
    </row>
    <row r="8" spans="1:23" ht="52.5" customHeight="1" x14ac:dyDescent="0.3">
      <c r="A8" s="41" t="s">
        <v>760</v>
      </c>
      <c r="B8" s="42" t="s">
        <v>2</v>
      </c>
      <c r="C8" s="53"/>
      <c r="D8" s="54"/>
      <c r="E8" s="54"/>
      <c r="F8" s="55"/>
      <c r="G8" s="55"/>
      <c r="H8" s="55"/>
      <c r="I8" s="56" t="s">
        <v>238</v>
      </c>
      <c r="J8" s="57" t="s">
        <v>239</v>
      </c>
      <c r="K8" s="58" t="s">
        <v>2</v>
      </c>
      <c r="L8" s="42" t="s">
        <v>240</v>
      </c>
      <c r="M8" s="59">
        <v>46037</v>
      </c>
      <c r="N8" s="60">
        <v>46387</v>
      </c>
      <c r="O8" s="61">
        <v>0.2</v>
      </c>
      <c r="P8" s="61">
        <v>0.3</v>
      </c>
      <c r="Q8" s="61">
        <v>0.25</v>
      </c>
      <c r="R8" s="61">
        <v>0.25</v>
      </c>
      <c r="S8" s="55" t="s">
        <v>237</v>
      </c>
      <c r="T8" s="55" t="s">
        <v>94</v>
      </c>
      <c r="U8" s="52">
        <f>87117333+107532467</f>
        <v>194649800</v>
      </c>
      <c r="V8" s="26"/>
      <c r="W8" s="26"/>
    </row>
    <row r="9" spans="1:23" ht="76.5" customHeight="1" x14ac:dyDescent="0.3">
      <c r="A9" s="41" t="s">
        <v>760</v>
      </c>
      <c r="B9" s="42" t="s">
        <v>2</v>
      </c>
      <c r="C9" s="53"/>
      <c r="D9" s="54"/>
      <c r="E9" s="54"/>
      <c r="F9" s="55"/>
      <c r="G9" s="55"/>
      <c r="H9" s="55"/>
      <c r="I9" s="56" t="s">
        <v>241</v>
      </c>
      <c r="J9" s="57" t="s">
        <v>242</v>
      </c>
      <c r="K9" s="58" t="s">
        <v>2</v>
      </c>
      <c r="L9" s="42" t="s">
        <v>243</v>
      </c>
      <c r="M9" s="59">
        <v>46037</v>
      </c>
      <c r="N9" s="60">
        <v>46387</v>
      </c>
      <c r="O9" s="61">
        <v>0.2</v>
      </c>
      <c r="P9" s="61">
        <v>0.3</v>
      </c>
      <c r="Q9" s="61">
        <v>0.25</v>
      </c>
      <c r="R9" s="61">
        <v>0.25</v>
      </c>
      <c r="S9" s="55" t="s">
        <v>100</v>
      </c>
      <c r="T9" s="55" t="s">
        <v>94</v>
      </c>
      <c r="U9" s="52">
        <f>41005627+91971013+919710103</f>
        <v>1052686743</v>
      </c>
      <c r="V9" s="26"/>
      <c r="W9" s="26"/>
    </row>
    <row r="10" spans="1:23" ht="73.5" customHeight="1" x14ac:dyDescent="0.3">
      <c r="A10" s="41" t="s">
        <v>760</v>
      </c>
      <c r="B10" s="42" t="s">
        <v>3</v>
      </c>
      <c r="C10" s="53"/>
      <c r="D10" s="54"/>
      <c r="E10" s="54"/>
      <c r="F10" s="55"/>
      <c r="G10" s="55"/>
      <c r="H10" s="55"/>
      <c r="I10" s="42" t="s">
        <v>232</v>
      </c>
      <c r="J10" s="57"/>
      <c r="K10" s="58" t="s">
        <v>3</v>
      </c>
      <c r="L10" s="42" t="s">
        <v>233</v>
      </c>
      <c r="M10" s="59"/>
      <c r="N10" s="60"/>
      <c r="O10" s="61"/>
      <c r="P10" s="61"/>
      <c r="Q10" s="61"/>
      <c r="R10" s="61"/>
      <c r="S10" s="55"/>
      <c r="T10" s="55"/>
      <c r="U10" s="62"/>
      <c r="V10" s="26"/>
      <c r="W10" s="26"/>
    </row>
    <row r="11" spans="1:23" ht="52.5" customHeight="1" x14ac:dyDescent="0.3">
      <c r="A11" s="41" t="s">
        <v>760</v>
      </c>
      <c r="B11" s="42" t="s">
        <v>4</v>
      </c>
      <c r="C11" s="53" t="s">
        <v>49</v>
      </c>
      <c r="D11" s="54"/>
      <c r="E11" s="54"/>
      <c r="F11" s="55" t="s">
        <v>50</v>
      </c>
      <c r="G11" s="55" t="s">
        <v>51</v>
      </c>
      <c r="H11" s="55"/>
      <c r="I11" s="42" t="s">
        <v>229</v>
      </c>
      <c r="J11" s="57" t="s">
        <v>230</v>
      </c>
      <c r="K11" s="58" t="s">
        <v>4</v>
      </c>
      <c r="L11" s="42" t="s">
        <v>231</v>
      </c>
      <c r="M11" s="59">
        <v>46023</v>
      </c>
      <c r="N11" s="60">
        <v>46387</v>
      </c>
      <c r="O11" s="61">
        <v>0</v>
      </c>
      <c r="P11" s="61">
        <v>0</v>
      </c>
      <c r="Q11" s="61">
        <v>0</v>
      </c>
      <c r="R11" s="61">
        <v>1</v>
      </c>
      <c r="S11" s="55" t="s">
        <v>55</v>
      </c>
      <c r="T11" s="55" t="s">
        <v>56</v>
      </c>
      <c r="U11" s="62">
        <v>0</v>
      </c>
      <c r="V11" s="26"/>
      <c r="W11" s="26"/>
    </row>
    <row r="12" spans="1:23" ht="52.5" customHeight="1" x14ac:dyDescent="0.3">
      <c r="A12" s="41" t="s">
        <v>760</v>
      </c>
      <c r="B12" s="63" t="s">
        <v>4</v>
      </c>
      <c r="C12" s="53"/>
      <c r="D12" s="54"/>
      <c r="E12" s="54"/>
      <c r="F12" s="55"/>
      <c r="G12" s="55"/>
      <c r="H12" s="55"/>
      <c r="I12" s="64" t="s">
        <v>259</v>
      </c>
      <c r="J12" s="65" t="s">
        <v>260</v>
      </c>
      <c r="K12" s="58" t="s">
        <v>4</v>
      </c>
      <c r="L12" s="63" t="s">
        <v>261</v>
      </c>
      <c r="M12" s="66" t="s">
        <v>262</v>
      </c>
      <c r="N12" s="67">
        <v>46387</v>
      </c>
      <c r="O12" s="61"/>
      <c r="P12" s="61"/>
      <c r="Q12" s="61"/>
      <c r="R12" s="61"/>
      <c r="S12" s="68" t="s">
        <v>237</v>
      </c>
      <c r="T12" s="68" t="s">
        <v>263</v>
      </c>
      <c r="U12" s="69">
        <v>435939102.56</v>
      </c>
      <c r="V12" s="26"/>
      <c r="W12" s="26"/>
    </row>
    <row r="13" spans="1:23" ht="52.5" customHeight="1" x14ac:dyDescent="0.3">
      <c r="A13" s="41" t="s">
        <v>760</v>
      </c>
      <c r="B13" s="63" t="s">
        <v>4</v>
      </c>
      <c r="C13" s="53"/>
      <c r="D13" s="54"/>
      <c r="E13" s="54"/>
      <c r="F13" s="55"/>
      <c r="G13" s="55"/>
      <c r="H13" s="55"/>
      <c r="I13" s="64" t="s">
        <v>264</v>
      </c>
      <c r="J13" s="65" t="s">
        <v>265</v>
      </c>
      <c r="K13" s="58" t="s">
        <v>4</v>
      </c>
      <c r="L13" s="63" t="s">
        <v>261</v>
      </c>
      <c r="M13" s="66" t="s">
        <v>262</v>
      </c>
      <c r="N13" s="67">
        <v>46387</v>
      </c>
      <c r="O13" s="61"/>
      <c r="P13" s="61"/>
      <c r="Q13" s="61"/>
      <c r="R13" s="61"/>
      <c r="S13" s="68" t="s">
        <v>237</v>
      </c>
      <c r="T13" s="40" t="s">
        <v>263</v>
      </c>
      <c r="U13" s="69">
        <v>500000000</v>
      </c>
      <c r="V13" s="26"/>
      <c r="W13" s="26"/>
    </row>
    <row r="14" spans="1:23" ht="147" customHeight="1" x14ac:dyDescent="0.3">
      <c r="A14" s="41" t="s">
        <v>760</v>
      </c>
      <c r="B14" s="63" t="s">
        <v>4</v>
      </c>
      <c r="C14" s="53"/>
      <c r="D14" s="54"/>
      <c r="E14" s="54"/>
      <c r="F14" s="55"/>
      <c r="G14" s="55"/>
      <c r="H14" s="55"/>
      <c r="I14" s="70" t="s">
        <v>266</v>
      </c>
      <c r="J14" s="65" t="s">
        <v>267</v>
      </c>
      <c r="K14" s="58" t="s">
        <v>4</v>
      </c>
      <c r="L14" s="63" t="s">
        <v>261</v>
      </c>
      <c r="M14" s="66" t="s">
        <v>262</v>
      </c>
      <c r="N14" s="67">
        <v>46387</v>
      </c>
      <c r="O14" s="61"/>
      <c r="P14" s="61"/>
      <c r="Q14" s="61"/>
      <c r="R14" s="61"/>
      <c r="S14" s="68" t="s">
        <v>237</v>
      </c>
      <c r="T14" s="40" t="s">
        <v>263</v>
      </c>
      <c r="U14" s="69">
        <v>3320000000</v>
      </c>
      <c r="V14" s="26"/>
      <c r="W14" s="26"/>
    </row>
    <row r="15" spans="1:23" ht="52.5" customHeight="1" x14ac:dyDescent="0.3">
      <c r="A15" s="41" t="s">
        <v>760</v>
      </c>
      <c r="B15" s="63" t="s">
        <v>4</v>
      </c>
      <c r="C15" s="53"/>
      <c r="D15" s="54"/>
      <c r="E15" s="54"/>
      <c r="F15" s="55"/>
      <c r="G15" s="55"/>
      <c r="H15" s="55"/>
      <c r="I15" s="70" t="s">
        <v>268</v>
      </c>
      <c r="J15" s="65" t="s">
        <v>269</v>
      </c>
      <c r="K15" s="58" t="s">
        <v>4</v>
      </c>
      <c r="L15" s="63" t="s">
        <v>261</v>
      </c>
      <c r="M15" s="66" t="s">
        <v>262</v>
      </c>
      <c r="N15" s="67">
        <v>46387</v>
      </c>
      <c r="O15" s="61"/>
      <c r="P15" s="61"/>
      <c r="Q15" s="61"/>
      <c r="R15" s="61"/>
      <c r="S15" s="68" t="s">
        <v>55</v>
      </c>
      <c r="T15" s="40" t="s">
        <v>263</v>
      </c>
      <c r="U15" s="69">
        <v>3320000000</v>
      </c>
      <c r="V15" s="26"/>
      <c r="W15" s="26"/>
    </row>
    <row r="16" spans="1:23" ht="52.5" customHeight="1" x14ac:dyDescent="0.3">
      <c r="A16" s="41" t="s">
        <v>760</v>
      </c>
      <c r="B16" s="42" t="s">
        <v>5</v>
      </c>
      <c r="C16" s="53"/>
      <c r="D16" s="54"/>
      <c r="E16" s="54"/>
      <c r="F16" s="55"/>
      <c r="G16" s="55"/>
      <c r="H16" s="55"/>
      <c r="I16" s="71" t="s">
        <v>216</v>
      </c>
      <c r="J16" s="57" t="s">
        <v>217</v>
      </c>
      <c r="K16" s="58" t="s">
        <v>5</v>
      </c>
      <c r="L16" s="42" t="s">
        <v>218</v>
      </c>
      <c r="M16" s="59">
        <v>46023</v>
      </c>
      <c r="N16" s="60">
        <v>46387</v>
      </c>
      <c r="O16" s="61"/>
      <c r="P16" s="61">
        <v>0.5</v>
      </c>
      <c r="Q16" s="61"/>
      <c r="R16" s="61">
        <v>0.5</v>
      </c>
      <c r="S16" s="55" t="s">
        <v>55</v>
      </c>
      <c r="T16" s="55" t="s">
        <v>56</v>
      </c>
      <c r="U16" s="62">
        <v>84000000</v>
      </c>
      <c r="V16" s="26"/>
      <c r="W16" s="26"/>
    </row>
    <row r="17" spans="1:24" ht="52.5" customHeight="1" x14ac:dyDescent="0.3">
      <c r="A17" s="41" t="s">
        <v>760</v>
      </c>
      <c r="B17" s="42" t="s">
        <v>5</v>
      </c>
      <c r="C17" s="53"/>
      <c r="D17" s="54"/>
      <c r="E17" s="54"/>
      <c r="F17" s="55"/>
      <c r="G17" s="55"/>
      <c r="H17" s="55"/>
      <c r="I17" s="42" t="s">
        <v>219</v>
      </c>
      <c r="J17" s="57" t="s">
        <v>220</v>
      </c>
      <c r="K17" s="58" t="s">
        <v>5</v>
      </c>
      <c r="L17" s="42" t="s">
        <v>221</v>
      </c>
      <c r="M17" s="59">
        <v>46023</v>
      </c>
      <c r="N17" s="60">
        <v>46387</v>
      </c>
      <c r="O17" s="61"/>
      <c r="P17" s="61">
        <v>0.5</v>
      </c>
      <c r="Q17" s="61"/>
      <c r="R17" s="61">
        <v>0.5</v>
      </c>
      <c r="S17" s="55" t="s">
        <v>55</v>
      </c>
      <c r="T17" s="55" t="s">
        <v>56</v>
      </c>
      <c r="U17" s="62"/>
      <c r="V17" s="26"/>
      <c r="W17" s="26"/>
    </row>
    <row r="18" spans="1:24" ht="52.5" customHeight="1" x14ac:dyDescent="0.3">
      <c r="A18" s="41" t="s">
        <v>760</v>
      </c>
      <c r="B18" s="42" t="s">
        <v>5</v>
      </c>
      <c r="C18" s="53"/>
      <c r="D18" s="54"/>
      <c r="E18" s="54"/>
      <c r="F18" s="55"/>
      <c r="G18" s="55"/>
      <c r="H18" s="55"/>
      <c r="I18" s="42" t="s">
        <v>222</v>
      </c>
      <c r="J18" s="57" t="s">
        <v>223</v>
      </c>
      <c r="K18" s="58" t="s">
        <v>5</v>
      </c>
      <c r="L18" s="42" t="s">
        <v>224</v>
      </c>
      <c r="M18" s="59">
        <v>46023</v>
      </c>
      <c r="N18" s="60">
        <v>46387</v>
      </c>
      <c r="O18" s="61">
        <v>0.25</v>
      </c>
      <c r="P18" s="61">
        <v>0.25</v>
      </c>
      <c r="Q18" s="61">
        <v>0.25</v>
      </c>
      <c r="R18" s="61">
        <v>0.25</v>
      </c>
      <c r="S18" s="55" t="s">
        <v>100</v>
      </c>
      <c r="T18" s="55" t="s">
        <v>56</v>
      </c>
      <c r="U18" s="62" t="s">
        <v>225</v>
      </c>
      <c r="V18" s="26"/>
      <c r="W18" s="26"/>
    </row>
    <row r="19" spans="1:24" ht="52.5" customHeight="1" x14ac:dyDescent="0.3">
      <c r="A19" s="41" t="s">
        <v>760</v>
      </c>
      <c r="B19" s="42" t="s">
        <v>5</v>
      </c>
      <c r="C19" s="53" t="s">
        <v>49</v>
      </c>
      <c r="D19" s="54"/>
      <c r="E19" s="54"/>
      <c r="F19" s="55" t="s">
        <v>50</v>
      </c>
      <c r="G19" s="55" t="s">
        <v>51</v>
      </c>
      <c r="H19" s="55"/>
      <c r="I19" s="42" t="s">
        <v>226</v>
      </c>
      <c r="J19" s="57" t="s">
        <v>227</v>
      </c>
      <c r="K19" s="58" t="s">
        <v>5</v>
      </c>
      <c r="L19" s="42" t="s">
        <v>228</v>
      </c>
      <c r="M19" s="59">
        <v>46023</v>
      </c>
      <c r="N19" s="60">
        <v>46387</v>
      </c>
      <c r="O19" s="61">
        <v>0</v>
      </c>
      <c r="P19" s="61">
        <v>0.5</v>
      </c>
      <c r="Q19" s="61">
        <v>0</v>
      </c>
      <c r="R19" s="61">
        <v>0.5</v>
      </c>
      <c r="S19" s="55" t="s">
        <v>55</v>
      </c>
      <c r="T19" s="55" t="s">
        <v>56</v>
      </c>
      <c r="U19" s="62">
        <v>0</v>
      </c>
      <c r="V19" s="26"/>
      <c r="W19" s="26"/>
    </row>
    <row r="20" spans="1:24" ht="52.5" customHeight="1" x14ac:dyDescent="0.3">
      <c r="A20" s="41" t="s">
        <v>760</v>
      </c>
      <c r="B20" s="42" t="s">
        <v>6</v>
      </c>
      <c r="C20" s="53"/>
      <c r="D20" s="54"/>
      <c r="E20" s="54"/>
      <c r="F20" s="55"/>
      <c r="G20" s="55"/>
      <c r="H20" s="55"/>
      <c r="I20" s="42" t="s">
        <v>200</v>
      </c>
      <c r="J20" s="57" t="s">
        <v>201</v>
      </c>
      <c r="K20" s="58" t="s">
        <v>6</v>
      </c>
      <c r="L20" s="42" t="s">
        <v>202</v>
      </c>
      <c r="M20" s="59">
        <v>46054</v>
      </c>
      <c r="N20" s="60">
        <v>46387</v>
      </c>
      <c r="O20" s="61">
        <v>1</v>
      </c>
      <c r="P20" s="61">
        <v>1</v>
      </c>
      <c r="Q20" s="61">
        <v>1</v>
      </c>
      <c r="R20" s="61">
        <v>1</v>
      </c>
      <c r="S20" s="55" t="s">
        <v>55</v>
      </c>
      <c r="T20" s="55"/>
      <c r="U20" s="72">
        <v>374083334</v>
      </c>
      <c r="V20" s="26"/>
      <c r="W20" s="26"/>
    </row>
    <row r="21" spans="1:24" ht="52.5" customHeight="1" x14ac:dyDescent="0.3">
      <c r="A21" s="41" t="s">
        <v>760</v>
      </c>
      <c r="B21" s="42" t="s">
        <v>6</v>
      </c>
      <c r="C21" s="53"/>
      <c r="D21" s="54"/>
      <c r="E21" s="54"/>
      <c r="F21" s="55"/>
      <c r="G21" s="55"/>
      <c r="H21" s="55"/>
      <c r="I21" s="42" t="s">
        <v>203</v>
      </c>
      <c r="J21" s="57"/>
      <c r="K21" s="58" t="s">
        <v>6</v>
      </c>
      <c r="L21" s="42" t="s">
        <v>204</v>
      </c>
      <c r="M21" s="59"/>
      <c r="N21" s="60"/>
      <c r="O21" s="61"/>
      <c r="P21" s="61"/>
      <c r="Q21" s="61"/>
      <c r="R21" s="61"/>
      <c r="S21" s="55" t="s">
        <v>100</v>
      </c>
      <c r="T21" s="55"/>
      <c r="U21" s="72">
        <v>118366667</v>
      </c>
      <c r="V21" s="26"/>
      <c r="W21" s="26"/>
    </row>
    <row r="22" spans="1:24" ht="52.5" customHeight="1" x14ac:dyDescent="0.3">
      <c r="A22" s="41" t="s">
        <v>760</v>
      </c>
      <c r="B22" s="42" t="s">
        <v>6</v>
      </c>
      <c r="C22" s="53"/>
      <c r="D22" s="54"/>
      <c r="E22" s="54"/>
      <c r="F22" s="55"/>
      <c r="G22" s="55"/>
      <c r="H22" s="55"/>
      <c r="I22" s="42" t="s">
        <v>205</v>
      </c>
      <c r="J22" s="57"/>
      <c r="K22" s="58" t="s">
        <v>6</v>
      </c>
      <c r="L22" s="42" t="s">
        <v>206</v>
      </c>
      <c r="M22" s="59"/>
      <c r="N22" s="60"/>
      <c r="O22" s="61"/>
      <c r="P22" s="61"/>
      <c r="Q22" s="61"/>
      <c r="R22" s="61"/>
      <c r="S22" s="55" t="s">
        <v>55</v>
      </c>
      <c r="T22" s="55"/>
      <c r="U22" s="72">
        <v>156650000</v>
      </c>
      <c r="V22" s="26"/>
      <c r="W22" s="26"/>
    </row>
    <row r="23" spans="1:24" s="34" customFormat="1" ht="52.5" customHeight="1" x14ac:dyDescent="0.3">
      <c r="A23" s="41" t="s">
        <v>760</v>
      </c>
      <c r="B23" s="42" t="s">
        <v>6</v>
      </c>
      <c r="C23" s="53"/>
      <c r="D23" s="54"/>
      <c r="E23" s="54"/>
      <c r="F23" s="55"/>
      <c r="G23" s="55"/>
      <c r="H23" s="55"/>
      <c r="I23" s="42" t="s">
        <v>207</v>
      </c>
      <c r="J23" s="57"/>
      <c r="K23" s="58" t="s">
        <v>6</v>
      </c>
      <c r="L23" s="42" t="s">
        <v>208</v>
      </c>
      <c r="M23" s="59">
        <v>46023</v>
      </c>
      <c r="N23" s="60">
        <v>46203</v>
      </c>
      <c r="O23" s="61" t="s">
        <v>209</v>
      </c>
      <c r="P23" s="61" t="s">
        <v>210</v>
      </c>
      <c r="Q23" s="61" t="s">
        <v>211</v>
      </c>
      <c r="R23" s="61" t="s">
        <v>212</v>
      </c>
      <c r="S23" s="55" t="s">
        <v>55</v>
      </c>
      <c r="T23" s="55" t="s">
        <v>56</v>
      </c>
      <c r="U23" s="62" t="s">
        <v>213</v>
      </c>
      <c r="V23" s="26"/>
      <c r="W23" s="26"/>
      <c r="X23"/>
    </row>
    <row r="24" spans="1:24" ht="52.5" customHeight="1" x14ac:dyDescent="0.3">
      <c r="A24" s="41" t="s">
        <v>760</v>
      </c>
      <c r="B24" s="42" t="s">
        <v>6</v>
      </c>
      <c r="C24" s="53"/>
      <c r="D24" s="54"/>
      <c r="E24" s="54"/>
      <c r="F24" s="55"/>
      <c r="G24" s="55"/>
      <c r="H24" s="55"/>
      <c r="I24" s="42" t="s">
        <v>214</v>
      </c>
      <c r="J24" s="57"/>
      <c r="K24" s="58" t="s">
        <v>6</v>
      </c>
      <c r="L24" s="42" t="s">
        <v>215</v>
      </c>
      <c r="M24" s="59"/>
      <c r="N24" s="60"/>
      <c r="O24" s="61"/>
      <c r="P24" s="61"/>
      <c r="Q24" s="61"/>
      <c r="R24" s="61"/>
      <c r="S24" s="55" t="s">
        <v>55</v>
      </c>
      <c r="T24" s="55"/>
      <c r="U24" s="72">
        <v>374083334</v>
      </c>
      <c r="V24" s="26"/>
      <c r="W24" s="26"/>
    </row>
    <row r="25" spans="1:24" ht="52.5" customHeight="1" x14ac:dyDescent="0.3">
      <c r="A25" s="41" t="s">
        <v>760</v>
      </c>
      <c r="B25" s="42" t="s">
        <v>6</v>
      </c>
      <c r="C25" s="53"/>
      <c r="D25" s="54"/>
      <c r="E25" s="54"/>
      <c r="F25" s="55"/>
      <c r="G25" s="55"/>
      <c r="H25" s="55"/>
      <c r="I25" s="73" t="s">
        <v>270</v>
      </c>
      <c r="J25" s="57" t="s">
        <v>271</v>
      </c>
      <c r="K25" s="58" t="s">
        <v>6</v>
      </c>
      <c r="L25" s="73" t="s">
        <v>272</v>
      </c>
      <c r="M25" s="59">
        <v>46023</v>
      </c>
      <c r="N25" s="60">
        <v>46387</v>
      </c>
      <c r="O25" s="61">
        <v>1</v>
      </c>
      <c r="P25" s="61">
        <v>1</v>
      </c>
      <c r="Q25" s="61">
        <v>1</v>
      </c>
      <c r="R25" s="61">
        <v>1</v>
      </c>
      <c r="S25" s="55" t="s">
        <v>100</v>
      </c>
      <c r="T25" s="55"/>
      <c r="U25" s="72">
        <v>598166666</v>
      </c>
      <c r="V25" s="26"/>
      <c r="W25" s="26"/>
    </row>
    <row r="26" spans="1:24" ht="52.5" customHeight="1" x14ac:dyDescent="0.3">
      <c r="A26" s="41" t="s">
        <v>760</v>
      </c>
      <c r="B26" s="42" t="s">
        <v>7</v>
      </c>
      <c r="C26" s="53" t="s">
        <v>49</v>
      </c>
      <c r="D26" s="54"/>
      <c r="E26" s="54"/>
      <c r="F26" s="54" t="s">
        <v>50</v>
      </c>
      <c r="G26" s="54" t="s">
        <v>51</v>
      </c>
      <c r="H26" s="54"/>
      <c r="I26" s="42" t="s">
        <v>194</v>
      </c>
      <c r="J26" s="74" t="s">
        <v>195</v>
      </c>
      <c r="K26" s="75" t="s">
        <v>627</v>
      </c>
      <c r="L26" s="42" t="s">
        <v>196</v>
      </c>
      <c r="M26" s="60">
        <v>46023</v>
      </c>
      <c r="N26" s="60">
        <v>46387</v>
      </c>
      <c r="O26" s="61">
        <v>0</v>
      </c>
      <c r="P26" s="61">
        <v>0.5</v>
      </c>
      <c r="Q26" s="61">
        <v>0</v>
      </c>
      <c r="R26" s="61">
        <v>0.5</v>
      </c>
      <c r="S26" s="54" t="s">
        <v>55</v>
      </c>
      <c r="T26" s="55" t="s">
        <v>56</v>
      </c>
      <c r="U26" s="62">
        <v>0</v>
      </c>
      <c r="V26" s="26"/>
      <c r="W26" s="26"/>
    </row>
    <row r="27" spans="1:24" ht="52.5" customHeight="1" x14ac:dyDescent="0.3">
      <c r="A27" s="41" t="s">
        <v>760</v>
      </c>
      <c r="B27" s="42" t="s">
        <v>7</v>
      </c>
      <c r="C27" s="43" t="s">
        <v>49</v>
      </c>
      <c r="D27" s="44"/>
      <c r="E27" s="44"/>
      <c r="F27" s="45" t="s">
        <v>50</v>
      </c>
      <c r="G27" s="45" t="s">
        <v>51</v>
      </c>
      <c r="H27" s="45"/>
      <c r="I27" s="42" t="s">
        <v>197</v>
      </c>
      <c r="J27" s="48" t="s">
        <v>198</v>
      </c>
      <c r="K27" s="75" t="s">
        <v>627</v>
      </c>
      <c r="L27" s="42" t="s">
        <v>199</v>
      </c>
      <c r="M27" s="60">
        <v>46023</v>
      </c>
      <c r="N27" s="60">
        <v>46387</v>
      </c>
      <c r="O27" s="51">
        <v>0</v>
      </c>
      <c r="P27" s="51">
        <v>0.5</v>
      </c>
      <c r="Q27" s="51">
        <v>0</v>
      </c>
      <c r="R27" s="51">
        <v>0.5</v>
      </c>
      <c r="S27" s="45" t="s">
        <v>55</v>
      </c>
      <c r="T27" s="55" t="s">
        <v>56</v>
      </c>
      <c r="U27" s="62">
        <v>0</v>
      </c>
      <c r="V27" s="26"/>
      <c r="W27" s="26"/>
    </row>
    <row r="28" spans="1:24" ht="52.5" customHeight="1" x14ac:dyDescent="0.3">
      <c r="A28" s="41" t="s">
        <v>760</v>
      </c>
      <c r="B28" s="73" t="s">
        <v>8</v>
      </c>
      <c r="C28" s="53"/>
      <c r="D28" s="54"/>
      <c r="E28" s="54"/>
      <c r="F28" s="55"/>
      <c r="G28" s="55"/>
      <c r="H28" s="55"/>
      <c r="I28" s="73" t="s">
        <v>191</v>
      </c>
      <c r="J28" s="58" t="s">
        <v>192</v>
      </c>
      <c r="K28" s="75" t="s">
        <v>8</v>
      </c>
      <c r="L28" s="73" t="s">
        <v>193</v>
      </c>
      <c r="M28" s="60">
        <v>46023</v>
      </c>
      <c r="N28" s="60">
        <v>46387</v>
      </c>
      <c r="O28" s="61">
        <v>0.15</v>
      </c>
      <c r="P28" s="61">
        <v>0.3</v>
      </c>
      <c r="Q28" s="61">
        <v>0.25</v>
      </c>
      <c r="R28" s="61">
        <v>0.3</v>
      </c>
      <c r="S28" s="55" t="s">
        <v>55</v>
      </c>
      <c r="T28" s="55" t="s">
        <v>56</v>
      </c>
      <c r="U28" s="76">
        <v>322915000</v>
      </c>
      <c r="V28" s="26"/>
      <c r="W28" s="26"/>
    </row>
    <row r="29" spans="1:24" ht="77.25" customHeight="1" x14ac:dyDescent="0.3">
      <c r="A29" s="41" t="s">
        <v>760</v>
      </c>
      <c r="B29" s="77" t="s">
        <v>9</v>
      </c>
      <c r="C29" s="53"/>
      <c r="D29" s="54"/>
      <c r="E29" s="54"/>
      <c r="F29" s="55"/>
      <c r="G29" s="55"/>
      <c r="H29" s="55"/>
      <c r="I29" s="77" t="s">
        <v>244</v>
      </c>
      <c r="J29" s="78" t="s">
        <v>245</v>
      </c>
      <c r="K29" s="58" t="s">
        <v>9</v>
      </c>
      <c r="L29" s="77" t="s">
        <v>246</v>
      </c>
      <c r="M29" s="59">
        <v>46023</v>
      </c>
      <c r="N29" s="60">
        <v>46387</v>
      </c>
      <c r="O29" s="79">
        <v>4</v>
      </c>
      <c r="P29" s="79">
        <v>12</v>
      </c>
      <c r="Q29" s="79">
        <v>12</v>
      </c>
      <c r="R29" s="79">
        <v>12</v>
      </c>
      <c r="S29" s="55" t="s">
        <v>237</v>
      </c>
      <c r="T29" s="55" t="s">
        <v>56</v>
      </c>
      <c r="U29" s="80">
        <v>25000000</v>
      </c>
      <c r="V29" s="26"/>
      <c r="W29" s="26"/>
    </row>
    <row r="30" spans="1:24" ht="52.5" customHeight="1" x14ac:dyDescent="0.3">
      <c r="A30" s="41" t="s">
        <v>760</v>
      </c>
      <c r="B30" s="53" t="s">
        <v>9</v>
      </c>
      <c r="C30" s="53"/>
      <c r="D30" s="54"/>
      <c r="E30" s="54"/>
      <c r="F30" s="55"/>
      <c r="G30" s="55"/>
      <c r="H30" s="55"/>
      <c r="I30" s="77" t="s">
        <v>247</v>
      </c>
      <c r="J30" s="78" t="s">
        <v>248</v>
      </c>
      <c r="K30" s="58" t="s">
        <v>9</v>
      </c>
      <c r="L30" s="77" t="s">
        <v>249</v>
      </c>
      <c r="M30" s="59">
        <v>46023</v>
      </c>
      <c r="N30" s="60">
        <v>46387</v>
      </c>
      <c r="O30" s="79">
        <v>2</v>
      </c>
      <c r="P30" s="79">
        <v>3</v>
      </c>
      <c r="Q30" s="79">
        <v>4</v>
      </c>
      <c r="R30" s="79">
        <v>3</v>
      </c>
      <c r="S30" s="55" t="s">
        <v>100</v>
      </c>
      <c r="T30" s="55"/>
      <c r="U30" s="80">
        <v>42000000</v>
      </c>
      <c r="V30" s="26"/>
      <c r="W30" s="26"/>
    </row>
    <row r="31" spans="1:24" ht="52.5" customHeight="1" x14ac:dyDescent="0.3">
      <c r="A31" s="41" t="s">
        <v>760</v>
      </c>
      <c r="B31" s="77" t="s">
        <v>9</v>
      </c>
      <c r="C31" s="53"/>
      <c r="D31" s="54"/>
      <c r="E31" s="54"/>
      <c r="F31" s="55"/>
      <c r="G31" s="55"/>
      <c r="H31" s="55"/>
      <c r="I31" s="77" t="s">
        <v>250</v>
      </c>
      <c r="J31" s="78" t="s">
        <v>251</v>
      </c>
      <c r="K31" s="58" t="s">
        <v>9</v>
      </c>
      <c r="L31" s="77" t="s">
        <v>252</v>
      </c>
      <c r="M31" s="59">
        <v>46023</v>
      </c>
      <c r="N31" s="60">
        <v>46387</v>
      </c>
      <c r="O31" s="79">
        <v>5</v>
      </c>
      <c r="P31" s="79">
        <v>8</v>
      </c>
      <c r="Q31" s="79">
        <v>8</v>
      </c>
      <c r="R31" s="79">
        <v>15</v>
      </c>
      <c r="S31" s="55" t="s">
        <v>100</v>
      </c>
      <c r="T31" s="55"/>
      <c r="U31" s="80">
        <v>498200000</v>
      </c>
      <c r="V31" s="26"/>
      <c r="W31" s="26"/>
    </row>
    <row r="32" spans="1:24" ht="108" customHeight="1" x14ac:dyDescent="0.3">
      <c r="A32" s="41" t="s">
        <v>760</v>
      </c>
      <c r="B32" s="77" t="s">
        <v>9</v>
      </c>
      <c r="C32" s="53"/>
      <c r="D32" s="54"/>
      <c r="E32" s="54"/>
      <c r="F32" s="55"/>
      <c r="G32" s="55"/>
      <c r="H32" s="55"/>
      <c r="I32" s="81" t="s">
        <v>253</v>
      </c>
      <c r="J32" s="78" t="s">
        <v>254</v>
      </c>
      <c r="K32" s="58" t="s">
        <v>9</v>
      </c>
      <c r="L32" s="77" t="s">
        <v>255</v>
      </c>
      <c r="M32" s="59">
        <v>46023</v>
      </c>
      <c r="N32" s="60">
        <v>46387</v>
      </c>
      <c r="O32" s="79">
        <v>2</v>
      </c>
      <c r="P32" s="79">
        <v>4</v>
      </c>
      <c r="Q32" s="79">
        <v>4</v>
      </c>
      <c r="R32" s="79">
        <v>8</v>
      </c>
      <c r="S32" s="55" t="s">
        <v>100</v>
      </c>
      <c r="T32" s="55"/>
      <c r="U32" s="80">
        <v>498200000</v>
      </c>
      <c r="V32" s="26"/>
      <c r="W32" s="26"/>
    </row>
    <row r="33" spans="1:24" s="37" customFormat="1" ht="55.2" x14ac:dyDescent="0.3">
      <c r="A33" s="41" t="s">
        <v>760</v>
      </c>
      <c r="B33" s="53" t="s">
        <v>9</v>
      </c>
      <c r="C33" s="43"/>
      <c r="D33" s="44"/>
      <c r="E33" s="82"/>
      <c r="F33" s="82"/>
      <c r="G33" s="82"/>
      <c r="H33" s="82"/>
      <c r="I33" s="81" t="s">
        <v>256</v>
      </c>
      <c r="J33" s="78" t="s">
        <v>257</v>
      </c>
      <c r="K33" s="83" t="s">
        <v>9</v>
      </c>
      <c r="L33" s="84" t="s">
        <v>258</v>
      </c>
      <c r="M33" s="59">
        <v>46023</v>
      </c>
      <c r="N33" s="60">
        <v>46387</v>
      </c>
      <c r="O33" s="85">
        <v>1</v>
      </c>
      <c r="P33" s="85">
        <v>2</v>
      </c>
      <c r="Q33" s="85">
        <v>4</v>
      </c>
      <c r="R33" s="85">
        <v>5</v>
      </c>
      <c r="S33" s="44" t="s">
        <v>55</v>
      </c>
      <c r="T33" s="44"/>
      <c r="U33" s="80">
        <v>105600000</v>
      </c>
      <c r="V33" s="26"/>
      <c r="W33" s="26"/>
      <c r="X33"/>
    </row>
    <row r="34" spans="1:24" ht="52.5" customHeight="1" x14ac:dyDescent="0.3">
      <c r="A34" s="41" t="s">
        <v>760</v>
      </c>
      <c r="B34" s="42" t="s">
        <v>10</v>
      </c>
      <c r="C34" s="53"/>
      <c r="D34" s="54"/>
      <c r="E34" s="54"/>
      <c r="F34" s="55"/>
      <c r="G34" s="55"/>
      <c r="H34" s="55"/>
      <c r="I34" s="42" t="s">
        <v>179</v>
      </c>
      <c r="J34" s="57" t="s">
        <v>180</v>
      </c>
      <c r="K34" s="86" t="s">
        <v>10</v>
      </c>
      <c r="L34" s="42" t="s">
        <v>181</v>
      </c>
      <c r="M34" s="87">
        <v>46023</v>
      </c>
      <c r="N34" s="88">
        <v>46387</v>
      </c>
      <c r="O34" s="61">
        <v>0.15</v>
      </c>
      <c r="P34" s="61">
        <v>0.35</v>
      </c>
      <c r="Q34" s="61">
        <v>0.35</v>
      </c>
      <c r="R34" s="61">
        <v>0.15</v>
      </c>
      <c r="S34" s="55" t="s">
        <v>55</v>
      </c>
      <c r="T34" s="55" t="s">
        <v>56</v>
      </c>
      <c r="U34" s="62" t="s">
        <v>69</v>
      </c>
      <c r="V34" s="26"/>
      <c r="W34" s="26"/>
    </row>
    <row r="35" spans="1:24" ht="52.5" customHeight="1" x14ac:dyDescent="0.3">
      <c r="A35" s="41" t="s">
        <v>760</v>
      </c>
      <c r="B35" s="89" t="s">
        <v>10</v>
      </c>
      <c r="C35" s="43"/>
      <c r="D35" s="44"/>
      <c r="E35" s="82"/>
      <c r="F35" s="90"/>
      <c r="G35" s="90"/>
      <c r="H35" s="90"/>
      <c r="I35" s="91" t="s">
        <v>182</v>
      </c>
      <c r="J35" s="47" t="s">
        <v>183</v>
      </c>
      <c r="K35" s="92" t="s">
        <v>10</v>
      </c>
      <c r="L35" s="91" t="s">
        <v>184</v>
      </c>
      <c r="M35" s="93">
        <v>46023</v>
      </c>
      <c r="N35" s="94">
        <v>46387</v>
      </c>
      <c r="O35" s="51">
        <v>0.15</v>
      </c>
      <c r="P35" s="51">
        <v>0.35</v>
      </c>
      <c r="Q35" s="51">
        <v>0.35</v>
      </c>
      <c r="R35" s="51">
        <v>0.15</v>
      </c>
      <c r="S35" s="45" t="s">
        <v>55</v>
      </c>
      <c r="T35" s="45" t="s">
        <v>56</v>
      </c>
      <c r="U35" s="62" t="s">
        <v>69</v>
      </c>
      <c r="V35" s="26"/>
      <c r="W35" s="26"/>
    </row>
    <row r="36" spans="1:24" ht="52.5" customHeight="1" x14ac:dyDescent="0.3">
      <c r="A36" s="41" t="s">
        <v>760</v>
      </c>
      <c r="B36" s="95" t="s">
        <v>10</v>
      </c>
      <c r="C36" s="53"/>
      <c r="D36" s="54"/>
      <c r="E36" s="96"/>
      <c r="F36" s="97"/>
      <c r="G36" s="97"/>
      <c r="H36" s="97"/>
      <c r="I36" s="98" t="s">
        <v>185</v>
      </c>
      <c r="J36" s="57" t="s">
        <v>186</v>
      </c>
      <c r="K36" s="86" t="s">
        <v>10</v>
      </c>
      <c r="L36" s="91" t="s">
        <v>187</v>
      </c>
      <c r="M36" s="93">
        <v>46023</v>
      </c>
      <c r="N36" s="94">
        <v>46387</v>
      </c>
      <c r="O36" s="61">
        <v>0.15</v>
      </c>
      <c r="P36" s="61">
        <v>0.35</v>
      </c>
      <c r="Q36" s="61">
        <v>0.35</v>
      </c>
      <c r="R36" s="61">
        <v>0.15</v>
      </c>
      <c r="S36" s="55" t="s">
        <v>55</v>
      </c>
      <c r="T36" s="55" t="s">
        <v>56</v>
      </c>
      <c r="U36" s="62" t="s">
        <v>69</v>
      </c>
      <c r="V36" s="26"/>
      <c r="W36" s="26"/>
    </row>
    <row r="37" spans="1:24" ht="52.5" customHeight="1" x14ac:dyDescent="0.3">
      <c r="A37" s="41" t="s">
        <v>760</v>
      </c>
      <c r="B37" s="95" t="s">
        <v>10</v>
      </c>
      <c r="C37" s="53"/>
      <c r="D37" s="54"/>
      <c r="E37" s="96"/>
      <c r="F37" s="97"/>
      <c r="G37" s="97"/>
      <c r="H37" s="97"/>
      <c r="I37" s="98" t="s">
        <v>188</v>
      </c>
      <c r="J37" s="57" t="s">
        <v>189</v>
      </c>
      <c r="K37" s="86" t="s">
        <v>10</v>
      </c>
      <c r="L37" s="91" t="s">
        <v>190</v>
      </c>
      <c r="M37" s="93">
        <v>46023</v>
      </c>
      <c r="N37" s="94">
        <v>46387</v>
      </c>
      <c r="O37" s="61"/>
      <c r="P37" s="61">
        <v>0.5</v>
      </c>
      <c r="Q37" s="61">
        <v>0.75</v>
      </c>
      <c r="R37" s="61">
        <v>0.93</v>
      </c>
      <c r="S37" s="55" t="s">
        <v>55</v>
      </c>
      <c r="T37" s="55" t="s">
        <v>56</v>
      </c>
      <c r="U37" s="62" t="s">
        <v>69</v>
      </c>
      <c r="V37" s="26"/>
      <c r="W37" s="26"/>
    </row>
    <row r="38" spans="1:24" ht="52.5" customHeight="1" x14ac:dyDescent="0.3">
      <c r="A38" s="41" t="s">
        <v>760</v>
      </c>
      <c r="B38" s="99" t="s">
        <v>11</v>
      </c>
      <c r="C38" s="53"/>
      <c r="D38" s="54"/>
      <c r="E38" s="96"/>
      <c r="F38" s="96"/>
      <c r="G38" s="96"/>
      <c r="H38" s="96"/>
      <c r="I38" s="74" t="s">
        <v>116</v>
      </c>
      <c r="J38" s="100" t="s">
        <v>117</v>
      </c>
      <c r="K38" s="74" t="s">
        <v>118</v>
      </c>
      <c r="L38" s="101" t="s">
        <v>119</v>
      </c>
      <c r="M38" s="49">
        <v>46042</v>
      </c>
      <c r="N38" s="50">
        <v>46387</v>
      </c>
      <c r="O38" s="61">
        <v>0.25</v>
      </c>
      <c r="P38" s="61">
        <v>0.5</v>
      </c>
      <c r="Q38" s="61">
        <v>0.75</v>
      </c>
      <c r="R38" s="61">
        <v>1</v>
      </c>
      <c r="S38" s="54"/>
      <c r="T38" s="54"/>
      <c r="U38" s="62"/>
      <c r="V38" s="26"/>
      <c r="W38" s="26"/>
    </row>
    <row r="39" spans="1:24" ht="52.5" customHeight="1" x14ac:dyDescent="0.3">
      <c r="A39" s="41" t="s">
        <v>760</v>
      </c>
      <c r="B39" s="102" t="s">
        <v>11</v>
      </c>
      <c r="C39" s="53"/>
      <c r="D39" s="54"/>
      <c r="E39" s="54"/>
      <c r="F39" s="55"/>
      <c r="G39" s="55"/>
      <c r="H39" s="55"/>
      <c r="I39" s="75" t="s">
        <v>120</v>
      </c>
      <c r="J39" s="57" t="s">
        <v>121</v>
      </c>
      <c r="K39" s="58" t="s">
        <v>118</v>
      </c>
      <c r="L39" s="103" t="s">
        <v>122</v>
      </c>
      <c r="M39" s="59">
        <v>46042</v>
      </c>
      <c r="N39" s="60">
        <v>46387</v>
      </c>
      <c r="O39" s="61">
        <v>0.25</v>
      </c>
      <c r="P39" s="61">
        <v>0.5</v>
      </c>
      <c r="Q39" s="61">
        <v>0.75</v>
      </c>
      <c r="R39" s="61">
        <v>1</v>
      </c>
      <c r="S39" s="55"/>
      <c r="T39" s="55"/>
      <c r="U39" s="62"/>
      <c r="V39" s="26"/>
      <c r="W39" s="26"/>
    </row>
    <row r="40" spans="1:24" ht="52.5" customHeight="1" x14ac:dyDescent="0.3">
      <c r="A40" s="41" t="s">
        <v>760</v>
      </c>
      <c r="B40" s="102" t="s">
        <v>11</v>
      </c>
      <c r="C40" s="75"/>
      <c r="D40" s="100"/>
      <c r="E40" s="100"/>
      <c r="F40" s="57"/>
      <c r="G40" s="57"/>
      <c r="H40" s="57"/>
      <c r="I40" s="75" t="s">
        <v>123</v>
      </c>
      <c r="J40" s="57" t="s">
        <v>124</v>
      </c>
      <c r="K40" s="58" t="s">
        <v>118</v>
      </c>
      <c r="L40" s="103" t="s">
        <v>125</v>
      </c>
      <c r="M40" s="59">
        <v>46042</v>
      </c>
      <c r="N40" s="60">
        <v>46387</v>
      </c>
      <c r="O40" s="61">
        <v>0.25</v>
      </c>
      <c r="P40" s="61">
        <v>0.5</v>
      </c>
      <c r="Q40" s="61">
        <v>0.75</v>
      </c>
      <c r="R40" s="61">
        <v>1</v>
      </c>
      <c r="S40" s="57"/>
      <c r="T40" s="57"/>
      <c r="U40" s="75"/>
      <c r="V40" s="26"/>
      <c r="W40" s="26"/>
    </row>
    <row r="41" spans="1:24" ht="52.5" customHeight="1" x14ac:dyDescent="0.3">
      <c r="A41" s="41" t="s">
        <v>760</v>
      </c>
      <c r="B41" s="42" t="s">
        <v>11</v>
      </c>
      <c r="C41" s="53"/>
      <c r="D41" s="54"/>
      <c r="E41" s="54"/>
      <c r="F41" s="55"/>
      <c r="G41" s="55"/>
      <c r="H41" s="55"/>
      <c r="I41" s="42" t="s">
        <v>126</v>
      </c>
      <c r="J41" s="57" t="s">
        <v>127</v>
      </c>
      <c r="K41" s="58" t="s">
        <v>11</v>
      </c>
      <c r="L41" s="104" t="s">
        <v>128</v>
      </c>
      <c r="M41" s="59">
        <v>46042</v>
      </c>
      <c r="N41" s="60">
        <v>46387</v>
      </c>
      <c r="O41" s="61">
        <v>0.05</v>
      </c>
      <c r="P41" s="61">
        <v>0.4</v>
      </c>
      <c r="Q41" s="61">
        <v>0.5</v>
      </c>
      <c r="R41" s="61">
        <v>0.05</v>
      </c>
      <c r="S41" s="55"/>
      <c r="T41" s="55"/>
      <c r="U41" s="62"/>
      <c r="V41" s="26"/>
      <c r="W41" s="26"/>
    </row>
    <row r="42" spans="1:24" ht="52.5" customHeight="1" x14ac:dyDescent="0.3">
      <c r="A42" s="41" t="s">
        <v>760</v>
      </c>
      <c r="B42" s="42" t="s">
        <v>11</v>
      </c>
      <c r="C42" s="43"/>
      <c r="D42" s="54"/>
      <c r="E42" s="54"/>
      <c r="F42" s="55"/>
      <c r="G42" s="82"/>
      <c r="H42" s="82"/>
      <c r="I42" s="91" t="s">
        <v>129</v>
      </c>
      <c r="J42" s="105" t="s">
        <v>130</v>
      </c>
      <c r="K42" s="58" t="s">
        <v>11</v>
      </c>
      <c r="L42" s="106" t="s">
        <v>131</v>
      </c>
      <c r="M42" s="59">
        <v>46042</v>
      </c>
      <c r="N42" s="60">
        <v>46387</v>
      </c>
      <c r="O42" s="51">
        <v>0.15</v>
      </c>
      <c r="P42" s="51">
        <v>0.4</v>
      </c>
      <c r="Q42" s="51">
        <v>0.4</v>
      </c>
      <c r="R42" s="51">
        <v>0.05</v>
      </c>
      <c r="S42" s="44"/>
      <c r="T42" s="44"/>
      <c r="U42" s="62"/>
      <c r="V42" s="26"/>
      <c r="W42" s="26"/>
    </row>
    <row r="43" spans="1:24" ht="52.5" customHeight="1" x14ac:dyDescent="0.3">
      <c r="A43" s="41" t="s">
        <v>760</v>
      </c>
      <c r="B43" s="42" t="s">
        <v>11</v>
      </c>
      <c r="C43" s="53"/>
      <c r="D43" s="54"/>
      <c r="E43" s="54"/>
      <c r="F43" s="55"/>
      <c r="G43" s="55"/>
      <c r="H43" s="82"/>
      <c r="I43" s="42" t="s">
        <v>132</v>
      </c>
      <c r="J43" s="57" t="s">
        <v>133</v>
      </c>
      <c r="K43" s="58" t="s">
        <v>11</v>
      </c>
      <c r="L43" s="104" t="s">
        <v>134</v>
      </c>
      <c r="M43" s="59">
        <v>46042</v>
      </c>
      <c r="N43" s="60">
        <v>46387</v>
      </c>
      <c r="O43" s="51">
        <v>0.05</v>
      </c>
      <c r="P43" s="51">
        <v>0.15</v>
      </c>
      <c r="Q43" s="51">
        <v>0.15</v>
      </c>
      <c r="R43" s="51">
        <v>0.65</v>
      </c>
      <c r="S43" s="55"/>
      <c r="T43" s="55"/>
      <c r="U43" s="62"/>
      <c r="V43" s="26"/>
      <c r="W43" s="26"/>
    </row>
    <row r="44" spans="1:24" ht="52.5" customHeight="1" x14ac:dyDescent="0.3">
      <c r="A44" s="41" t="s">
        <v>760</v>
      </c>
      <c r="B44" s="42" t="s">
        <v>11</v>
      </c>
      <c r="C44" s="53"/>
      <c r="D44" s="54"/>
      <c r="E44" s="54"/>
      <c r="F44" s="55"/>
      <c r="G44" s="55"/>
      <c r="H44" s="82"/>
      <c r="I44" s="107" t="s">
        <v>761</v>
      </c>
      <c r="J44" s="57" t="s">
        <v>135</v>
      </c>
      <c r="K44" s="58" t="s">
        <v>11</v>
      </c>
      <c r="L44" s="104" t="s">
        <v>136</v>
      </c>
      <c r="M44" s="59">
        <v>46042</v>
      </c>
      <c r="N44" s="60">
        <v>46387</v>
      </c>
      <c r="O44" s="61">
        <v>0.05</v>
      </c>
      <c r="P44" s="61">
        <v>0.15</v>
      </c>
      <c r="Q44" s="61">
        <v>0.15</v>
      </c>
      <c r="R44" s="61">
        <v>0.65</v>
      </c>
      <c r="S44" s="55"/>
      <c r="T44" s="55"/>
      <c r="U44" s="62"/>
      <c r="V44" s="26"/>
      <c r="W44" s="26"/>
    </row>
    <row r="45" spans="1:24" ht="52.5" customHeight="1" x14ac:dyDescent="0.3">
      <c r="A45" s="41" t="s">
        <v>760</v>
      </c>
      <c r="B45" s="42" t="s">
        <v>11</v>
      </c>
      <c r="C45" s="53"/>
      <c r="D45" s="54"/>
      <c r="E45" s="54"/>
      <c r="F45" s="55"/>
      <c r="G45" s="55"/>
      <c r="H45" s="82"/>
      <c r="I45" s="63" t="s">
        <v>137</v>
      </c>
      <c r="J45" s="57" t="s">
        <v>130</v>
      </c>
      <c r="K45" s="58" t="s">
        <v>11</v>
      </c>
      <c r="L45" s="75" t="s">
        <v>138</v>
      </c>
      <c r="M45" s="59">
        <v>46042</v>
      </c>
      <c r="N45" s="60">
        <v>46387</v>
      </c>
      <c r="O45" s="61">
        <v>0.25</v>
      </c>
      <c r="P45" s="61">
        <v>0.25</v>
      </c>
      <c r="Q45" s="61">
        <v>0.25</v>
      </c>
      <c r="R45" s="61">
        <v>0.25</v>
      </c>
      <c r="S45" s="55"/>
      <c r="T45" s="55"/>
      <c r="U45" s="62"/>
      <c r="V45" s="26"/>
      <c r="W45" s="26"/>
    </row>
    <row r="46" spans="1:24" ht="52.5" customHeight="1" x14ac:dyDescent="0.3">
      <c r="A46" s="41" t="s">
        <v>760</v>
      </c>
      <c r="B46" s="42" t="s">
        <v>11</v>
      </c>
      <c r="C46" s="53"/>
      <c r="D46" s="54"/>
      <c r="E46" s="54"/>
      <c r="F46" s="55"/>
      <c r="G46" s="55"/>
      <c r="H46" s="55"/>
      <c r="I46" s="42" t="s">
        <v>139</v>
      </c>
      <c r="J46" s="57" t="s">
        <v>140</v>
      </c>
      <c r="K46" s="58" t="s">
        <v>11</v>
      </c>
      <c r="L46" s="104" t="s">
        <v>141</v>
      </c>
      <c r="M46" s="59">
        <v>46042</v>
      </c>
      <c r="N46" s="60">
        <v>46387</v>
      </c>
      <c r="O46" s="61">
        <v>0.15</v>
      </c>
      <c r="P46" s="61">
        <v>0.4</v>
      </c>
      <c r="Q46" s="61">
        <v>0.4</v>
      </c>
      <c r="R46" s="61">
        <v>0.05</v>
      </c>
      <c r="S46" s="55"/>
      <c r="T46" s="55"/>
      <c r="U46" s="62"/>
      <c r="V46" s="26"/>
      <c r="W46" s="26"/>
    </row>
    <row r="47" spans="1:24" ht="67.5" customHeight="1" x14ac:dyDescent="0.3">
      <c r="A47" s="41" t="s">
        <v>760</v>
      </c>
      <c r="B47" s="102" t="s">
        <v>11</v>
      </c>
      <c r="C47" s="53"/>
      <c r="D47" s="54"/>
      <c r="E47" s="54"/>
      <c r="F47" s="55"/>
      <c r="G47" s="55"/>
      <c r="H47" s="55"/>
      <c r="I47" s="103" t="s">
        <v>755</v>
      </c>
      <c r="J47" s="57" t="s">
        <v>142</v>
      </c>
      <c r="K47" s="58" t="s">
        <v>11</v>
      </c>
      <c r="L47" s="103" t="s">
        <v>143</v>
      </c>
      <c r="M47" s="59">
        <v>46042</v>
      </c>
      <c r="N47" s="60">
        <v>46387</v>
      </c>
      <c r="O47" s="61">
        <v>0.15</v>
      </c>
      <c r="P47" s="61">
        <v>0.5</v>
      </c>
      <c r="Q47" s="61">
        <v>0.65</v>
      </c>
      <c r="R47" s="61">
        <v>1</v>
      </c>
      <c r="S47" s="55"/>
      <c r="T47" s="55"/>
      <c r="U47" s="62"/>
      <c r="V47" s="26"/>
      <c r="W47" s="26"/>
    </row>
    <row r="48" spans="1:24" ht="52.5" customHeight="1" x14ac:dyDescent="0.3">
      <c r="A48" s="41" t="s">
        <v>760</v>
      </c>
      <c r="B48" s="102" t="s">
        <v>11</v>
      </c>
      <c r="C48" s="53"/>
      <c r="D48" s="54"/>
      <c r="E48" s="54"/>
      <c r="F48" s="55"/>
      <c r="G48" s="55"/>
      <c r="H48" s="55"/>
      <c r="I48" s="103" t="s">
        <v>144</v>
      </c>
      <c r="J48" s="57" t="s">
        <v>145</v>
      </c>
      <c r="K48" s="58" t="s">
        <v>11</v>
      </c>
      <c r="L48" s="108" t="s">
        <v>146</v>
      </c>
      <c r="M48" s="59">
        <v>46042</v>
      </c>
      <c r="N48" s="60">
        <v>46387</v>
      </c>
      <c r="O48" s="61">
        <v>0.15</v>
      </c>
      <c r="P48" s="61">
        <v>0.5</v>
      </c>
      <c r="Q48" s="61">
        <v>0.65</v>
      </c>
      <c r="R48" s="61">
        <v>1</v>
      </c>
      <c r="S48" s="55"/>
      <c r="T48" s="55"/>
      <c r="U48" s="62"/>
      <c r="V48" s="26"/>
      <c r="W48" s="26"/>
    </row>
    <row r="49" spans="1:23" ht="52.5" customHeight="1" x14ac:dyDescent="0.3">
      <c r="A49" s="41" t="s">
        <v>760</v>
      </c>
      <c r="B49" s="102" t="s">
        <v>11</v>
      </c>
      <c r="C49" s="53"/>
      <c r="D49" s="54"/>
      <c r="E49" s="54"/>
      <c r="F49" s="55"/>
      <c r="G49" s="55"/>
      <c r="H49" s="55"/>
      <c r="I49" s="103" t="s">
        <v>147</v>
      </c>
      <c r="J49" s="57" t="s">
        <v>148</v>
      </c>
      <c r="K49" s="58" t="s">
        <v>11</v>
      </c>
      <c r="L49" s="108" t="s">
        <v>149</v>
      </c>
      <c r="M49" s="59">
        <v>46042</v>
      </c>
      <c r="N49" s="60">
        <v>46387</v>
      </c>
      <c r="O49" s="61">
        <v>0.15</v>
      </c>
      <c r="P49" s="61">
        <v>0.5</v>
      </c>
      <c r="Q49" s="61">
        <v>0.65</v>
      </c>
      <c r="R49" s="61">
        <v>1</v>
      </c>
      <c r="S49" s="55"/>
      <c r="T49" s="55"/>
      <c r="U49" s="62"/>
      <c r="V49" s="26"/>
      <c r="W49" s="26"/>
    </row>
    <row r="50" spans="1:23" ht="52.5" customHeight="1" x14ac:dyDescent="0.3">
      <c r="A50" s="41" t="s">
        <v>760</v>
      </c>
      <c r="B50" s="102" t="s">
        <v>11</v>
      </c>
      <c r="C50" s="53"/>
      <c r="D50" s="54"/>
      <c r="E50" s="54"/>
      <c r="F50" s="55"/>
      <c r="G50" s="55"/>
      <c r="H50" s="55"/>
      <c r="I50" s="103" t="s">
        <v>756</v>
      </c>
      <c r="J50" s="57" t="s">
        <v>150</v>
      </c>
      <c r="K50" s="58" t="s">
        <v>11</v>
      </c>
      <c r="L50" s="108" t="s">
        <v>151</v>
      </c>
      <c r="M50" s="59">
        <v>46042</v>
      </c>
      <c r="N50" s="60">
        <v>46387</v>
      </c>
      <c r="O50" s="61">
        <v>0.25</v>
      </c>
      <c r="P50" s="61">
        <v>0.5</v>
      </c>
      <c r="Q50" s="61">
        <v>0.75</v>
      </c>
      <c r="R50" s="61">
        <v>1</v>
      </c>
      <c r="S50" s="55"/>
      <c r="T50" s="55"/>
      <c r="U50" s="62"/>
      <c r="V50" s="26"/>
      <c r="W50" s="26"/>
    </row>
    <row r="51" spans="1:23" ht="52.5" customHeight="1" x14ac:dyDescent="0.3">
      <c r="A51" s="41" t="s">
        <v>760</v>
      </c>
      <c r="B51" s="102" t="s">
        <v>11</v>
      </c>
      <c r="C51" s="53"/>
      <c r="D51" s="54"/>
      <c r="E51" s="54"/>
      <c r="F51" s="55"/>
      <c r="G51" s="55"/>
      <c r="H51" s="55"/>
      <c r="I51" s="75" t="s">
        <v>152</v>
      </c>
      <c r="J51" s="57" t="s">
        <v>153</v>
      </c>
      <c r="K51" s="58" t="s">
        <v>11</v>
      </c>
      <c r="L51" s="108" t="s">
        <v>154</v>
      </c>
      <c r="M51" s="59">
        <v>46042</v>
      </c>
      <c r="N51" s="60">
        <v>46387</v>
      </c>
      <c r="O51" s="61">
        <v>0.25</v>
      </c>
      <c r="P51" s="61">
        <v>0.5</v>
      </c>
      <c r="Q51" s="61">
        <v>0.75</v>
      </c>
      <c r="R51" s="61">
        <v>1</v>
      </c>
      <c r="S51" s="55"/>
      <c r="T51" s="55"/>
      <c r="U51" s="62"/>
      <c r="V51" s="26"/>
      <c r="W51" s="26"/>
    </row>
    <row r="52" spans="1:23" ht="52.5" customHeight="1" x14ac:dyDescent="0.3">
      <c r="A52" s="41" t="s">
        <v>760</v>
      </c>
      <c r="B52" s="102" t="s">
        <v>11</v>
      </c>
      <c r="C52" s="75"/>
      <c r="D52" s="100"/>
      <c r="E52" s="100"/>
      <c r="F52" s="57"/>
      <c r="G52" s="57"/>
      <c r="H52" s="57"/>
      <c r="I52" s="75" t="s">
        <v>155</v>
      </c>
      <c r="J52" s="57" t="s">
        <v>156</v>
      </c>
      <c r="K52" s="58" t="s">
        <v>11</v>
      </c>
      <c r="L52" s="109" t="s">
        <v>157</v>
      </c>
      <c r="M52" s="59">
        <v>46042</v>
      </c>
      <c r="N52" s="60">
        <v>46387</v>
      </c>
      <c r="O52" s="61">
        <v>0.25</v>
      </c>
      <c r="P52" s="61">
        <v>0.5</v>
      </c>
      <c r="Q52" s="61">
        <v>0.75</v>
      </c>
      <c r="R52" s="61">
        <v>1</v>
      </c>
      <c r="S52" s="57"/>
      <c r="T52" s="57"/>
      <c r="U52" s="75"/>
      <c r="V52" s="26"/>
      <c r="W52" s="26"/>
    </row>
    <row r="53" spans="1:23" ht="52.5" customHeight="1" x14ac:dyDescent="0.3">
      <c r="A53" s="41" t="s">
        <v>760</v>
      </c>
      <c r="B53" s="102" t="s">
        <v>11</v>
      </c>
      <c r="C53" s="75"/>
      <c r="D53" s="100"/>
      <c r="E53" s="100"/>
      <c r="F53" s="57"/>
      <c r="G53" s="57"/>
      <c r="H53" s="57"/>
      <c r="I53" s="75" t="s">
        <v>158</v>
      </c>
      <c r="J53" s="57" t="s">
        <v>159</v>
      </c>
      <c r="K53" s="58" t="s">
        <v>11</v>
      </c>
      <c r="L53" s="109" t="s">
        <v>160</v>
      </c>
      <c r="M53" s="59">
        <v>46042</v>
      </c>
      <c r="N53" s="60">
        <v>46387</v>
      </c>
      <c r="O53" s="61">
        <v>0.25</v>
      </c>
      <c r="P53" s="61">
        <v>0.5</v>
      </c>
      <c r="Q53" s="61">
        <v>0.75</v>
      </c>
      <c r="R53" s="61">
        <v>1</v>
      </c>
      <c r="S53" s="57"/>
      <c r="T53" s="57"/>
      <c r="U53" s="75"/>
      <c r="V53" s="26"/>
      <c r="W53" s="26"/>
    </row>
    <row r="54" spans="1:23" ht="66" customHeight="1" x14ac:dyDescent="0.3">
      <c r="A54" s="41" t="s">
        <v>760</v>
      </c>
      <c r="B54" s="102" t="s">
        <v>11</v>
      </c>
      <c r="C54" s="75"/>
      <c r="D54" s="100"/>
      <c r="E54" s="100"/>
      <c r="F54" s="57"/>
      <c r="G54" s="57"/>
      <c r="H54" s="57"/>
      <c r="I54" s="103" t="s">
        <v>161</v>
      </c>
      <c r="J54" s="75" t="s">
        <v>162</v>
      </c>
      <c r="K54" s="58" t="s">
        <v>11</v>
      </c>
      <c r="L54" s="107" t="s">
        <v>163</v>
      </c>
      <c r="M54" s="59">
        <v>46042</v>
      </c>
      <c r="N54" s="60">
        <v>46387</v>
      </c>
      <c r="O54" s="61">
        <v>0.25</v>
      </c>
      <c r="P54" s="61">
        <v>0.5</v>
      </c>
      <c r="Q54" s="61">
        <v>0.75</v>
      </c>
      <c r="R54" s="61">
        <v>1</v>
      </c>
      <c r="S54" s="57"/>
      <c r="T54" s="57"/>
      <c r="U54" s="75"/>
      <c r="V54" s="26"/>
      <c r="W54" s="26"/>
    </row>
    <row r="55" spans="1:23" ht="52.5" customHeight="1" x14ac:dyDescent="0.3">
      <c r="A55" s="41" t="s">
        <v>760</v>
      </c>
      <c r="B55" s="102" t="s">
        <v>11</v>
      </c>
      <c r="C55" s="75"/>
      <c r="D55" s="100"/>
      <c r="E55" s="100"/>
      <c r="F55" s="100"/>
      <c r="G55" s="100"/>
      <c r="H55" s="100"/>
      <c r="I55" s="103" t="s">
        <v>164</v>
      </c>
      <c r="J55" s="100" t="s">
        <v>162</v>
      </c>
      <c r="K55" s="74" t="s">
        <v>11</v>
      </c>
      <c r="L55" s="103" t="s">
        <v>165</v>
      </c>
      <c r="M55" s="59">
        <v>46042</v>
      </c>
      <c r="N55" s="60">
        <v>46387</v>
      </c>
      <c r="O55" s="61">
        <v>0.25</v>
      </c>
      <c r="P55" s="61">
        <v>0.5</v>
      </c>
      <c r="Q55" s="61">
        <v>0.75</v>
      </c>
      <c r="R55" s="61">
        <v>1</v>
      </c>
      <c r="S55" s="100"/>
      <c r="T55" s="100"/>
      <c r="U55" s="75"/>
      <c r="V55" s="26"/>
      <c r="W55" s="26"/>
    </row>
    <row r="56" spans="1:23" ht="52.5" customHeight="1" x14ac:dyDescent="0.3">
      <c r="A56" s="41" t="s">
        <v>760</v>
      </c>
      <c r="B56" s="102" t="s">
        <v>11</v>
      </c>
      <c r="C56" s="75"/>
      <c r="D56" s="100"/>
      <c r="E56" s="100"/>
      <c r="F56" s="57"/>
      <c r="G56" s="57"/>
      <c r="H56" s="57"/>
      <c r="I56" s="103" t="s">
        <v>166</v>
      </c>
      <c r="J56" s="57" t="s">
        <v>167</v>
      </c>
      <c r="K56" s="58" t="s">
        <v>11</v>
      </c>
      <c r="L56" s="103" t="s">
        <v>168</v>
      </c>
      <c r="M56" s="59">
        <v>46042</v>
      </c>
      <c r="N56" s="60">
        <v>46387</v>
      </c>
      <c r="O56" s="61">
        <v>0.25</v>
      </c>
      <c r="P56" s="61">
        <v>0.5</v>
      </c>
      <c r="Q56" s="61">
        <v>0.75</v>
      </c>
      <c r="R56" s="61">
        <v>1</v>
      </c>
      <c r="S56" s="57"/>
      <c r="T56" s="57"/>
      <c r="U56" s="75"/>
      <c r="V56" s="26"/>
      <c r="W56" s="26"/>
    </row>
    <row r="57" spans="1:23" ht="52.5" customHeight="1" x14ac:dyDescent="0.3">
      <c r="A57" s="41" t="s">
        <v>760</v>
      </c>
      <c r="B57" s="102" t="s">
        <v>11</v>
      </c>
      <c r="C57" s="75"/>
      <c r="D57" s="100"/>
      <c r="E57" s="100"/>
      <c r="F57" s="57"/>
      <c r="G57" s="57"/>
      <c r="H57" s="57"/>
      <c r="I57" s="103" t="s">
        <v>169</v>
      </c>
      <c r="J57" s="57" t="s">
        <v>170</v>
      </c>
      <c r="K57" s="58" t="s">
        <v>11</v>
      </c>
      <c r="L57" s="103" t="s">
        <v>171</v>
      </c>
      <c r="M57" s="59">
        <v>46042</v>
      </c>
      <c r="N57" s="60">
        <v>46387</v>
      </c>
      <c r="O57" s="61">
        <v>0.25</v>
      </c>
      <c r="P57" s="61">
        <v>0.5</v>
      </c>
      <c r="Q57" s="61">
        <v>0.75</v>
      </c>
      <c r="R57" s="61">
        <v>1</v>
      </c>
      <c r="S57" s="57"/>
      <c r="T57" s="57"/>
      <c r="U57" s="75"/>
      <c r="V57" s="26"/>
      <c r="W57" s="26"/>
    </row>
    <row r="58" spans="1:23" ht="52.5" customHeight="1" x14ac:dyDescent="0.3">
      <c r="A58" s="41" t="s">
        <v>760</v>
      </c>
      <c r="B58" s="102" t="s">
        <v>11</v>
      </c>
      <c r="C58" s="75"/>
      <c r="D58" s="100"/>
      <c r="E58" s="100"/>
      <c r="F58" s="57"/>
      <c r="G58" s="57"/>
      <c r="H58" s="57"/>
      <c r="I58" s="103" t="s">
        <v>757</v>
      </c>
      <c r="J58" s="57" t="s">
        <v>172</v>
      </c>
      <c r="K58" s="58" t="s">
        <v>11</v>
      </c>
      <c r="L58" s="103" t="s">
        <v>759</v>
      </c>
      <c r="M58" s="59">
        <v>46042</v>
      </c>
      <c r="N58" s="60">
        <v>46387</v>
      </c>
      <c r="O58" s="61">
        <v>0.25</v>
      </c>
      <c r="P58" s="61">
        <v>0.5</v>
      </c>
      <c r="Q58" s="61">
        <v>0.75</v>
      </c>
      <c r="R58" s="61">
        <v>1</v>
      </c>
      <c r="S58" s="57"/>
      <c r="T58" s="57"/>
      <c r="U58" s="75"/>
      <c r="V58" s="26"/>
      <c r="W58" s="26"/>
    </row>
    <row r="59" spans="1:23" ht="52.5" customHeight="1" x14ac:dyDescent="0.3">
      <c r="A59" s="41" t="s">
        <v>760</v>
      </c>
      <c r="B59" s="102" t="s">
        <v>11</v>
      </c>
      <c r="C59" s="75"/>
      <c r="D59" s="100"/>
      <c r="E59" s="100"/>
      <c r="F59" s="57"/>
      <c r="G59" s="57"/>
      <c r="H59" s="57"/>
      <c r="I59" s="103" t="s">
        <v>174</v>
      </c>
      <c r="J59" s="57" t="s">
        <v>175</v>
      </c>
      <c r="K59" s="58" t="s">
        <v>11</v>
      </c>
      <c r="L59" s="103" t="s">
        <v>176</v>
      </c>
      <c r="M59" s="59">
        <v>46042</v>
      </c>
      <c r="N59" s="60">
        <v>46387</v>
      </c>
      <c r="O59" s="61">
        <v>0.25</v>
      </c>
      <c r="P59" s="61">
        <v>0.5</v>
      </c>
      <c r="Q59" s="61">
        <v>0.75</v>
      </c>
      <c r="R59" s="61">
        <v>1</v>
      </c>
      <c r="S59" s="57"/>
      <c r="T59" s="57"/>
      <c r="U59" s="75"/>
      <c r="V59" s="26"/>
      <c r="W59" s="26"/>
    </row>
    <row r="60" spans="1:23" ht="52.5" customHeight="1" x14ac:dyDescent="0.3">
      <c r="A60" s="41" t="s">
        <v>760</v>
      </c>
      <c r="B60" s="102" t="s">
        <v>11</v>
      </c>
      <c r="C60" s="75"/>
      <c r="D60" s="100"/>
      <c r="E60" s="100"/>
      <c r="F60" s="57"/>
      <c r="G60" s="57"/>
      <c r="H60" s="57"/>
      <c r="I60" s="103" t="s">
        <v>758</v>
      </c>
      <c r="J60" s="57" t="s">
        <v>170</v>
      </c>
      <c r="K60" s="58" t="s">
        <v>11</v>
      </c>
      <c r="L60" s="103" t="s">
        <v>389</v>
      </c>
      <c r="M60" s="59">
        <v>46042</v>
      </c>
      <c r="N60" s="60">
        <v>46387</v>
      </c>
      <c r="O60" s="61">
        <v>0.25</v>
      </c>
      <c r="P60" s="61">
        <v>0.5</v>
      </c>
      <c r="Q60" s="61">
        <v>0.75</v>
      </c>
      <c r="R60" s="61">
        <v>1</v>
      </c>
      <c r="S60" s="57"/>
      <c r="T60" s="57"/>
      <c r="U60" s="75"/>
      <c r="V60" s="26"/>
      <c r="W60" s="26"/>
    </row>
    <row r="61" spans="1:23" ht="52.5" customHeight="1" x14ac:dyDescent="0.3">
      <c r="A61" s="41" t="s">
        <v>760</v>
      </c>
      <c r="B61" s="102" t="s">
        <v>11</v>
      </c>
      <c r="C61" s="75"/>
      <c r="D61" s="100"/>
      <c r="E61" s="100"/>
      <c r="F61" s="57"/>
      <c r="G61" s="57"/>
      <c r="H61" s="57"/>
      <c r="I61" s="103" t="s">
        <v>177</v>
      </c>
      <c r="J61" s="75" t="s">
        <v>162</v>
      </c>
      <c r="K61" s="58" t="s">
        <v>11</v>
      </c>
      <c r="L61" s="107" t="s">
        <v>178</v>
      </c>
      <c r="M61" s="59">
        <v>46042</v>
      </c>
      <c r="N61" s="60">
        <v>46387</v>
      </c>
      <c r="O61" s="61">
        <v>0.25</v>
      </c>
      <c r="P61" s="61">
        <v>0.5</v>
      </c>
      <c r="Q61" s="61">
        <v>0.75</v>
      </c>
      <c r="R61" s="61">
        <v>1</v>
      </c>
      <c r="S61" s="57"/>
      <c r="T61" s="57"/>
      <c r="U61" s="75"/>
      <c r="V61" s="26"/>
      <c r="W61" s="26"/>
    </row>
    <row r="62" spans="1:23" ht="52.5" customHeight="1" x14ac:dyDescent="0.3">
      <c r="A62" s="41" t="s">
        <v>760</v>
      </c>
      <c r="B62" s="42" t="s">
        <v>12</v>
      </c>
      <c r="C62" s="53"/>
      <c r="D62" s="54"/>
      <c r="E62" s="54"/>
      <c r="F62" s="55"/>
      <c r="G62" s="55"/>
      <c r="H62" s="55"/>
      <c r="I62" s="42" t="s">
        <v>114</v>
      </c>
      <c r="J62" s="57"/>
      <c r="K62" s="58" t="s">
        <v>12</v>
      </c>
      <c r="L62" s="42" t="s">
        <v>115</v>
      </c>
      <c r="M62" s="59"/>
      <c r="N62" s="60"/>
      <c r="O62" s="61"/>
      <c r="P62" s="61"/>
      <c r="Q62" s="61"/>
      <c r="R62" s="61"/>
      <c r="S62" s="55"/>
      <c r="T62" s="55"/>
      <c r="U62" s="62"/>
      <c r="V62" s="26"/>
      <c r="W62" s="26"/>
    </row>
    <row r="63" spans="1:23" ht="52.5" customHeight="1" x14ac:dyDescent="0.3">
      <c r="A63" s="41" t="s">
        <v>760</v>
      </c>
      <c r="B63" s="42" t="s">
        <v>13</v>
      </c>
      <c r="C63" s="53"/>
      <c r="D63" s="54"/>
      <c r="E63" s="54"/>
      <c r="F63" s="54"/>
      <c r="G63" s="54"/>
      <c r="H63" s="54"/>
      <c r="I63" s="42" t="s">
        <v>108</v>
      </c>
      <c r="J63" s="100" t="s">
        <v>109</v>
      </c>
      <c r="K63" s="74" t="s">
        <v>13</v>
      </c>
      <c r="L63" s="42" t="s">
        <v>110</v>
      </c>
      <c r="M63" s="59">
        <v>46037</v>
      </c>
      <c r="N63" s="60">
        <v>46387</v>
      </c>
      <c r="O63" s="61">
        <v>0.15</v>
      </c>
      <c r="P63" s="61">
        <v>0.3</v>
      </c>
      <c r="Q63" s="61">
        <v>0.3</v>
      </c>
      <c r="R63" s="61">
        <v>0.25</v>
      </c>
      <c r="S63" s="55" t="s">
        <v>100</v>
      </c>
      <c r="T63" s="55" t="s">
        <v>94</v>
      </c>
      <c r="U63" s="62"/>
      <c r="V63" s="26"/>
      <c r="W63" s="26"/>
    </row>
    <row r="64" spans="1:23" ht="52.5" customHeight="1" x14ac:dyDescent="0.3">
      <c r="A64" s="41" t="s">
        <v>760</v>
      </c>
      <c r="B64" s="42" t="s">
        <v>13</v>
      </c>
      <c r="C64" s="43"/>
      <c r="D64" s="44"/>
      <c r="E64" s="44"/>
      <c r="F64" s="45"/>
      <c r="G64" s="45"/>
      <c r="H64" s="45"/>
      <c r="I64" s="42" t="s">
        <v>111</v>
      </c>
      <c r="J64" s="47" t="s">
        <v>112</v>
      </c>
      <c r="K64" s="48" t="s">
        <v>13</v>
      </c>
      <c r="L64" s="42" t="s">
        <v>113</v>
      </c>
      <c r="M64" s="49">
        <v>46037</v>
      </c>
      <c r="N64" s="50">
        <v>46387</v>
      </c>
      <c r="O64" s="51">
        <v>0.15</v>
      </c>
      <c r="P64" s="51">
        <v>0.3</v>
      </c>
      <c r="Q64" s="51">
        <v>0.3</v>
      </c>
      <c r="R64" s="51">
        <v>0.25</v>
      </c>
      <c r="S64" s="45" t="s">
        <v>100</v>
      </c>
      <c r="T64" s="45" t="s">
        <v>94</v>
      </c>
      <c r="U64" s="62"/>
      <c r="V64" s="26"/>
      <c r="W64" s="26"/>
    </row>
    <row r="65" spans="1:23" ht="52.5" customHeight="1" x14ac:dyDescent="0.3">
      <c r="A65" s="41" t="s">
        <v>760</v>
      </c>
      <c r="B65" s="110" t="s">
        <v>14</v>
      </c>
      <c r="C65" s="62" t="s">
        <v>85</v>
      </c>
      <c r="D65" s="111" t="s">
        <v>86</v>
      </c>
      <c r="E65" s="111" t="s">
        <v>87</v>
      </c>
      <c r="F65" s="68" t="s">
        <v>88</v>
      </c>
      <c r="G65" s="68" t="s">
        <v>51</v>
      </c>
      <c r="H65" s="68" t="s">
        <v>89</v>
      </c>
      <c r="I65" s="112" t="s">
        <v>90</v>
      </c>
      <c r="J65" s="113" t="s">
        <v>91</v>
      </c>
      <c r="K65" s="114" t="s">
        <v>92</v>
      </c>
      <c r="L65" s="112" t="s">
        <v>93</v>
      </c>
      <c r="M65" s="59">
        <v>46023</v>
      </c>
      <c r="N65" s="60">
        <v>46387</v>
      </c>
      <c r="O65" s="61">
        <v>0.25</v>
      </c>
      <c r="P65" s="61">
        <v>0.5</v>
      </c>
      <c r="Q65" s="61">
        <v>0.75</v>
      </c>
      <c r="R65" s="61">
        <v>1</v>
      </c>
      <c r="S65" s="68" t="s">
        <v>55</v>
      </c>
      <c r="T65" s="68" t="s">
        <v>94</v>
      </c>
      <c r="U65" s="115">
        <f>98784000+130875000</f>
        <v>229659000</v>
      </c>
      <c r="V65" s="26"/>
      <c r="W65" s="26"/>
    </row>
    <row r="66" spans="1:23" ht="52.5" customHeight="1" x14ac:dyDescent="0.3">
      <c r="A66" s="41" t="s">
        <v>760</v>
      </c>
      <c r="B66" s="110" t="s">
        <v>14</v>
      </c>
      <c r="C66" s="62" t="s">
        <v>49</v>
      </c>
      <c r="D66" s="111" t="s">
        <v>95</v>
      </c>
      <c r="E66" s="111" t="s">
        <v>96</v>
      </c>
      <c r="F66" s="68" t="s">
        <v>88</v>
      </c>
      <c r="G66" s="68" t="s">
        <v>51</v>
      </c>
      <c r="H66" s="68" t="s">
        <v>89</v>
      </c>
      <c r="I66" s="116" t="s">
        <v>97</v>
      </c>
      <c r="J66" s="113" t="s">
        <v>98</v>
      </c>
      <c r="K66" s="114" t="s">
        <v>92</v>
      </c>
      <c r="L66" s="116" t="s">
        <v>99</v>
      </c>
      <c r="M66" s="59">
        <v>46023</v>
      </c>
      <c r="N66" s="60">
        <v>46387</v>
      </c>
      <c r="O66" s="61">
        <v>0.25</v>
      </c>
      <c r="P66" s="61">
        <v>0.5</v>
      </c>
      <c r="Q66" s="61">
        <v>0.75</v>
      </c>
      <c r="R66" s="61">
        <v>1</v>
      </c>
      <c r="S66" s="68" t="s">
        <v>100</v>
      </c>
      <c r="T66" s="68" t="s">
        <v>94</v>
      </c>
      <c r="U66" s="115">
        <f>130875000+93066667</f>
        <v>223941667</v>
      </c>
      <c r="V66" s="26"/>
      <c r="W66" s="26"/>
    </row>
    <row r="67" spans="1:23" ht="52.5" customHeight="1" x14ac:dyDescent="0.3">
      <c r="A67" s="41" t="s">
        <v>760</v>
      </c>
      <c r="B67" s="110" t="s">
        <v>14</v>
      </c>
      <c r="C67" s="62" t="s">
        <v>49</v>
      </c>
      <c r="D67" s="111" t="s">
        <v>95</v>
      </c>
      <c r="E67" s="111" t="s">
        <v>96</v>
      </c>
      <c r="F67" s="68" t="s">
        <v>101</v>
      </c>
      <c r="G67" s="68" t="s">
        <v>51</v>
      </c>
      <c r="H67" s="68" t="s">
        <v>89</v>
      </c>
      <c r="I67" s="116" t="s">
        <v>102</v>
      </c>
      <c r="J67" s="113" t="s">
        <v>103</v>
      </c>
      <c r="K67" s="114" t="s">
        <v>92</v>
      </c>
      <c r="L67" s="116" t="s">
        <v>104</v>
      </c>
      <c r="M67" s="59">
        <v>46023</v>
      </c>
      <c r="N67" s="60">
        <v>46387</v>
      </c>
      <c r="O67" s="61">
        <v>0.25</v>
      </c>
      <c r="P67" s="61">
        <v>0.75</v>
      </c>
      <c r="Q67" s="61">
        <v>1</v>
      </c>
      <c r="R67" s="61">
        <v>0</v>
      </c>
      <c r="S67" s="68" t="s">
        <v>100</v>
      </c>
      <c r="T67" s="68" t="s">
        <v>94</v>
      </c>
      <c r="U67" s="115">
        <f>99562667+83766667</f>
        <v>183329334</v>
      </c>
      <c r="V67" s="26"/>
      <c r="W67" s="26"/>
    </row>
    <row r="68" spans="1:23" ht="52.5" customHeight="1" x14ac:dyDescent="0.3">
      <c r="A68" s="41" t="s">
        <v>760</v>
      </c>
      <c r="B68" s="110" t="s">
        <v>14</v>
      </c>
      <c r="C68" s="62" t="s">
        <v>85</v>
      </c>
      <c r="D68" s="111" t="s">
        <v>86</v>
      </c>
      <c r="E68" s="111" t="s">
        <v>87</v>
      </c>
      <c r="F68" s="68" t="s">
        <v>101</v>
      </c>
      <c r="G68" s="68" t="s">
        <v>51</v>
      </c>
      <c r="H68" s="68" t="s">
        <v>89</v>
      </c>
      <c r="I68" s="116" t="s">
        <v>105</v>
      </c>
      <c r="J68" s="113" t="s">
        <v>106</v>
      </c>
      <c r="K68" s="114" t="s">
        <v>92</v>
      </c>
      <c r="L68" s="116" t="s">
        <v>107</v>
      </c>
      <c r="M68" s="59">
        <v>46096</v>
      </c>
      <c r="N68" s="60">
        <v>46387</v>
      </c>
      <c r="O68" s="61">
        <v>0</v>
      </c>
      <c r="P68" s="61">
        <v>1</v>
      </c>
      <c r="Q68" s="61">
        <v>0</v>
      </c>
      <c r="R68" s="61">
        <v>1</v>
      </c>
      <c r="S68" s="68" t="s">
        <v>100</v>
      </c>
      <c r="T68" s="68" t="s">
        <v>94</v>
      </c>
      <c r="U68" s="115">
        <f>95733333+87250000</f>
        <v>182983333</v>
      </c>
      <c r="V68" s="26"/>
      <c r="W68" s="26"/>
    </row>
    <row r="69" spans="1:23" ht="65.25" customHeight="1" x14ac:dyDescent="0.3">
      <c r="A69" s="41" t="s">
        <v>760</v>
      </c>
      <c r="B69" s="42" t="s">
        <v>15</v>
      </c>
      <c r="C69" s="53"/>
      <c r="D69" s="54"/>
      <c r="E69" s="54"/>
      <c r="F69" s="55"/>
      <c r="G69" s="55"/>
      <c r="H69" s="55"/>
      <c r="I69" s="42" t="s">
        <v>81</v>
      </c>
      <c r="J69" s="57"/>
      <c r="K69" s="58" t="s">
        <v>15</v>
      </c>
      <c r="L69" s="42" t="s">
        <v>82</v>
      </c>
      <c r="M69" s="59"/>
      <c r="N69" s="60"/>
      <c r="O69" s="61"/>
      <c r="P69" s="61"/>
      <c r="Q69" s="61"/>
      <c r="R69" s="61"/>
      <c r="S69" s="55"/>
      <c r="T69" s="55"/>
      <c r="U69" s="62"/>
      <c r="V69" s="26"/>
      <c r="W69" s="26"/>
    </row>
    <row r="70" spans="1:23" ht="52.5" customHeight="1" x14ac:dyDescent="0.3">
      <c r="A70" s="41" t="s">
        <v>760</v>
      </c>
      <c r="B70" s="42" t="s">
        <v>15</v>
      </c>
      <c r="C70" s="53"/>
      <c r="D70" s="54"/>
      <c r="E70" s="54"/>
      <c r="F70" s="55"/>
      <c r="G70" s="55"/>
      <c r="H70" s="55"/>
      <c r="I70" s="42" t="s">
        <v>83</v>
      </c>
      <c r="J70" s="57"/>
      <c r="K70" s="58" t="s">
        <v>15</v>
      </c>
      <c r="L70" s="42" t="s">
        <v>84</v>
      </c>
      <c r="M70" s="59"/>
      <c r="N70" s="60"/>
      <c r="O70" s="61"/>
      <c r="P70" s="61"/>
      <c r="Q70" s="61"/>
      <c r="R70" s="61"/>
      <c r="S70" s="55"/>
      <c r="T70" s="55"/>
      <c r="U70" s="62"/>
      <c r="V70" s="26"/>
      <c r="W70" s="26"/>
    </row>
    <row r="71" spans="1:23" ht="52.5" customHeight="1" x14ac:dyDescent="0.3">
      <c r="A71" s="41" t="s">
        <v>760</v>
      </c>
      <c r="B71" s="42" t="s">
        <v>16</v>
      </c>
      <c r="C71" s="53"/>
      <c r="D71" s="54"/>
      <c r="E71" s="54"/>
      <c r="F71" s="54"/>
      <c r="G71" s="54"/>
      <c r="H71" s="54"/>
      <c r="I71" s="42" t="s">
        <v>63</v>
      </c>
      <c r="J71" s="100" t="s">
        <v>64</v>
      </c>
      <c r="K71" s="74" t="s">
        <v>16</v>
      </c>
      <c r="L71" s="63" t="s">
        <v>65</v>
      </c>
      <c r="M71" s="59">
        <v>46024</v>
      </c>
      <c r="N71" s="60">
        <v>46387</v>
      </c>
      <c r="O71" s="61">
        <v>1</v>
      </c>
      <c r="P71" s="61">
        <v>1</v>
      </c>
      <c r="Q71" s="61">
        <v>1</v>
      </c>
      <c r="R71" s="61">
        <v>1</v>
      </c>
      <c r="S71" s="54" t="s">
        <v>55</v>
      </c>
      <c r="T71" s="54"/>
      <c r="U71" s="62"/>
      <c r="V71" s="26"/>
      <c r="W71" s="26"/>
    </row>
    <row r="72" spans="1:23" s="19" customFormat="1" ht="130.5" customHeight="1" x14ac:dyDescent="0.3">
      <c r="A72" s="41" t="s">
        <v>760</v>
      </c>
      <c r="B72" s="42" t="s">
        <v>16</v>
      </c>
      <c r="C72" s="90"/>
      <c r="D72" s="90"/>
      <c r="E72" s="90"/>
      <c r="F72" s="90"/>
      <c r="G72" s="90"/>
      <c r="H72" s="90"/>
      <c r="I72" s="42" t="s">
        <v>66</v>
      </c>
      <c r="J72" s="48" t="s">
        <v>67</v>
      </c>
      <c r="K72" s="48" t="s">
        <v>16</v>
      </c>
      <c r="L72" s="63" t="s">
        <v>68</v>
      </c>
      <c r="M72" s="117">
        <v>46024</v>
      </c>
      <c r="N72" s="117">
        <v>46203</v>
      </c>
      <c r="O72" s="51">
        <v>1</v>
      </c>
      <c r="P72" s="118" t="s">
        <v>69</v>
      </c>
      <c r="Q72" s="118" t="s">
        <v>69</v>
      </c>
      <c r="R72" s="118" t="s">
        <v>69</v>
      </c>
      <c r="S72" s="90" t="s">
        <v>55</v>
      </c>
      <c r="T72" s="45"/>
      <c r="U72" s="62"/>
      <c r="V72" s="27" t="e">
        <f>VLOOKUP($C72,Listas!$K$2:$L$5,2,FALSE)</f>
        <v>#N/A</v>
      </c>
      <c r="W72" s="27" t="e">
        <f>VLOOKUP($D72,Listas!$O$2:$P$9,2,FALSE)</f>
        <v>#N/A</v>
      </c>
    </row>
    <row r="73" spans="1:23" ht="130.5" customHeight="1" x14ac:dyDescent="0.3">
      <c r="A73" s="41" t="s">
        <v>760</v>
      </c>
      <c r="B73" s="42" t="s">
        <v>16</v>
      </c>
      <c r="C73" s="90"/>
      <c r="D73" s="90"/>
      <c r="E73" s="90"/>
      <c r="F73" s="90"/>
      <c r="G73" s="90"/>
      <c r="H73" s="90"/>
      <c r="I73" s="42" t="s">
        <v>70</v>
      </c>
      <c r="J73" s="75" t="s">
        <v>71</v>
      </c>
      <c r="K73" s="75" t="s">
        <v>16</v>
      </c>
      <c r="L73" s="63" t="s">
        <v>72</v>
      </c>
      <c r="M73" s="60">
        <v>46024</v>
      </c>
      <c r="N73" s="60">
        <v>46203</v>
      </c>
      <c r="O73" s="61">
        <v>1</v>
      </c>
      <c r="P73" s="119" t="s">
        <v>69</v>
      </c>
      <c r="Q73" s="119" t="s">
        <v>69</v>
      </c>
      <c r="R73" s="119" t="s">
        <v>69</v>
      </c>
      <c r="S73" s="54" t="s">
        <v>55</v>
      </c>
      <c r="T73" s="55"/>
      <c r="U73" s="62"/>
      <c r="V73" s="27" t="e">
        <f>VLOOKUP($C73,Listas!$K$2:$L$5,2,FALSE)</f>
        <v>#N/A</v>
      </c>
      <c r="W73" s="27" t="e">
        <f>VLOOKUP($D73,Listas!$O$2:$P$9,2,FALSE)</f>
        <v>#N/A</v>
      </c>
    </row>
    <row r="74" spans="1:23" ht="130.5" customHeight="1" x14ac:dyDescent="0.3">
      <c r="A74" s="41" t="s">
        <v>760</v>
      </c>
      <c r="B74" s="89" t="s">
        <v>16</v>
      </c>
      <c r="C74" s="90"/>
      <c r="D74" s="90"/>
      <c r="E74" s="90"/>
      <c r="F74" s="90"/>
      <c r="G74" s="90"/>
      <c r="H74" s="90"/>
      <c r="I74" s="42" t="s">
        <v>73</v>
      </c>
      <c r="J74" s="75" t="s">
        <v>74</v>
      </c>
      <c r="K74" s="75" t="s">
        <v>16</v>
      </c>
      <c r="L74" s="63" t="s">
        <v>75</v>
      </c>
      <c r="M74" s="49">
        <v>46024</v>
      </c>
      <c r="N74" s="50">
        <v>46387</v>
      </c>
      <c r="O74" s="61">
        <v>0.25</v>
      </c>
      <c r="P74" s="61">
        <v>0.25</v>
      </c>
      <c r="Q74" s="61">
        <v>0.25</v>
      </c>
      <c r="R74" s="61">
        <v>0.25</v>
      </c>
      <c r="S74" s="44" t="s">
        <v>55</v>
      </c>
      <c r="T74" s="44"/>
      <c r="U74" s="62"/>
      <c r="V74" s="27"/>
      <c r="W74" s="27"/>
    </row>
    <row r="75" spans="1:23" ht="130.5" customHeight="1" x14ac:dyDescent="0.3">
      <c r="A75" s="41" t="s">
        <v>760</v>
      </c>
      <c r="B75" s="42" t="s">
        <v>16</v>
      </c>
      <c r="C75" s="90"/>
      <c r="D75" s="90"/>
      <c r="E75" s="90"/>
      <c r="F75" s="90"/>
      <c r="G75" s="90"/>
      <c r="H75" s="90"/>
      <c r="I75" s="42" t="s">
        <v>76</v>
      </c>
      <c r="J75" s="75" t="s">
        <v>77</v>
      </c>
      <c r="K75" s="75" t="s">
        <v>16</v>
      </c>
      <c r="L75" s="63" t="s">
        <v>78</v>
      </c>
      <c r="M75" s="60">
        <v>46024</v>
      </c>
      <c r="N75" s="60">
        <v>46387</v>
      </c>
      <c r="O75" s="61">
        <v>0.25</v>
      </c>
      <c r="P75" s="61">
        <v>0.25</v>
      </c>
      <c r="Q75" s="61">
        <v>0.25</v>
      </c>
      <c r="R75" s="61">
        <v>0.25</v>
      </c>
      <c r="S75" s="45" t="s">
        <v>55</v>
      </c>
      <c r="T75" s="55"/>
      <c r="U75" s="62"/>
      <c r="V75" s="27"/>
      <c r="W75" s="27"/>
    </row>
    <row r="76" spans="1:23" ht="207" customHeight="1" x14ac:dyDescent="0.3">
      <c r="A76" s="41" t="s">
        <v>760</v>
      </c>
      <c r="B76" s="42" t="s">
        <v>16</v>
      </c>
      <c r="C76" s="90"/>
      <c r="D76" s="90"/>
      <c r="E76" s="90"/>
      <c r="F76" s="90"/>
      <c r="G76" s="90"/>
      <c r="H76" s="90"/>
      <c r="I76" s="42" t="s">
        <v>79</v>
      </c>
      <c r="J76" s="75" t="s">
        <v>80</v>
      </c>
      <c r="K76" s="75" t="s">
        <v>16</v>
      </c>
      <c r="L76" s="63" t="s">
        <v>78</v>
      </c>
      <c r="M76" s="49">
        <v>46024</v>
      </c>
      <c r="N76" s="50">
        <v>46387</v>
      </c>
      <c r="O76" s="61">
        <v>0.25</v>
      </c>
      <c r="P76" s="61">
        <v>0.25</v>
      </c>
      <c r="Q76" s="61">
        <v>0.25</v>
      </c>
      <c r="R76" s="61">
        <v>0.25</v>
      </c>
      <c r="S76" s="55" t="s">
        <v>55</v>
      </c>
      <c r="T76" s="55"/>
      <c r="U76" s="62"/>
      <c r="V76" s="27" t="e">
        <f>VLOOKUP($C76,Listas!$K$2:$L$5,2,FALSE)</f>
        <v>#N/A</v>
      </c>
      <c r="W76" s="27" t="e">
        <f>VLOOKUP($D76,Listas!$O$2:$P$9,2,FALSE)</f>
        <v>#N/A</v>
      </c>
    </row>
    <row r="77" spans="1:23" ht="207" customHeight="1" x14ac:dyDescent="0.3">
      <c r="A77" s="41" t="s">
        <v>760</v>
      </c>
      <c r="B77" s="89" t="s">
        <v>17</v>
      </c>
      <c r="C77" s="90"/>
      <c r="D77" s="90"/>
      <c r="E77" s="90"/>
      <c r="F77" s="90"/>
      <c r="G77" s="90"/>
      <c r="H77" s="90"/>
      <c r="I77" s="42" t="s">
        <v>60</v>
      </c>
      <c r="J77" s="120" t="s">
        <v>61</v>
      </c>
      <c r="K77" s="83" t="s">
        <v>17</v>
      </c>
      <c r="L77" s="42" t="s">
        <v>62</v>
      </c>
      <c r="M77" s="60">
        <v>46023</v>
      </c>
      <c r="N77" s="60">
        <v>46387</v>
      </c>
      <c r="O77" s="61">
        <v>0.25</v>
      </c>
      <c r="P77" s="61">
        <v>0.25</v>
      </c>
      <c r="Q77" s="61">
        <v>0.25</v>
      </c>
      <c r="R77" s="61">
        <v>0.25</v>
      </c>
      <c r="S77" s="44" t="s">
        <v>55</v>
      </c>
      <c r="T77" s="44"/>
      <c r="U77" s="72">
        <v>51000000</v>
      </c>
      <c r="V77" s="27"/>
      <c r="W77" s="27"/>
    </row>
    <row r="78" spans="1:23" ht="207" customHeight="1" x14ac:dyDescent="0.3">
      <c r="A78" s="41" t="s">
        <v>760</v>
      </c>
      <c r="B78" s="92" t="s">
        <v>18</v>
      </c>
      <c r="C78" s="90" t="s">
        <v>49</v>
      </c>
      <c r="D78" s="90"/>
      <c r="E78" s="90"/>
      <c r="F78" s="90" t="s">
        <v>50</v>
      </c>
      <c r="G78" s="90" t="s">
        <v>51</v>
      </c>
      <c r="H78" s="90"/>
      <c r="I78" s="92" t="s">
        <v>52</v>
      </c>
      <c r="J78" s="48" t="s">
        <v>53</v>
      </c>
      <c r="K78" s="83" t="s">
        <v>18</v>
      </c>
      <c r="L78" s="92" t="s">
        <v>54</v>
      </c>
      <c r="M78" s="121">
        <v>46023</v>
      </c>
      <c r="N78" s="121">
        <v>46387</v>
      </c>
      <c r="O78" s="51">
        <v>0</v>
      </c>
      <c r="P78" s="51">
        <v>0.5</v>
      </c>
      <c r="Q78" s="51">
        <v>0</v>
      </c>
      <c r="R78" s="51">
        <v>0.5</v>
      </c>
      <c r="S78" s="90" t="s">
        <v>55</v>
      </c>
      <c r="T78" s="90" t="s">
        <v>56</v>
      </c>
      <c r="U78" s="62">
        <v>0</v>
      </c>
      <c r="V78" s="27"/>
      <c r="W78" s="27"/>
    </row>
    <row r="79" spans="1:23" ht="207" customHeight="1" x14ac:dyDescent="0.3">
      <c r="A79" s="41" t="s">
        <v>760</v>
      </c>
      <c r="B79" s="92" t="s">
        <v>18</v>
      </c>
      <c r="C79" s="90" t="s">
        <v>49</v>
      </c>
      <c r="D79" s="90"/>
      <c r="E79" s="90"/>
      <c r="F79" s="90" t="s">
        <v>50</v>
      </c>
      <c r="G79" s="90" t="s">
        <v>51</v>
      </c>
      <c r="H79" s="90"/>
      <c r="I79" s="92" t="s">
        <v>57</v>
      </c>
      <c r="J79" s="48" t="s">
        <v>58</v>
      </c>
      <c r="K79" s="83" t="s">
        <v>18</v>
      </c>
      <c r="L79" s="122" t="s">
        <v>59</v>
      </c>
      <c r="M79" s="121">
        <v>46023</v>
      </c>
      <c r="N79" s="121">
        <v>46387</v>
      </c>
      <c r="O79" s="51">
        <v>0</v>
      </c>
      <c r="P79" s="51">
        <v>0</v>
      </c>
      <c r="Q79" s="51">
        <v>0</v>
      </c>
      <c r="R79" s="51">
        <v>1</v>
      </c>
      <c r="S79" s="90" t="s">
        <v>55</v>
      </c>
      <c r="T79" s="90" t="s">
        <v>56</v>
      </c>
      <c r="U79" s="62">
        <v>0</v>
      </c>
      <c r="V79" s="27"/>
      <c r="W79" s="27"/>
    </row>
    <row r="80" spans="1:23" ht="207" customHeight="1" x14ac:dyDescent="0.3">
      <c r="A80" s="41" t="s">
        <v>760</v>
      </c>
      <c r="B80" s="123" t="s">
        <v>18</v>
      </c>
      <c r="C80" s="124"/>
      <c r="D80" s="125"/>
      <c r="E80" s="125"/>
      <c r="F80" s="124"/>
      <c r="G80" s="121"/>
      <c r="H80" s="121"/>
      <c r="I80" s="124" t="s">
        <v>273</v>
      </c>
      <c r="J80" s="125" t="s">
        <v>274</v>
      </c>
      <c r="K80" s="83" t="s">
        <v>18</v>
      </c>
      <c r="L80" s="124" t="s">
        <v>275</v>
      </c>
      <c r="M80" s="121">
        <v>46023</v>
      </c>
      <c r="N80" s="121">
        <v>46387</v>
      </c>
      <c r="O80" s="51">
        <v>1</v>
      </c>
      <c r="P80" s="51">
        <v>1</v>
      </c>
      <c r="Q80" s="51">
        <v>1</v>
      </c>
      <c r="R80" s="51">
        <v>1</v>
      </c>
      <c r="S80" s="126" t="s">
        <v>100</v>
      </c>
      <c r="T80" s="126"/>
      <c r="U80" s="127">
        <v>3966974023</v>
      </c>
      <c r="V80" s="27"/>
      <c r="W80" s="27"/>
    </row>
    <row r="81" spans="1:23" ht="207" customHeight="1" x14ac:dyDescent="0.3">
      <c r="A81" s="41" t="s">
        <v>760</v>
      </c>
      <c r="B81" s="123" t="s">
        <v>18</v>
      </c>
      <c r="C81" s="123"/>
      <c r="D81" s="125"/>
      <c r="E81" s="125"/>
      <c r="F81" s="128"/>
      <c r="G81" s="121"/>
      <c r="H81" s="121"/>
      <c r="I81" s="123" t="s">
        <v>276</v>
      </c>
      <c r="J81" s="125" t="s">
        <v>277</v>
      </c>
      <c r="K81" s="83" t="s">
        <v>18</v>
      </c>
      <c r="L81" s="128" t="s">
        <v>278</v>
      </c>
      <c r="M81" s="121">
        <v>46113</v>
      </c>
      <c r="N81" s="121">
        <v>46387</v>
      </c>
      <c r="O81" s="129">
        <v>0</v>
      </c>
      <c r="P81" s="129">
        <v>0.5</v>
      </c>
      <c r="Q81" s="129">
        <v>0.5</v>
      </c>
      <c r="R81" s="129">
        <v>1</v>
      </c>
      <c r="S81" s="126" t="s">
        <v>55</v>
      </c>
      <c r="T81" s="126"/>
      <c r="U81" s="127">
        <f>(((5650000+4500000)/30)*6)+(150000*2*2*3)</f>
        <v>3830000</v>
      </c>
      <c r="V81" s="27"/>
      <c r="W81" s="27"/>
    </row>
    <row r="82" spans="1:23" ht="103.5" customHeight="1" x14ac:dyDescent="0.3">
      <c r="A82" s="41" t="s">
        <v>760</v>
      </c>
      <c r="B82" s="130" t="s">
        <v>18</v>
      </c>
      <c r="C82" s="130"/>
      <c r="D82" s="131"/>
      <c r="E82" s="131"/>
      <c r="F82" s="132"/>
      <c r="G82" s="49"/>
      <c r="H82" s="49"/>
      <c r="I82" s="133" t="s">
        <v>279</v>
      </c>
      <c r="J82" s="134" t="s">
        <v>280</v>
      </c>
      <c r="K82" s="105" t="s">
        <v>18</v>
      </c>
      <c r="L82" s="135" t="s">
        <v>281</v>
      </c>
      <c r="M82" s="117">
        <v>46113</v>
      </c>
      <c r="N82" s="117">
        <v>46387</v>
      </c>
      <c r="O82" s="129">
        <v>0</v>
      </c>
      <c r="P82" s="129">
        <v>0.3</v>
      </c>
      <c r="Q82" s="129">
        <v>0.6</v>
      </c>
      <c r="R82" s="129">
        <v>1</v>
      </c>
      <c r="S82" s="136" t="s">
        <v>55</v>
      </c>
      <c r="T82" s="136"/>
      <c r="U82" s="127">
        <f>(((5650000+4500000+4520000)/30)*10)</f>
        <v>4890000</v>
      </c>
      <c r="V82" s="27" t="e">
        <f>VLOOKUP($C82,Listas!$K$2:$L$5,2,FALSE)</f>
        <v>#N/A</v>
      </c>
      <c r="W82" s="27" t="e">
        <f>VLOOKUP($D82,Listas!$O$2:$P$9,2,FALSE)</f>
        <v>#N/A</v>
      </c>
    </row>
    <row r="83" spans="1:23" ht="130.5" customHeight="1" x14ac:dyDescent="0.3">
      <c r="A83" s="41" t="s">
        <v>760</v>
      </c>
      <c r="B83" s="137" t="s">
        <v>18</v>
      </c>
      <c r="C83" s="130"/>
      <c r="D83" s="134"/>
      <c r="E83" s="131"/>
      <c r="F83" s="132"/>
      <c r="G83" s="49"/>
      <c r="H83" s="50"/>
      <c r="I83" s="130" t="s">
        <v>282</v>
      </c>
      <c r="J83" s="134" t="s">
        <v>283</v>
      </c>
      <c r="K83" s="105" t="s">
        <v>18</v>
      </c>
      <c r="L83" s="132" t="s">
        <v>284</v>
      </c>
      <c r="M83" s="49">
        <v>46113</v>
      </c>
      <c r="N83" s="50">
        <v>46387</v>
      </c>
      <c r="O83" s="129">
        <v>0</v>
      </c>
      <c r="P83" s="129">
        <v>0.5</v>
      </c>
      <c r="Q83" s="129">
        <v>0.5</v>
      </c>
      <c r="R83" s="129">
        <v>1</v>
      </c>
      <c r="S83" s="138" t="s">
        <v>55</v>
      </c>
      <c r="T83" s="138"/>
      <c r="U83" s="127">
        <f>(((5650000+4500000)/30)*6)+(150000*2*2*3)</f>
        <v>3830000</v>
      </c>
      <c r="V83" s="27"/>
      <c r="W83" s="27"/>
    </row>
    <row r="84" spans="1:23" ht="46.5" customHeight="1" x14ac:dyDescent="0.3">
      <c r="A84" s="139"/>
      <c r="B84" s="140"/>
      <c r="C84" s="141"/>
      <c r="D84" s="141"/>
      <c r="E84" s="141"/>
      <c r="F84" s="141"/>
      <c r="G84" s="141"/>
      <c r="H84" s="141"/>
      <c r="I84" s="141"/>
      <c r="J84" s="141"/>
      <c r="K84" s="141"/>
      <c r="L84" s="142"/>
      <c r="M84" s="143"/>
      <c r="N84" s="143"/>
      <c r="O84" s="144"/>
      <c r="P84" s="144"/>
      <c r="Q84" s="144"/>
      <c r="R84" s="144"/>
      <c r="S84" s="141"/>
      <c r="T84" s="141"/>
      <c r="U84" s="141"/>
    </row>
    <row r="85" spans="1:23" ht="26.25" customHeight="1" x14ac:dyDescent="0.3">
      <c r="A85" s="145" t="s">
        <v>285</v>
      </c>
      <c r="B85" s="145"/>
      <c r="C85" s="145"/>
      <c r="D85" s="145"/>
      <c r="E85" s="145"/>
      <c r="F85" s="19"/>
      <c r="G85" s="19"/>
      <c r="H85" s="19"/>
      <c r="I85" s="19"/>
      <c r="J85" s="19"/>
      <c r="K85" s="19"/>
    </row>
    <row r="86" spans="1:23" x14ac:dyDescent="0.3">
      <c r="A86" s="8" t="s">
        <v>286</v>
      </c>
      <c r="B86" s="8" t="s">
        <v>287</v>
      </c>
      <c r="C86" s="8" t="s">
        <v>288</v>
      </c>
      <c r="D86" s="7" t="s">
        <v>289</v>
      </c>
      <c r="E86" s="7" t="s">
        <v>290</v>
      </c>
      <c r="F86" s="19"/>
      <c r="G86" s="19"/>
      <c r="H86" s="19"/>
      <c r="I86" s="19"/>
      <c r="J86" s="19"/>
      <c r="K86" s="19"/>
    </row>
    <row r="87" spans="1:23" x14ac:dyDescent="0.3">
      <c r="A87" s="9">
        <v>46385</v>
      </c>
      <c r="B87" s="11" t="s">
        <v>762</v>
      </c>
      <c r="C87" s="4"/>
      <c r="D87" s="10"/>
      <c r="E87" s="10"/>
      <c r="F87" s="19"/>
      <c r="G87" s="19"/>
      <c r="H87" s="19"/>
      <c r="I87" s="19"/>
      <c r="J87" s="19"/>
      <c r="K87" s="19"/>
    </row>
    <row r="88" spans="1:23" x14ac:dyDescent="0.3">
      <c r="A88" s="9"/>
      <c r="B88" s="11"/>
      <c r="C88" s="4"/>
      <c r="D88" s="10"/>
      <c r="E88" s="10"/>
      <c r="F88" s="19"/>
      <c r="G88" s="19"/>
      <c r="H88" s="19"/>
      <c r="I88" s="19"/>
      <c r="J88" s="19"/>
      <c r="K88" s="19"/>
    </row>
    <row r="89" spans="1:23" x14ac:dyDescent="0.3">
      <c r="A89" s="9"/>
      <c r="B89" s="11"/>
      <c r="C89" s="4"/>
      <c r="D89" s="10"/>
      <c r="E89" s="10"/>
      <c r="F89" s="19"/>
      <c r="G89" s="19"/>
      <c r="H89" s="19"/>
      <c r="I89" s="19"/>
      <c r="J89" s="19"/>
      <c r="K89" s="19"/>
    </row>
    <row r="90" spans="1:23" x14ac:dyDescent="0.3">
      <c r="A90" s="9"/>
      <c r="B90" s="11"/>
      <c r="C90" s="4"/>
      <c r="D90" s="10"/>
      <c r="E90" s="10"/>
      <c r="F90" s="19"/>
      <c r="G90" s="19"/>
      <c r="H90" s="19"/>
      <c r="I90" s="19"/>
      <c r="J90" s="19"/>
      <c r="K90" s="19"/>
    </row>
    <row r="91" spans="1:23" x14ac:dyDescent="0.3">
      <c r="A91" s="9"/>
      <c r="B91" s="11"/>
      <c r="C91" s="4"/>
      <c r="D91" s="10"/>
      <c r="E91" s="10"/>
      <c r="F91" s="19"/>
      <c r="G91" s="19"/>
      <c r="H91" s="19"/>
      <c r="I91" s="19"/>
      <c r="J91" s="19"/>
      <c r="K91" s="19"/>
    </row>
    <row r="92" spans="1:23" x14ac:dyDescent="0.3">
      <c r="A92" s="9"/>
      <c r="B92" s="11"/>
      <c r="C92" s="4"/>
      <c r="D92" s="10"/>
      <c r="E92" s="10"/>
      <c r="F92" s="19"/>
      <c r="G92" s="19"/>
      <c r="H92" s="19"/>
      <c r="I92" s="19"/>
      <c r="J92" s="19"/>
      <c r="K92" s="19"/>
    </row>
    <row r="93" spans="1:23" x14ac:dyDescent="0.3">
      <c r="A93" s="10"/>
      <c r="B93" s="11"/>
      <c r="C93" s="4"/>
      <c r="D93" s="12"/>
      <c r="E93" s="10"/>
      <c r="F93" s="19"/>
      <c r="G93" s="19"/>
      <c r="H93" s="19"/>
      <c r="I93" s="19"/>
      <c r="J93" s="19"/>
      <c r="K93" s="19"/>
    </row>
    <row r="94" spans="1:23" x14ac:dyDescent="0.3">
      <c r="A94" s="9"/>
      <c r="B94" s="11"/>
      <c r="C94" s="4"/>
      <c r="D94" s="10"/>
      <c r="E94" s="10"/>
      <c r="F94" s="19"/>
      <c r="G94" s="19"/>
      <c r="H94" s="19"/>
      <c r="I94" s="19"/>
      <c r="J94" s="19"/>
      <c r="K94" s="19"/>
    </row>
    <row r="95" spans="1:23" x14ac:dyDescent="0.3">
      <c r="F95" s="19"/>
      <c r="G95" s="19"/>
      <c r="H95" s="19"/>
      <c r="I95" s="19"/>
      <c r="J95" s="19"/>
      <c r="K95" s="19"/>
    </row>
    <row r="96" spans="1:23" x14ac:dyDescent="0.3">
      <c r="A96" s="161" t="s">
        <v>291</v>
      </c>
      <c r="B96" s="154"/>
      <c r="C96" s="154"/>
      <c r="D96" s="154"/>
      <c r="E96" s="154"/>
      <c r="F96" s="154"/>
      <c r="G96" s="154"/>
      <c r="H96" s="154"/>
      <c r="I96" s="154"/>
      <c r="J96" s="154"/>
      <c r="K96" s="19"/>
    </row>
    <row r="97" spans="6:11" x14ac:dyDescent="0.3">
      <c r="F97" s="19"/>
      <c r="G97" s="19"/>
      <c r="H97" s="19"/>
      <c r="I97" s="19"/>
      <c r="J97" s="19"/>
      <c r="K97" s="19"/>
    </row>
    <row r="98" spans="6:11" x14ac:dyDescent="0.3">
      <c r="F98" s="19"/>
      <c r="G98" s="19"/>
      <c r="H98" s="19"/>
      <c r="I98" s="19"/>
      <c r="J98" s="19"/>
      <c r="K98" s="19"/>
    </row>
    <row r="99" spans="6:11" x14ac:dyDescent="0.3">
      <c r="F99" s="19"/>
      <c r="G99" s="19"/>
      <c r="H99" s="19"/>
      <c r="I99" s="19"/>
      <c r="J99" s="19"/>
      <c r="K99" s="19"/>
    </row>
    <row r="100" spans="6:11" x14ac:dyDescent="0.3">
      <c r="F100" s="19"/>
      <c r="G100" s="19"/>
      <c r="H100" s="19"/>
      <c r="I100" s="19"/>
      <c r="J100" s="19"/>
      <c r="K100" s="19"/>
    </row>
    <row r="101" spans="6:11" x14ac:dyDescent="0.3">
      <c r="F101" s="19"/>
      <c r="G101" s="19"/>
      <c r="H101" s="19"/>
      <c r="I101" s="19"/>
      <c r="J101" s="19"/>
      <c r="K101" s="19"/>
    </row>
    <row r="102" spans="6:11" x14ac:dyDescent="0.3">
      <c r="F102" s="19"/>
      <c r="G102" s="19"/>
      <c r="H102" s="19"/>
      <c r="I102" s="19"/>
      <c r="J102" s="19"/>
      <c r="K102" s="19"/>
    </row>
    <row r="103" spans="6:11" x14ac:dyDescent="0.3">
      <c r="F103" s="19"/>
      <c r="G103" s="19"/>
      <c r="H103" s="19"/>
      <c r="I103" s="19"/>
      <c r="J103" s="19"/>
      <c r="K103" s="19"/>
    </row>
    <row r="104" spans="6:11" x14ac:dyDescent="0.3">
      <c r="F104" s="19"/>
      <c r="G104" s="19"/>
      <c r="H104" s="19"/>
      <c r="I104" s="19"/>
      <c r="J104" s="19"/>
      <c r="K104" s="19"/>
    </row>
    <row r="105" spans="6:11" x14ac:dyDescent="0.3">
      <c r="F105" s="19"/>
      <c r="G105" s="19"/>
      <c r="H105" s="19"/>
      <c r="I105" s="19"/>
      <c r="J105" s="19"/>
      <c r="K105" s="19"/>
    </row>
    <row r="106" spans="6:11" x14ac:dyDescent="0.3">
      <c r="F106" s="19"/>
      <c r="G106" s="19"/>
      <c r="H106" s="19"/>
      <c r="I106" s="19"/>
      <c r="J106" s="19"/>
      <c r="K106" s="19"/>
    </row>
  </sheetData>
  <mergeCells count="9">
    <mergeCell ref="A85:E85"/>
    <mergeCell ref="C1:T3"/>
    <mergeCell ref="A96:J96"/>
    <mergeCell ref="A1:B3"/>
    <mergeCell ref="C5:E5"/>
    <mergeCell ref="F5:N5"/>
    <mergeCell ref="A4:T4"/>
    <mergeCell ref="A5:B5"/>
    <mergeCell ref="S5:U5"/>
  </mergeCells>
  <phoneticPr fontId="3" type="noConversion"/>
  <dataValidations count="14">
    <dataValidation type="list" allowBlank="1" showInputMessage="1" showErrorMessage="1" sqref="C7:C41 C46:C82" xr:uid="{00000000-0002-0000-0000-000000000000}">
      <formula1>Perspectiva</formula1>
    </dataValidation>
    <dataValidation type="list" allowBlank="1" showInputMessage="1" showErrorMessage="1" sqref="K26:K28 B7:B41 K73:K76 B46:B84" xr:uid="{00000000-0002-0000-0000-000001000000}">
      <formula1>Dependencia</formula1>
    </dataValidation>
    <dataValidation type="list" allowBlank="1" showInputMessage="1" showErrorMessage="1" sqref="G7:G41 G46:G82" xr:uid="{00000000-0002-0000-0000-000005000000}">
      <formula1>FUENTES</formula1>
    </dataValidation>
    <dataValidation type="list" allowBlank="1" showInputMessage="1" showErrorMessage="1" sqref="F7:F41 F46:F82" xr:uid="{00000000-0002-0000-0000-000006000000}">
      <formula1>POLITICAS</formula1>
    </dataValidation>
    <dataValidation type="list" allowBlank="1" showInputMessage="1" showErrorMessage="1" sqref="S7:S41 S46:S83" xr:uid="{00000000-0002-0000-0000-000007000000}">
      <formula1>FINANCIACIÓN</formula1>
    </dataValidation>
    <dataValidation type="list" allowBlank="1" showInputMessage="1" showErrorMessage="1" sqref="T7:T41 T82:T83 T46:T77" xr:uid="{00000000-0002-0000-0000-000008000000}">
      <formula1>PROYECTOS</formula1>
    </dataValidation>
    <dataValidation type="list" allowBlank="1" showInputMessage="1" showErrorMessage="1" sqref="H7:H41 H46:H82" xr:uid="{437D7B0C-A819-40DE-8A50-05953D702336}">
      <formula1>Procesos</formula1>
    </dataValidation>
    <dataValidation operator="notBetween" showInputMessage="1" showErrorMessage="1" sqref="O42:R45" xr:uid="{5B0C1B44-A6A0-4AC2-8CBA-2B0749673495}"/>
    <dataValidation type="list" allowBlank="1" showInputMessage="1" showErrorMessage="1" sqref="J26" xr:uid="{5F7BFE59-AD7E-422D-B502-B7DA433F0286}">
      <formula1>INDIRECT(#REF!)</formula1>
    </dataValidation>
    <dataValidation type="date" allowBlank="1" showInputMessage="1" showErrorMessage="1" sqref="M7:N77 M82:N82 M84:N84" xr:uid="{18315CE8-0F9F-451B-9A24-8EFA4A7CC455}">
      <formula1>46023</formula1>
      <formula2>46387</formula2>
    </dataValidation>
    <dataValidation type="list" allowBlank="1" showInputMessage="1" showErrorMessage="1" sqref="D7:D82 D84" xr:uid="{F7536CE7-4946-4FBF-BB04-CE23B9F862E0}">
      <formula1>INDIRECT($V7)</formula1>
    </dataValidation>
    <dataValidation type="list" allowBlank="1" showInputMessage="1" showErrorMessage="1" sqref="E7:E82 E84" xr:uid="{568C82D4-E9B7-4FA3-80EF-A6AE1EFECCD4}">
      <formula1>INDIRECT($W7)</formula1>
    </dataValidation>
    <dataValidation allowBlank="1" showInputMessage="1" showErrorMessage="1" sqref="O83:R83" xr:uid="{926C9B64-2C6D-4E42-B1B3-5BAC1DBF8EA0}"/>
    <dataValidation type="date" allowBlank="1" showInputMessage="1" showErrorMessage="1" sqref="G83:H83 M83:N83" xr:uid="{28B23E7D-0037-46A4-9BBB-BF6586AF88A6}">
      <formula1>45658</formula1>
      <formula2>46387</formula2>
    </dataValidation>
  </dataValidations>
  <printOptions horizontalCentered="1"/>
  <pageMargins left="0.70866141732283472" right="0.70866141732283472" top="0.74803149606299213" bottom="0.74803149606299213" header="0.31496062992125984" footer="0.31496062992125984"/>
  <pageSetup scale="28" fitToHeight="0" orientation="landscape"/>
  <headerFooter>
    <oddHeader>&amp;L&amp;"Calibri"&amp;15&amp;K000000 Información Pública Clasificada&amp;1#_x000D_</oddHeader>
  </headerFooter>
  <ignoredErrors>
    <ignoredError sqref="V82 V72:W72 W82 W76 V76 V73 W73" evalError="1"/>
  </ignoredErrors>
  <drawing r:id="rId1"/>
  <legacyDrawing r:id="rId2"/>
  <tableParts count="1">
    <tablePart r:id="rId3"/>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75529-1323-4E26-BD78-3901603F4FE3}">
  <dimension ref="A1"/>
  <sheetViews>
    <sheetView workbookViewId="0"/>
  </sheetViews>
  <sheetFormatPr baseColWidth="10" defaultColWidth="9.109375"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6A1B-D1C8-405D-B6E7-36B4516A502E}">
  <dimension ref="A1:D218"/>
  <sheetViews>
    <sheetView topLeftCell="A201" workbookViewId="0">
      <selection activeCell="C209" sqref="C209"/>
    </sheetView>
  </sheetViews>
  <sheetFormatPr baseColWidth="10" defaultColWidth="10.6640625" defaultRowHeight="14.4" x14ac:dyDescent="0.3"/>
  <cols>
    <col min="2" max="2" width="34.88671875" customWidth="1"/>
    <col min="3" max="3" width="73.44140625" customWidth="1"/>
    <col min="4" max="4" width="44.44140625" customWidth="1"/>
  </cols>
  <sheetData>
    <row r="1" spans="1:4" x14ac:dyDescent="0.3">
      <c r="A1" s="22" t="s">
        <v>292</v>
      </c>
      <c r="B1" s="22" t="s">
        <v>293</v>
      </c>
      <c r="C1" s="22" t="s">
        <v>294</v>
      </c>
      <c r="D1" s="22" t="s">
        <v>39</v>
      </c>
    </row>
    <row r="2" spans="1:4" ht="216" x14ac:dyDescent="0.3">
      <c r="A2">
        <v>2025</v>
      </c>
      <c r="B2" t="s">
        <v>2</v>
      </c>
      <c r="C2" s="19" t="s">
        <v>295</v>
      </c>
      <c r="D2" s="19" t="s">
        <v>296</v>
      </c>
    </row>
    <row r="3" spans="1:4" ht="28.8" x14ac:dyDescent="0.3">
      <c r="A3">
        <v>2025</v>
      </c>
      <c r="B3" t="s">
        <v>2</v>
      </c>
      <c r="C3" s="32" t="s">
        <v>297</v>
      </c>
      <c r="D3" s="19" t="s">
        <v>298</v>
      </c>
    </row>
    <row r="4" spans="1:4" ht="28.8" x14ac:dyDescent="0.3">
      <c r="A4">
        <v>2025</v>
      </c>
      <c r="B4" t="s">
        <v>2</v>
      </c>
      <c r="C4" s="19" t="s">
        <v>299</v>
      </c>
      <c r="D4" s="19">
        <v>0</v>
      </c>
    </row>
    <row r="5" spans="1:4" ht="45" customHeight="1" x14ac:dyDescent="0.3">
      <c r="A5">
        <v>2025</v>
      </c>
      <c r="B5" t="s">
        <v>3</v>
      </c>
      <c r="C5" s="33" t="s">
        <v>300</v>
      </c>
      <c r="D5" s="19" t="s">
        <v>233</v>
      </c>
    </row>
    <row r="6" spans="1:4" ht="43.2" x14ac:dyDescent="0.3">
      <c r="A6">
        <v>2025</v>
      </c>
      <c r="B6" t="s">
        <v>4</v>
      </c>
      <c r="C6" s="33" t="s">
        <v>259</v>
      </c>
      <c r="D6" s="19" t="s">
        <v>261</v>
      </c>
    </row>
    <row r="7" spans="1:4" ht="43.2" x14ac:dyDescent="0.3">
      <c r="A7">
        <v>2025</v>
      </c>
      <c r="B7" t="s">
        <v>4</v>
      </c>
      <c r="C7" s="33" t="s">
        <v>264</v>
      </c>
      <c r="D7" s="19" t="s">
        <v>261</v>
      </c>
    </row>
    <row r="8" spans="1:4" ht="43.2" x14ac:dyDescent="0.3">
      <c r="A8">
        <v>2025</v>
      </c>
      <c r="B8" t="s">
        <v>4</v>
      </c>
      <c r="C8" s="19" t="s">
        <v>301</v>
      </c>
      <c r="D8" s="19" t="s">
        <v>261</v>
      </c>
    </row>
    <row r="9" spans="1:4" ht="28.8" x14ac:dyDescent="0.3">
      <c r="A9">
        <v>2025</v>
      </c>
      <c r="B9" t="s">
        <v>5</v>
      </c>
      <c r="C9" s="19" t="s">
        <v>302</v>
      </c>
      <c r="D9" s="19" t="s">
        <v>303</v>
      </c>
    </row>
    <row r="10" spans="1:4" ht="43.2" x14ac:dyDescent="0.3">
      <c r="A10">
        <v>2025</v>
      </c>
      <c r="B10" t="s">
        <v>5</v>
      </c>
      <c r="C10" s="19" t="s">
        <v>304</v>
      </c>
      <c r="D10" s="19" t="s">
        <v>218</v>
      </c>
    </row>
    <row r="11" spans="1:4" ht="28.8" x14ac:dyDescent="0.3">
      <c r="A11">
        <v>2025</v>
      </c>
      <c r="B11" t="s">
        <v>5</v>
      </c>
      <c r="C11" s="19" t="s">
        <v>305</v>
      </c>
      <c r="D11" s="19" t="s">
        <v>306</v>
      </c>
    </row>
    <row r="12" spans="1:4" ht="28.8" x14ac:dyDescent="0.3">
      <c r="A12">
        <v>2025</v>
      </c>
      <c r="B12" t="s">
        <v>5</v>
      </c>
      <c r="C12" s="19" t="s">
        <v>307</v>
      </c>
      <c r="D12" s="19" t="s">
        <v>308</v>
      </c>
    </row>
    <row r="13" spans="1:4" ht="28.8" x14ac:dyDescent="0.3">
      <c r="A13">
        <v>2025</v>
      </c>
      <c r="B13" t="s">
        <v>6</v>
      </c>
      <c r="C13" s="33" t="s">
        <v>309</v>
      </c>
      <c r="D13" s="19" t="s">
        <v>310</v>
      </c>
    </row>
    <row r="14" spans="1:4" ht="28.8" x14ac:dyDescent="0.3">
      <c r="A14">
        <v>2025</v>
      </c>
      <c r="B14" t="s">
        <v>6</v>
      </c>
      <c r="C14" s="33" t="s">
        <v>311</v>
      </c>
      <c r="D14" s="19" t="s">
        <v>312</v>
      </c>
    </row>
    <row r="15" spans="1:4" ht="28.8" x14ac:dyDescent="0.3">
      <c r="A15">
        <v>2025</v>
      </c>
      <c r="B15" t="s">
        <v>6</v>
      </c>
      <c r="C15" s="19" t="s">
        <v>313</v>
      </c>
      <c r="D15" s="19" t="s">
        <v>314</v>
      </c>
    </row>
    <row r="16" spans="1:4" ht="28.8" x14ac:dyDescent="0.3">
      <c r="A16">
        <v>2025</v>
      </c>
      <c r="B16" t="s">
        <v>6</v>
      </c>
      <c r="C16" s="19" t="s">
        <v>315</v>
      </c>
      <c r="D16" s="19" t="s">
        <v>316</v>
      </c>
    </row>
    <row r="17" spans="1:4" ht="28.8" x14ac:dyDescent="0.3">
      <c r="A17">
        <v>2025</v>
      </c>
      <c r="B17" t="s">
        <v>6</v>
      </c>
      <c r="C17" s="33" t="s">
        <v>317</v>
      </c>
      <c r="D17" s="19" t="s">
        <v>318</v>
      </c>
    </row>
    <row r="18" spans="1:4" ht="28.8" x14ac:dyDescent="0.3">
      <c r="A18">
        <v>2025</v>
      </c>
      <c r="B18" t="s">
        <v>6</v>
      </c>
      <c r="C18" s="19" t="s">
        <v>319</v>
      </c>
      <c r="D18" s="19" t="s">
        <v>320</v>
      </c>
    </row>
    <row r="19" spans="1:4" x14ac:dyDescent="0.3">
      <c r="A19">
        <v>2025</v>
      </c>
      <c r="B19" t="s">
        <v>6</v>
      </c>
      <c r="C19" s="19" t="s">
        <v>321</v>
      </c>
      <c r="D19" s="19" t="s">
        <v>322</v>
      </c>
    </row>
    <row r="20" spans="1:4" x14ac:dyDescent="0.3">
      <c r="A20">
        <v>2025</v>
      </c>
      <c r="B20" t="s">
        <v>6</v>
      </c>
      <c r="C20" s="33" t="s">
        <v>323</v>
      </c>
      <c r="D20" s="19" t="s">
        <v>324</v>
      </c>
    </row>
    <row r="21" spans="1:4" ht="28.8" x14ac:dyDescent="0.3">
      <c r="A21">
        <v>2025</v>
      </c>
      <c r="B21" t="s">
        <v>6</v>
      </c>
      <c r="C21" s="33" t="s">
        <v>325</v>
      </c>
      <c r="D21" s="19" t="s">
        <v>326</v>
      </c>
    </row>
    <row r="22" spans="1:4" x14ac:dyDescent="0.3">
      <c r="A22">
        <v>2025</v>
      </c>
      <c r="B22" t="s">
        <v>6</v>
      </c>
      <c r="C22" s="19" t="s">
        <v>327</v>
      </c>
      <c r="D22" s="19" t="s">
        <v>328</v>
      </c>
    </row>
    <row r="23" spans="1:4" ht="28.8" x14ac:dyDescent="0.3">
      <c r="A23">
        <v>2025</v>
      </c>
      <c r="B23" t="s">
        <v>6</v>
      </c>
      <c r="C23" s="19" t="s">
        <v>329</v>
      </c>
      <c r="D23" s="19" t="s">
        <v>330</v>
      </c>
    </row>
    <row r="24" spans="1:4" x14ac:dyDescent="0.3">
      <c r="A24">
        <v>2025</v>
      </c>
      <c r="B24" t="s">
        <v>6</v>
      </c>
      <c r="C24" s="19" t="s">
        <v>331</v>
      </c>
      <c r="D24" s="19" t="s">
        <v>332</v>
      </c>
    </row>
    <row r="25" spans="1:4" x14ac:dyDescent="0.3">
      <c r="A25">
        <v>2025</v>
      </c>
      <c r="B25" t="s">
        <v>6</v>
      </c>
      <c r="C25" s="19" t="s">
        <v>333</v>
      </c>
      <c r="D25" s="19" t="s">
        <v>332</v>
      </c>
    </row>
    <row r="26" spans="1:4" x14ac:dyDescent="0.3">
      <c r="A26">
        <v>2025</v>
      </c>
      <c r="B26" t="s">
        <v>6</v>
      </c>
      <c r="C26" s="19" t="s">
        <v>334</v>
      </c>
      <c r="D26" s="19" t="s">
        <v>332</v>
      </c>
    </row>
    <row r="27" spans="1:4" ht="43.2" x14ac:dyDescent="0.3">
      <c r="A27">
        <v>2025</v>
      </c>
      <c r="B27" t="s">
        <v>6</v>
      </c>
      <c r="C27" s="33" t="s">
        <v>335</v>
      </c>
      <c r="D27" s="19" t="s">
        <v>336</v>
      </c>
    </row>
    <row r="28" spans="1:4" ht="28.8" x14ac:dyDescent="0.3">
      <c r="A28">
        <v>2025</v>
      </c>
      <c r="B28" t="s">
        <v>7</v>
      </c>
      <c r="C28" s="33" t="s">
        <v>337</v>
      </c>
      <c r="D28" s="19" t="s">
        <v>338</v>
      </c>
    </row>
    <row r="29" spans="1:4" ht="28.8" x14ac:dyDescent="0.3">
      <c r="A29">
        <v>2025</v>
      </c>
      <c r="B29" t="s">
        <v>7</v>
      </c>
      <c r="C29" s="19" t="s">
        <v>339</v>
      </c>
      <c r="D29" s="19" t="s">
        <v>340</v>
      </c>
    </row>
    <row r="30" spans="1:4" ht="43.2" x14ac:dyDescent="0.3">
      <c r="A30">
        <v>2025</v>
      </c>
      <c r="B30" t="s">
        <v>8</v>
      </c>
      <c r="C30" s="33" t="s">
        <v>341</v>
      </c>
      <c r="D30" s="19" t="s">
        <v>342</v>
      </c>
    </row>
    <row r="31" spans="1:4" ht="28.8" x14ac:dyDescent="0.3">
      <c r="A31">
        <v>2025</v>
      </c>
      <c r="B31" t="s">
        <v>9</v>
      </c>
      <c r="C31" s="33" t="s">
        <v>343</v>
      </c>
      <c r="D31" s="19" t="s">
        <v>344</v>
      </c>
    </row>
    <row r="32" spans="1:4" ht="28.8" x14ac:dyDescent="0.3">
      <c r="A32">
        <v>2025</v>
      </c>
      <c r="B32" t="s">
        <v>9</v>
      </c>
      <c r="C32" s="19" t="s">
        <v>256</v>
      </c>
      <c r="D32" s="19" t="s">
        <v>345</v>
      </c>
    </row>
    <row r="33" spans="1:4" ht="28.8" x14ac:dyDescent="0.3">
      <c r="A33">
        <v>2025</v>
      </c>
      <c r="B33" t="s">
        <v>9</v>
      </c>
      <c r="C33" s="19" t="s">
        <v>346</v>
      </c>
      <c r="D33" s="19" t="s">
        <v>347</v>
      </c>
    </row>
    <row r="34" spans="1:4" ht="43.2" x14ac:dyDescent="0.3">
      <c r="A34">
        <v>2025</v>
      </c>
      <c r="B34" t="s">
        <v>9</v>
      </c>
      <c r="C34" s="33" t="s">
        <v>348</v>
      </c>
      <c r="D34" s="19" t="s">
        <v>349</v>
      </c>
    </row>
    <row r="35" spans="1:4" ht="28.8" x14ac:dyDescent="0.3">
      <c r="A35">
        <v>2025</v>
      </c>
      <c r="B35" t="s">
        <v>9</v>
      </c>
      <c r="C35" s="33" t="s">
        <v>350</v>
      </c>
      <c r="D35" s="19" t="s">
        <v>351</v>
      </c>
    </row>
    <row r="36" spans="1:4" ht="28.8" x14ac:dyDescent="0.3">
      <c r="A36">
        <v>2025</v>
      </c>
      <c r="B36" t="s">
        <v>9</v>
      </c>
      <c r="C36" s="19" t="s">
        <v>352</v>
      </c>
      <c r="D36" s="19" t="s">
        <v>353</v>
      </c>
    </row>
    <row r="37" spans="1:4" x14ac:dyDescent="0.3">
      <c r="A37">
        <v>2025</v>
      </c>
      <c r="B37" t="s">
        <v>11</v>
      </c>
      <c r="C37" s="19" t="s">
        <v>354</v>
      </c>
      <c r="D37" s="19"/>
    </row>
    <row r="38" spans="1:4" x14ac:dyDescent="0.3">
      <c r="A38">
        <v>2025</v>
      </c>
      <c r="B38" t="s">
        <v>10</v>
      </c>
      <c r="C38" s="33" t="s">
        <v>355</v>
      </c>
      <c r="D38" s="19"/>
    </row>
    <row r="39" spans="1:4" x14ac:dyDescent="0.3">
      <c r="A39">
        <v>2025</v>
      </c>
      <c r="B39" t="s">
        <v>10</v>
      </c>
      <c r="C39" s="33" t="s">
        <v>356</v>
      </c>
      <c r="D39" s="19"/>
    </row>
    <row r="40" spans="1:4" x14ac:dyDescent="0.3">
      <c r="A40">
        <v>2025</v>
      </c>
      <c r="B40" t="s">
        <v>10</v>
      </c>
      <c r="C40" s="33" t="s">
        <v>357</v>
      </c>
      <c r="D40" s="19"/>
    </row>
    <row r="41" spans="1:4" ht="57.6" x14ac:dyDescent="0.3">
      <c r="A41">
        <v>2025</v>
      </c>
      <c r="B41" t="s">
        <v>11</v>
      </c>
      <c r="C41" s="19" t="s">
        <v>358</v>
      </c>
      <c r="D41" s="19" t="s">
        <v>359</v>
      </c>
    </row>
    <row r="42" spans="1:4" ht="57.6" x14ac:dyDescent="0.3">
      <c r="A42">
        <v>2025</v>
      </c>
      <c r="B42" t="s">
        <v>11</v>
      </c>
      <c r="C42" s="19" t="s">
        <v>360</v>
      </c>
      <c r="D42" s="19" t="s">
        <v>359</v>
      </c>
    </row>
    <row r="43" spans="1:4" ht="28.8" x14ac:dyDescent="0.3">
      <c r="A43">
        <v>2025</v>
      </c>
      <c r="B43" t="s">
        <v>11</v>
      </c>
      <c r="C43" s="19" t="s">
        <v>361</v>
      </c>
      <c r="D43" s="19" t="s">
        <v>362</v>
      </c>
    </row>
    <row r="44" spans="1:4" ht="57.6" x14ac:dyDescent="0.3">
      <c r="A44">
        <v>2025</v>
      </c>
      <c r="B44" t="s">
        <v>11</v>
      </c>
      <c r="C44" s="19" t="s">
        <v>363</v>
      </c>
      <c r="D44" s="19" t="s">
        <v>364</v>
      </c>
    </row>
    <row r="45" spans="1:4" ht="57.6" x14ac:dyDescent="0.3">
      <c r="A45">
        <v>2025</v>
      </c>
      <c r="B45" t="s">
        <v>11</v>
      </c>
      <c r="C45" s="19" t="s">
        <v>365</v>
      </c>
      <c r="D45" s="19" t="s">
        <v>366</v>
      </c>
    </row>
    <row r="46" spans="1:4" ht="57.6" x14ac:dyDescent="0.3">
      <c r="A46">
        <v>2025</v>
      </c>
      <c r="B46" t="s">
        <v>11</v>
      </c>
      <c r="C46" s="19" t="s">
        <v>367</v>
      </c>
      <c r="D46" s="19" t="s">
        <v>368</v>
      </c>
    </row>
    <row r="47" spans="1:4" ht="158.4" x14ac:dyDescent="0.3">
      <c r="A47">
        <v>2025</v>
      </c>
      <c r="B47" t="s">
        <v>11</v>
      </c>
      <c r="C47" s="19" t="s">
        <v>369</v>
      </c>
      <c r="D47" s="19" t="s">
        <v>370</v>
      </c>
    </row>
    <row r="48" spans="1:4" ht="57.6" x14ac:dyDescent="0.3">
      <c r="A48">
        <v>2025</v>
      </c>
      <c r="B48" t="s">
        <v>11</v>
      </c>
      <c r="C48" s="19" t="s">
        <v>371</v>
      </c>
      <c r="D48" s="19" t="s">
        <v>128</v>
      </c>
    </row>
    <row r="49" spans="1:4" ht="57.6" x14ac:dyDescent="0.3">
      <c r="A49">
        <v>2025</v>
      </c>
      <c r="B49" t="s">
        <v>11</v>
      </c>
      <c r="C49" s="19" t="s">
        <v>372</v>
      </c>
      <c r="D49" s="19" t="s">
        <v>373</v>
      </c>
    </row>
    <row r="50" spans="1:4" ht="86.4" x14ac:dyDescent="0.3">
      <c r="A50">
        <v>2025</v>
      </c>
      <c r="B50" t="s">
        <v>11</v>
      </c>
      <c r="C50" s="19" t="s">
        <v>374</v>
      </c>
      <c r="D50" s="19" t="s">
        <v>375</v>
      </c>
    </row>
    <row r="51" spans="1:4" ht="43.2" x14ac:dyDescent="0.3">
      <c r="A51">
        <v>2025</v>
      </c>
      <c r="B51" t="s">
        <v>11</v>
      </c>
      <c r="C51" s="19" t="s">
        <v>376</v>
      </c>
      <c r="D51" s="19" t="s">
        <v>377</v>
      </c>
    </row>
    <row r="52" spans="1:4" ht="43.2" x14ac:dyDescent="0.3">
      <c r="A52">
        <v>2025</v>
      </c>
      <c r="B52" t="s">
        <v>11</v>
      </c>
      <c r="C52" s="19" t="s">
        <v>378</v>
      </c>
      <c r="D52" s="19" t="s">
        <v>379</v>
      </c>
    </row>
    <row r="53" spans="1:4" ht="28.8" x14ac:dyDescent="0.3">
      <c r="A53">
        <v>2025</v>
      </c>
      <c r="B53" t="s">
        <v>11</v>
      </c>
      <c r="C53" s="19" t="s">
        <v>380</v>
      </c>
      <c r="D53" s="19" t="s">
        <v>381</v>
      </c>
    </row>
    <row r="54" spans="1:4" ht="43.2" x14ac:dyDescent="0.3">
      <c r="A54">
        <v>2025</v>
      </c>
      <c r="B54" t="s">
        <v>11</v>
      </c>
      <c r="C54" s="19" t="s">
        <v>382</v>
      </c>
      <c r="D54" s="19" t="s">
        <v>383</v>
      </c>
    </row>
    <row r="55" spans="1:4" ht="43.2" x14ac:dyDescent="0.3">
      <c r="A55">
        <v>2025</v>
      </c>
      <c r="B55" t="s">
        <v>11</v>
      </c>
      <c r="C55" s="19" t="s">
        <v>384</v>
      </c>
      <c r="D55" s="19" t="s">
        <v>385</v>
      </c>
    </row>
    <row r="56" spans="1:4" ht="28.8" x14ac:dyDescent="0.3">
      <c r="A56">
        <v>2025</v>
      </c>
      <c r="B56" t="s">
        <v>11</v>
      </c>
      <c r="C56" s="19" t="s">
        <v>386</v>
      </c>
      <c r="D56" s="19" t="s">
        <v>387</v>
      </c>
    </row>
    <row r="57" spans="1:4" ht="43.2" x14ac:dyDescent="0.3">
      <c r="A57">
        <v>2025</v>
      </c>
      <c r="B57" t="s">
        <v>11</v>
      </c>
      <c r="C57" s="19" t="s">
        <v>388</v>
      </c>
      <c r="D57" s="19" t="s">
        <v>389</v>
      </c>
    </row>
    <row r="58" spans="1:4" ht="28.8" x14ac:dyDescent="0.3">
      <c r="A58">
        <v>2025</v>
      </c>
      <c r="B58" t="s">
        <v>11</v>
      </c>
      <c r="C58" s="19" t="s">
        <v>390</v>
      </c>
      <c r="D58" s="19" t="s">
        <v>391</v>
      </c>
    </row>
    <row r="59" spans="1:4" ht="28.8" x14ac:dyDescent="0.3">
      <c r="A59">
        <v>2025</v>
      </c>
      <c r="B59" t="s">
        <v>11</v>
      </c>
      <c r="C59" s="19" t="s">
        <v>392</v>
      </c>
      <c r="D59" s="19" t="s">
        <v>393</v>
      </c>
    </row>
    <row r="60" spans="1:4" ht="43.2" x14ac:dyDescent="0.3">
      <c r="A60">
        <v>2025</v>
      </c>
      <c r="B60" t="s">
        <v>11</v>
      </c>
      <c r="C60" s="19" t="s">
        <v>394</v>
      </c>
      <c r="D60" s="19" t="s">
        <v>395</v>
      </c>
    </row>
    <row r="61" spans="1:4" ht="43.2" x14ac:dyDescent="0.3">
      <c r="A61">
        <v>2025</v>
      </c>
      <c r="B61" t="s">
        <v>11</v>
      </c>
      <c r="C61" s="19" t="s">
        <v>396</v>
      </c>
      <c r="D61" s="19" t="s">
        <v>397</v>
      </c>
    </row>
    <row r="62" spans="1:4" ht="57.6" x14ac:dyDescent="0.3">
      <c r="A62">
        <v>2025</v>
      </c>
      <c r="B62" t="s">
        <v>11</v>
      </c>
      <c r="C62" s="19" t="s">
        <v>164</v>
      </c>
      <c r="D62" s="19" t="s">
        <v>165</v>
      </c>
    </row>
    <row r="63" spans="1:4" ht="43.2" x14ac:dyDescent="0.3">
      <c r="A63">
        <v>2025</v>
      </c>
      <c r="B63" t="s">
        <v>11</v>
      </c>
      <c r="C63" s="19" t="s">
        <v>398</v>
      </c>
      <c r="D63" s="19" t="s">
        <v>399</v>
      </c>
    </row>
    <row r="64" spans="1:4" ht="28.8" x14ac:dyDescent="0.3">
      <c r="A64">
        <v>2025</v>
      </c>
      <c r="B64" t="s">
        <v>11</v>
      </c>
      <c r="C64" s="19" t="s">
        <v>400</v>
      </c>
      <c r="D64" s="19" t="s">
        <v>389</v>
      </c>
    </row>
    <row r="65" spans="1:4" ht="43.2" x14ac:dyDescent="0.3">
      <c r="A65">
        <v>2025</v>
      </c>
      <c r="B65" t="s">
        <v>11</v>
      </c>
      <c r="C65" s="19" t="s">
        <v>401</v>
      </c>
      <c r="D65" s="19" t="s">
        <v>402</v>
      </c>
    </row>
    <row r="66" spans="1:4" ht="57.6" x14ac:dyDescent="0.3">
      <c r="A66">
        <v>2025</v>
      </c>
      <c r="B66" t="s">
        <v>11</v>
      </c>
      <c r="C66" s="19" t="s">
        <v>403</v>
      </c>
      <c r="D66" s="19" t="s">
        <v>173</v>
      </c>
    </row>
    <row r="67" spans="1:4" ht="28.8" x14ac:dyDescent="0.3">
      <c r="A67">
        <v>2025</v>
      </c>
      <c r="B67" t="s">
        <v>11</v>
      </c>
      <c r="C67" s="19" t="s">
        <v>404</v>
      </c>
      <c r="D67" s="19" t="s">
        <v>176</v>
      </c>
    </row>
    <row r="68" spans="1:4" ht="43.2" x14ac:dyDescent="0.3">
      <c r="A68">
        <v>2025</v>
      </c>
      <c r="B68" t="s">
        <v>12</v>
      </c>
      <c r="C68" s="33" t="s">
        <v>405</v>
      </c>
      <c r="D68" s="19" t="s">
        <v>406</v>
      </c>
    </row>
    <row r="69" spans="1:4" ht="100.8" x14ac:dyDescent="0.3">
      <c r="A69">
        <v>2025</v>
      </c>
      <c r="B69" t="s">
        <v>13</v>
      </c>
      <c r="C69" s="33" t="s">
        <v>407</v>
      </c>
      <c r="D69" s="19" t="s">
        <v>110</v>
      </c>
    </row>
    <row r="70" spans="1:4" ht="72" x14ac:dyDescent="0.3">
      <c r="A70">
        <v>2025</v>
      </c>
      <c r="B70" t="s">
        <v>13</v>
      </c>
      <c r="C70" s="19" t="s">
        <v>408</v>
      </c>
      <c r="D70" s="19" t="s">
        <v>409</v>
      </c>
    </row>
    <row r="71" spans="1:4" ht="43.2" x14ac:dyDescent="0.3">
      <c r="A71">
        <v>2025</v>
      </c>
      <c r="B71" t="s">
        <v>14</v>
      </c>
      <c r="C71" s="19" t="s">
        <v>410</v>
      </c>
      <c r="D71" s="19" t="s">
        <v>411</v>
      </c>
    </row>
    <row r="72" spans="1:4" ht="100.8" x14ac:dyDescent="0.3">
      <c r="A72">
        <v>2025</v>
      </c>
      <c r="B72" t="s">
        <v>14</v>
      </c>
      <c r="C72" s="19" t="s">
        <v>412</v>
      </c>
      <c r="D72" s="19" t="s">
        <v>413</v>
      </c>
    </row>
    <row r="73" spans="1:4" ht="100.8" x14ac:dyDescent="0.3">
      <c r="A73">
        <v>2025</v>
      </c>
      <c r="B73" t="s">
        <v>14</v>
      </c>
      <c r="C73" s="19" t="s">
        <v>414</v>
      </c>
      <c r="D73" s="19" t="s">
        <v>415</v>
      </c>
    </row>
    <row r="74" spans="1:4" ht="43.2" x14ac:dyDescent="0.3">
      <c r="A74">
        <v>2025</v>
      </c>
      <c r="B74" t="s">
        <v>15</v>
      </c>
      <c r="C74" s="33" t="s">
        <v>81</v>
      </c>
      <c r="D74" s="19" t="s">
        <v>416</v>
      </c>
    </row>
    <row r="75" spans="1:4" ht="57.6" x14ac:dyDescent="0.3">
      <c r="A75">
        <v>2025</v>
      </c>
      <c r="B75" t="s">
        <v>15</v>
      </c>
      <c r="C75" s="33" t="s">
        <v>83</v>
      </c>
      <c r="D75" s="19" t="s">
        <v>417</v>
      </c>
    </row>
    <row r="76" spans="1:4" x14ac:dyDescent="0.3">
      <c r="A76">
        <v>2025</v>
      </c>
      <c r="B76" t="s">
        <v>16</v>
      </c>
      <c r="C76" s="33" t="s">
        <v>63</v>
      </c>
      <c r="D76" s="19" t="s">
        <v>65</v>
      </c>
    </row>
    <row r="77" spans="1:4" ht="28.8" x14ac:dyDescent="0.3">
      <c r="A77">
        <v>2025</v>
      </c>
      <c r="B77" t="s">
        <v>16</v>
      </c>
      <c r="C77" s="33" t="s">
        <v>66</v>
      </c>
      <c r="D77" s="19" t="s">
        <v>68</v>
      </c>
    </row>
    <row r="78" spans="1:4" ht="28.8" x14ac:dyDescent="0.3">
      <c r="A78">
        <v>2025</v>
      </c>
      <c r="B78" t="s">
        <v>16</v>
      </c>
      <c r="C78" s="33" t="s">
        <v>70</v>
      </c>
      <c r="D78" s="19" t="s">
        <v>72</v>
      </c>
    </row>
    <row r="79" spans="1:4" ht="28.8" x14ac:dyDescent="0.3">
      <c r="A79">
        <v>2025</v>
      </c>
      <c r="B79" t="s">
        <v>16</v>
      </c>
      <c r="C79" s="33" t="s">
        <v>73</v>
      </c>
      <c r="D79" s="19" t="s">
        <v>75</v>
      </c>
    </row>
    <row r="80" spans="1:4" ht="28.8" x14ac:dyDescent="0.3">
      <c r="A80">
        <v>2025</v>
      </c>
      <c r="B80" t="s">
        <v>16</v>
      </c>
      <c r="C80" s="33" t="s">
        <v>76</v>
      </c>
      <c r="D80" s="19" t="s">
        <v>78</v>
      </c>
    </row>
    <row r="81" spans="1:4" ht="28.8" x14ac:dyDescent="0.3">
      <c r="A81">
        <v>2025</v>
      </c>
      <c r="B81" t="s">
        <v>16</v>
      </c>
      <c r="C81" s="33" t="s">
        <v>79</v>
      </c>
      <c r="D81" s="19" t="s">
        <v>78</v>
      </c>
    </row>
    <row r="82" spans="1:4" ht="110.25" customHeight="1" x14ac:dyDescent="0.3">
      <c r="A82">
        <v>2025</v>
      </c>
      <c r="B82" t="s">
        <v>17</v>
      </c>
      <c r="C82" s="33" t="s">
        <v>418</v>
      </c>
      <c r="D82" s="19" t="s">
        <v>419</v>
      </c>
    </row>
    <row r="83" spans="1:4" x14ac:dyDescent="0.3">
      <c r="A83">
        <v>2025</v>
      </c>
      <c r="B83" t="s">
        <v>18</v>
      </c>
      <c r="C83" s="33" t="s">
        <v>420</v>
      </c>
      <c r="D83" s="19" t="s">
        <v>421</v>
      </c>
    </row>
    <row r="84" spans="1:4" ht="28.8" x14ac:dyDescent="0.3">
      <c r="A84">
        <v>2025</v>
      </c>
      <c r="B84" t="s">
        <v>18</v>
      </c>
      <c r="C84" s="19" t="s">
        <v>422</v>
      </c>
      <c r="D84" s="19" t="s">
        <v>423</v>
      </c>
    </row>
    <row r="85" spans="1:4" ht="28.8" x14ac:dyDescent="0.3">
      <c r="A85">
        <v>2025</v>
      </c>
      <c r="B85" t="s">
        <v>18</v>
      </c>
      <c r="C85" s="19" t="s">
        <v>424</v>
      </c>
      <c r="D85" s="19" t="s">
        <v>425</v>
      </c>
    </row>
    <row r="86" spans="1:4" ht="28.8" x14ac:dyDescent="0.3">
      <c r="A86">
        <v>2025</v>
      </c>
      <c r="B86" t="s">
        <v>18</v>
      </c>
      <c r="C86" s="19" t="s">
        <v>426</v>
      </c>
      <c r="D86" s="19" t="s">
        <v>427</v>
      </c>
    </row>
    <row r="87" spans="1:4" ht="72" x14ac:dyDescent="0.3">
      <c r="A87">
        <v>2024</v>
      </c>
      <c r="B87" t="s">
        <v>2</v>
      </c>
      <c r="C87" s="19" t="s">
        <v>428</v>
      </c>
      <c r="D87" s="19" t="s">
        <v>429</v>
      </c>
    </row>
    <row r="88" spans="1:4" ht="86.4" x14ac:dyDescent="0.3">
      <c r="A88">
        <v>2024</v>
      </c>
      <c r="B88" t="s">
        <v>2</v>
      </c>
      <c r="C88" s="19" t="s">
        <v>430</v>
      </c>
      <c r="D88" s="19" t="s">
        <v>431</v>
      </c>
    </row>
    <row r="89" spans="1:4" ht="172.8" x14ac:dyDescent="0.3">
      <c r="A89">
        <v>2024</v>
      </c>
      <c r="B89" t="s">
        <v>2</v>
      </c>
      <c r="C89" s="19" t="s">
        <v>432</v>
      </c>
      <c r="D89" s="19" t="s">
        <v>433</v>
      </c>
    </row>
    <row r="90" spans="1:4" ht="72" x14ac:dyDescent="0.3">
      <c r="A90">
        <v>2024</v>
      </c>
      <c r="B90" t="s">
        <v>2</v>
      </c>
      <c r="C90" s="19" t="s">
        <v>434</v>
      </c>
      <c r="D90" s="19" t="s">
        <v>435</v>
      </c>
    </row>
    <row r="91" spans="1:4" ht="43.2" x14ac:dyDescent="0.3">
      <c r="A91">
        <v>2024</v>
      </c>
      <c r="B91" t="s">
        <v>3</v>
      </c>
      <c r="C91" s="19" t="s">
        <v>436</v>
      </c>
      <c r="D91" s="19" t="s">
        <v>437</v>
      </c>
    </row>
    <row r="92" spans="1:4" ht="28.8" x14ac:dyDescent="0.3">
      <c r="A92">
        <v>2024</v>
      </c>
      <c r="B92" t="s">
        <v>5</v>
      </c>
      <c r="C92" s="33" t="s">
        <v>302</v>
      </c>
      <c r="D92" s="19" t="s">
        <v>303</v>
      </c>
    </row>
    <row r="93" spans="1:4" ht="28.8" x14ac:dyDescent="0.3">
      <c r="A93">
        <v>2024</v>
      </c>
      <c r="B93" t="s">
        <v>5</v>
      </c>
      <c r="C93" s="19" t="s">
        <v>438</v>
      </c>
      <c r="D93" s="19" t="s">
        <v>439</v>
      </c>
    </row>
    <row r="94" spans="1:4" ht="28.8" x14ac:dyDescent="0.3">
      <c r="A94">
        <v>2024</v>
      </c>
      <c r="B94" t="s">
        <v>5</v>
      </c>
      <c r="C94" s="19" t="s">
        <v>440</v>
      </c>
      <c r="D94" s="19" t="s">
        <v>441</v>
      </c>
    </row>
    <row r="95" spans="1:4" ht="28.8" x14ac:dyDescent="0.3">
      <c r="A95">
        <v>2024</v>
      </c>
      <c r="B95" t="s">
        <v>5</v>
      </c>
      <c r="C95" s="19" t="s">
        <v>442</v>
      </c>
      <c r="D95" s="19" t="s">
        <v>443</v>
      </c>
    </row>
    <row r="96" spans="1:4" ht="28.8" x14ac:dyDescent="0.3">
      <c r="A96">
        <v>2024</v>
      </c>
      <c r="B96" t="s">
        <v>5</v>
      </c>
      <c r="C96" s="19" t="s">
        <v>444</v>
      </c>
      <c r="D96" s="19" t="s">
        <v>445</v>
      </c>
    </row>
    <row r="97" spans="1:4" ht="43.2" x14ac:dyDescent="0.3">
      <c r="A97">
        <v>2024</v>
      </c>
      <c r="B97" t="s">
        <v>5</v>
      </c>
      <c r="C97" s="19" t="s">
        <v>446</v>
      </c>
      <c r="D97" s="19" t="s">
        <v>447</v>
      </c>
    </row>
    <row r="98" spans="1:4" ht="28.8" x14ac:dyDescent="0.3">
      <c r="A98">
        <v>2024</v>
      </c>
      <c r="B98" t="s">
        <v>6</v>
      </c>
      <c r="C98" s="19" t="s">
        <v>448</v>
      </c>
      <c r="D98" s="19" t="s">
        <v>449</v>
      </c>
    </row>
    <row r="99" spans="1:4" ht="28.8" x14ac:dyDescent="0.3">
      <c r="A99">
        <v>2024</v>
      </c>
      <c r="B99" t="s">
        <v>6</v>
      </c>
      <c r="C99" s="19" t="s">
        <v>450</v>
      </c>
      <c r="D99" s="19" t="s">
        <v>451</v>
      </c>
    </row>
    <row r="100" spans="1:4" ht="28.8" x14ac:dyDescent="0.3">
      <c r="A100">
        <v>2024</v>
      </c>
      <c r="B100" t="s">
        <v>6</v>
      </c>
      <c r="C100" s="19" t="s">
        <v>327</v>
      </c>
      <c r="D100" s="19" t="s">
        <v>452</v>
      </c>
    </row>
    <row r="101" spans="1:4" ht="72" x14ac:dyDescent="0.3">
      <c r="A101">
        <v>2024</v>
      </c>
      <c r="B101" t="s">
        <v>6</v>
      </c>
      <c r="C101" s="19" t="s">
        <v>453</v>
      </c>
      <c r="D101" s="19" t="s">
        <v>454</v>
      </c>
    </row>
    <row r="102" spans="1:4" x14ac:dyDescent="0.3">
      <c r="A102">
        <v>2024</v>
      </c>
      <c r="B102" t="s">
        <v>6</v>
      </c>
      <c r="C102" s="19" t="s">
        <v>455</v>
      </c>
      <c r="D102" s="19" t="s">
        <v>456</v>
      </c>
    </row>
    <row r="103" spans="1:4" x14ac:dyDescent="0.3">
      <c r="A103">
        <v>2024</v>
      </c>
      <c r="B103" t="s">
        <v>6</v>
      </c>
      <c r="C103" s="19" t="s">
        <v>457</v>
      </c>
      <c r="D103" s="19" t="s">
        <v>458</v>
      </c>
    </row>
    <row r="104" spans="1:4" ht="57.6" x14ac:dyDescent="0.3">
      <c r="A104">
        <v>2024</v>
      </c>
      <c r="B104" t="s">
        <v>6</v>
      </c>
      <c r="C104" s="19" t="s">
        <v>459</v>
      </c>
      <c r="D104" s="19" t="s">
        <v>460</v>
      </c>
    </row>
    <row r="105" spans="1:4" x14ac:dyDescent="0.3">
      <c r="A105">
        <v>2024</v>
      </c>
      <c r="B105" t="s">
        <v>6</v>
      </c>
      <c r="C105" s="19" t="s">
        <v>461</v>
      </c>
      <c r="D105" s="19" t="s">
        <v>332</v>
      </c>
    </row>
    <row r="106" spans="1:4" x14ac:dyDescent="0.3">
      <c r="A106">
        <v>2024</v>
      </c>
      <c r="B106" t="s">
        <v>6</v>
      </c>
      <c r="C106" s="19" t="s">
        <v>462</v>
      </c>
      <c r="D106" s="19" t="s">
        <v>332</v>
      </c>
    </row>
    <row r="107" spans="1:4" x14ac:dyDescent="0.3">
      <c r="A107">
        <v>2024</v>
      </c>
      <c r="B107" t="s">
        <v>6</v>
      </c>
      <c r="C107" s="19" t="s">
        <v>463</v>
      </c>
      <c r="D107" s="19" t="s">
        <v>332</v>
      </c>
    </row>
    <row r="108" spans="1:4" ht="28.8" x14ac:dyDescent="0.3">
      <c r="A108">
        <v>2024</v>
      </c>
      <c r="B108" t="s">
        <v>6</v>
      </c>
      <c r="C108" s="19" t="s">
        <v>464</v>
      </c>
      <c r="D108" s="19" t="s">
        <v>465</v>
      </c>
    </row>
    <row r="109" spans="1:4" ht="28.8" x14ac:dyDescent="0.3">
      <c r="A109">
        <v>2024</v>
      </c>
      <c r="B109" t="s">
        <v>6</v>
      </c>
      <c r="C109" s="19" t="s">
        <v>466</v>
      </c>
      <c r="D109" s="19" t="s">
        <v>467</v>
      </c>
    </row>
    <row r="110" spans="1:4" ht="28.8" x14ac:dyDescent="0.3">
      <c r="A110">
        <v>2024</v>
      </c>
      <c r="B110" t="s">
        <v>6</v>
      </c>
      <c r="C110" s="19" t="s">
        <v>468</v>
      </c>
      <c r="D110" s="19" t="s">
        <v>469</v>
      </c>
    </row>
    <row r="111" spans="1:4" x14ac:dyDescent="0.3">
      <c r="A111">
        <v>2024</v>
      </c>
      <c r="B111" t="s">
        <v>6</v>
      </c>
      <c r="C111" s="19" t="s">
        <v>470</v>
      </c>
      <c r="D111" s="19" t="s">
        <v>471</v>
      </c>
    </row>
    <row r="112" spans="1:4" ht="28.8" x14ac:dyDescent="0.3">
      <c r="A112">
        <v>2024</v>
      </c>
      <c r="B112" t="s">
        <v>6</v>
      </c>
      <c r="C112" s="19" t="s">
        <v>472</v>
      </c>
      <c r="D112" s="19" t="s">
        <v>473</v>
      </c>
    </row>
    <row r="113" spans="1:4" ht="28.8" x14ac:dyDescent="0.3">
      <c r="A113">
        <v>2024</v>
      </c>
      <c r="B113" t="s">
        <v>7</v>
      </c>
      <c r="C113" s="33" t="s">
        <v>339</v>
      </c>
      <c r="D113" s="19" t="s">
        <v>474</v>
      </c>
    </row>
    <row r="114" spans="1:4" ht="28.8" x14ac:dyDescent="0.3">
      <c r="A114">
        <v>2024</v>
      </c>
      <c r="B114" t="s">
        <v>7</v>
      </c>
      <c r="C114" s="19" t="s">
        <v>475</v>
      </c>
      <c r="D114" s="19" t="s">
        <v>476</v>
      </c>
    </row>
    <row r="115" spans="1:4" ht="28.8" x14ac:dyDescent="0.3">
      <c r="A115">
        <v>2024</v>
      </c>
      <c r="B115" t="s">
        <v>7</v>
      </c>
      <c r="C115" s="19" t="s">
        <v>337</v>
      </c>
      <c r="D115" s="19" t="s">
        <v>477</v>
      </c>
    </row>
    <row r="116" spans="1:4" ht="43.2" x14ac:dyDescent="0.3">
      <c r="A116">
        <v>2024</v>
      </c>
      <c r="B116" t="s">
        <v>8</v>
      </c>
      <c r="C116" s="19" t="s">
        <v>341</v>
      </c>
      <c r="D116" s="19" t="s">
        <v>478</v>
      </c>
    </row>
    <row r="117" spans="1:4" ht="43.2" x14ac:dyDescent="0.3">
      <c r="A117">
        <v>2024</v>
      </c>
      <c r="B117" t="s">
        <v>9</v>
      </c>
      <c r="C117" s="19" t="s">
        <v>479</v>
      </c>
      <c r="D117" s="19" t="s">
        <v>480</v>
      </c>
    </row>
    <row r="118" spans="1:4" ht="43.2" x14ac:dyDescent="0.3">
      <c r="A118">
        <v>2024</v>
      </c>
      <c r="B118" t="s">
        <v>9</v>
      </c>
      <c r="C118" s="19" t="s">
        <v>481</v>
      </c>
      <c r="D118" s="19" t="s">
        <v>482</v>
      </c>
    </row>
    <row r="119" spans="1:4" ht="43.2" x14ac:dyDescent="0.3">
      <c r="A119">
        <v>2024</v>
      </c>
      <c r="B119" t="s">
        <v>9</v>
      </c>
      <c r="C119" s="19" t="s">
        <v>483</v>
      </c>
      <c r="D119" s="19" t="s">
        <v>484</v>
      </c>
    </row>
    <row r="120" spans="1:4" ht="28.8" x14ac:dyDescent="0.3">
      <c r="A120">
        <v>2024</v>
      </c>
      <c r="B120" t="s">
        <v>9</v>
      </c>
      <c r="C120" s="19" t="s">
        <v>485</v>
      </c>
      <c r="D120" s="19" t="s">
        <v>486</v>
      </c>
    </row>
    <row r="121" spans="1:4" ht="28.8" x14ac:dyDescent="0.3">
      <c r="A121">
        <v>2024</v>
      </c>
      <c r="B121" t="s">
        <v>9</v>
      </c>
      <c r="C121" s="19" t="s">
        <v>487</v>
      </c>
      <c r="D121" s="19" t="s">
        <v>488</v>
      </c>
    </row>
    <row r="122" spans="1:4" ht="28.8" x14ac:dyDescent="0.3">
      <c r="A122">
        <v>2024</v>
      </c>
      <c r="B122" t="s">
        <v>10</v>
      </c>
      <c r="C122" s="19" t="s">
        <v>489</v>
      </c>
      <c r="D122" s="19" t="s">
        <v>180</v>
      </c>
    </row>
    <row r="123" spans="1:4" ht="28.8" x14ac:dyDescent="0.3">
      <c r="A123">
        <v>2024</v>
      </c>
      <c r="B123" t="s">
        <v>10</v>
      </c>
      <c r="C123" s="19" t="s">
        <v>490</v>
      </c>
      <c r="D123" s="19" t="s">
        <v>183</v>
      </c>
    </row>
    <row r="124" spans="1:4" ht="28.8" x14ac:dyDescent="0.3">
      <c r="A124">
        <v>2024</v>
      </c>
      <c r="B124" t="s">
        <v>10</v>
      </c>
      <c r="C124" s="19" t="s">
        <v>491</v>
      </c>
      <c r="D124" s="19" t="s">
        <v>186</v>
      </c>
    </row>
    <row r="125" spans="1:4" ht="28.8" x14ac:dyDescent="0.3">
      <c r="A125">
        <v>2024</v>
      </c>
      <c r="B125" t="s">
        <v>10</v>
      </c>
      <c r="C125" s="19" t="s">
        <v>492</v>
      </c>
      <c r="D125" s="19" t="s">
        <v>189</v>
      </c>
    </row>
    <row r="126" spans="1:4" ht="43.2" x14ac:dyDescent="0.3">
      <c r="A126">
        <v>2024</v>
      </c>
      <c r="B126" t="s">
        <v>11</v>
      </c>
      <c r="C126" s="19" t="s">
        <v>493</v>
      </c>
      <c r="D126" s="19" t="s">
        <v>494</v>
      </c>
    </row>
    <row r="127" spans="1:4" ht="28.8" x14ac:dyDescent="0.3">
      <c r="A127">
        <v>2024</v>
      </c>
      <c r="B127" t="s">
        <v>11</v>
      </c>
      <c r="C127" s="19" t="s">
        <v>495</v>
      </c>
      <c r="D127" s="19" t="s">
        <v>496</v>
      </c>
    </row>
    <row r="128" spans="1:4" ht="28.8" x14ac:dyDescent="0.3">
      <c r="A128">
        <v>2024</v>
      </c>
      <c r="B128" t="s">
        <v>11</v>
      </c>
      <c r="C128" s="19" t="s">
        <v>497</v>
      </c>
      <c r="D128" s="19" t="s">
        <v>498</v>
      </c>
    </row>
    <row r="129" spans="1:4" ht="28.8" x14ac:dyDescent="0.3">
      <c r="A129">
        <v>2024</v>
      </c>
      <c r="B129" t="s">
        <v>11</v>
      </c>
      <c r="C129" s="19" t="s">
        <v>499</v>
      </c>
      <c r="D129" s="19" t="s">
        <v>500</v>
      </c>
    </row>
    <row r="130" spans="1:4" ht="28.8" x14ac:dyDescent="0.3">
      <c r="A130">
        <v>2024</v>
      </c>
      <c r="B130" t="s">
        <v>11</v>
      </c>
      <c r="C130" s="19" t="s">
        <v>501</v>
      </c>
      <c r="D130" s="19" t="s">
        <v>502</v>
      </c>
    </row>
    <row r="131" spans="1:4" ht="28.8" x14ac:dyDescent="0.3">
      <c r="A131">
        <v>2024</v>
      </c>
      <c r="B131" t="s">
        <v>11</v>
      </c>
      <c r="C131" s="19" t="s">
        <v>503</v>
      </c>
      <c r="D131" s="19" t="s">
        <v>504</v>
      </c>
    </row>
    <row r="132" spans="1:4" ht="57.6" x14ac:dyDescent="0.3">
      <c r="A132">
        <v>2024</v>
      </c>
      <c r="B132" t="s">
        <v>11</v>
      </c>
      <c r="C132" s="19" t="s">
        <v>505</v>
      </c>
      <c r="D132" s="19" t="s">
        <v>506</v>
      </c>
    </row>
    <row r="133" spans="1:4" ht="43.2" x14ac:dyDescent="0.3">
      <c r="A133">
        <v>2024</v>
      </c>
      <c r="B133" t="s">
        <v>11</v>
      </c>
      <c r="C133" s="19" t="s">
        <v>507</v>
      </c>
      <c r="D133" s="19" t="s">
        <v>508</v>
      </c>
    </row>
    <row r="134" spans="1:4" ht="72" x14ac:dyDescent="0.3">
      <c r="A134">
        <v>2024</v>
      </c>
      <c r="B134" t="s">
        <v>11</v>
      </c>
      <c r="C134" s="19" t="s">
        <v>509</v>
      </c>
      <c r="D134" s="19" t="s">
        <v>510</v>
      </c>
    </row>
    <row r="135" spans="1:4" ht="28.8" x14ac:dyDescent="0.3">
      <c r="A135">
        <v>2024</v>
      </c>
      <c r="B135" t="s">
        <v>11</v>
      </c>
      <c r="C135" s="19" t="s">
        <v>511</v>
      </c>
      <c r="D135" s="19" t="s">
        <v>512</v>
      </c>
    </row>
    <row r="136" spans="1:4" ht="28.8" x14ac:dyDescent="0.3">
      <c r="A136">
        <v>2024</v>
      </c>
      <c r="B136" t="s">
        <v>11</v>
      </c>
      <c r="C136" s="19" t="s">
        <v>372</v>
      </c>
      <c r="D136" s="19" t="s">
        <v>513</v>
      </c>
    </row>
    <row r="137" spans="1:4" ht="28.8" x14ac:dyDescent="0.3">
      <c r="A137">
        <v>2024</v>
      </c>
      <c r="B137" t="s">
        <v>11</v>
      </c>
      <c r="C137" s="19" t="s">
        <v>514</v>
      </c>
      <c r="D137" s="19" t="s">
        <v>515</v>
      </c>
    </row>
    <row r="138" spans="1:4" ht="57.6" x14ac:dyDescent="0.3">
      <c r="A138">
        <v>2024</v>
      </c>
      <c r="B138" t="s">
        <v>11</v>
      </c>
      <c r="C138" s="19" t="s">
        <v>516</v>
      </c>
      <c r="D138" s="19" t="s">
        <v>517</v>
      </c>
    </row>
    <row r="139" spans="1:4" ht="43.2" x14ac:dyDescent="0.3">
      <c r="A139">
        <v>2024</v>
      </c>
      <c r="B139" t="s">
        <v>11</v>
      </c>
      <c r="C139" s="19" t="s">
        <v>518</v>
      </c>
      <c r="D139" s="19" t="s">
        <v>519</v>
      </c>
    </row>
    <row r="140" spans="1:4" ht="57.6" x14ac:dyDescent="0.3">
      <c r="A140">
        <v>2024</v>
      </c>
      <c r="B140" t="s">
        <v>11</v>
      </c>
      <c r="C140" s="19" t="s">
        <v>520</v>
      </c>
      <c r="D140" s="19" t="s">
        <v>521</v>
      </c>
    </row>
    <row r="141" spans="1:4" ht="43.2" x14ac:dyDescent="0.3">
      <c r="A141">
        <v>2024</v>
      </c>
      <c r="B141" t="s">
        <v>11</v>
      </c>
      <c r="C141" s="19" t="s">
        <v>522</v>
      </c>
      <c r="D141" s="19" t="s">
        <v>523</v>
      </c>
    </row>
    <row r="142" spans="1:4" ht="43.2" x14ac:dyDescent="0.3">
      <c r="A142">
        <v>2024</v>
      </c>
      <c r="B142" t="s">
        <v>11</v>
      </c>
      <c r="C142" s="19" t="s">
        <v>524</v>
      </c>
      <c r="D142" s="19" t="s">
        <v>525</v>
      </c>
    </row>
    <row r="143" spans="1:4" ht="43.2" x14ac:dyDescent="0.3">
      <c r="A143">
        <v>2024</v>
      </c>
      <c r="B143" t="s">
        <v>11</v>
      </c>
      <c r="C143" s="19" t="s">
        <v>526</v>
      </c>
      <c r="D143" s="19" t="s">
        <v>527</v>
      </c>
    </row>
    <row r="144" spans="1:4" ht="43.2" x14ac:dyDescent="0.3">
      <c r="A144">
        <v>2024</v>
      </c>
      <c r="B144" t="s">
        <v>11</v>
      </c>
      <c r="C144" s="19" t="s">
        <v>528</v>
      </c>
      <c r="D144" s="19" t="s">
        <v>529</v>
      </c>
    </row>
    <row r="145" spans="1:4" ht="28.8" x14ac:dyDescent="0.3">
      <c r="A145">
        <v>2024</v>
      </c>
      <c r="B145" t="s">
        <v>11</v>
      </c>
      <c r="C145" s="19" t="s">
        <v>530</v>
      </c>
      <c r="D145" s="19" t="s">
        <v>531</v>
      </c>
    </row>
    <row r="146" spans="1:4" ht="43.2" x14ac:dyDescent="0.3">
      <c r="A146">
        <v>2024</v>
      </c>
      <c r="B146" t="s">
        <v>11</v>
      </c>
      <c r="C146" s="19" t="s">
        <v>532</v>
      </c>
      <c r="D146" s="19" t="s">
        <v>533</v>
      </c>
    </row>
    <row r="147" spans="1:4" ht="28.8" x14ac:dyDescent="0.3">
      <c r="A147">
        <v>2024</v>
      </c>
      <c r="B147" t="s">
        <v>11</v>
      </c>
      <c r="C147" s="19" t="s">
        <v>534</v>
      </c>
      <c r="D147" s="19" t="s">
        <v>535</v>
      </c>
    </row>
    <row r="148" spans="1:4" ht="43.2" x14ac:dyDescent="0.3">
      <c r="A148">
        <v>2024</v>
      </c>
      <c r="B148" t="s">
        <v>11</v>
      </c>
      <c r="C148" s="19" t="s">
        <v>536</v>
      </c>
      <c r="D148" s="19" t="s">
        <v>537</v>
      </c>
    </row>
    <row r="149" spans="1:4" ht="43.2" x14ac:dyDescent="0.3">
      <c r="A149">
        <v>2024</v>
      </c>
      <c r="B149" t="s">
        <v>11</v>
      </c>
      <c r="C149" s="19" t="s">
        <v>538</v>
      </c>
      <c r="D149" s="19" t="s">
        <v>539</v>
      </c>
    </row>
    <row r="150" spans="1:4" ht="43.2" x14ac:dyDescent="0.3">
      <c r="A150">
        <v>2024</v>
      </c>
      <c r="B150" t="s">
        <v>11</v>
      </c>
      <c r="C150" s="19" t="s">
        <v>540</v>
      </c>
      <c r="D150" s="19" t="s">
        <v>541</v>
      </c>
    </row>
    <row r="151" spans="1:4" ht="43.2" x14ac:dyDescent="0.3">
      <c r="A151">
        <v>2024</v>
      </c>
      <c r="B151" t="s">
        <v>11</v>
      </c>
      <c r="C151" s="19" t="s">
        <v>542</v>
      </c>
      <c r="D151" s="19" t="s">
        <v>543</v>
      </c>
    </row>
    <row r="152" spans="1:4" ht="43.2" x14ac:dyDescent="0.3">
      <c r="A152">
        <v>2024</v>
      </c>
      <c r="B152" t="s">
        <v>11</v>
      </c>
      <c r="C152" s="19" t="s">
        <v>544</v>
      </c>
      <c r="D152" s="19" t="s">
        <v>537</v>
      </c>
    </row>
    <row r="153" spans="1:4" ht="43.2" x14ac:dyDescent="0.3">
      <c r="A153">
        <v>2024</v>
      </c>
      <c r="B153" t="s">
        <v>11</v>
      </c>
      <c r="C153" s="19" t="s">
        <v>545</v>
      </c>
      <c r="D153" s="19" t="s">
        <v>543</v>
      </c>
    </row>
    <row r="154" spans="1:4" ht="43.2" x14ac:dyDescent="0.3">
      <c r="A154">
        <v>2024</v>
      </c>
      <c r="B154" t="s">
        <v>11</v>
      </c>
      <c r="C154" s="19" t="s">
        <v>546</v>
      </c>
      <c r="D154" s="19" t="s">
        <v>537</v>
      </c>
    </row>
    <row r="155" spans="1:4" ht="43.2" x14ac:dyDescent="0.3">
      <c r="A155">
        <v>2024</v>
      </c>
      <c r="B155" t="s">
        <v>11</v>
      </c>
      <c r="C155" s="19" t="s">
        <v>547</v>
      </c>
      <c r="D155" s="19" t="s">
        <v>548</v>
      </c>
    </row>
    <row r="156" spans="1:4" ht="28.8" x14ac:dyDescent="0.3">
      <c r="A156">
        <v>2024</v>
      </c>
      <c r="B156" t="s">
        <v>11</v>
      </c>
      <c r="C156" s="19" t="s">
        <v>549</v>
      </c>
      <c r="D156" s="19" t="s">
        <v>537</v>
      </c>
    </row>
    <row r="157" spans="1:4" ht="43.2" x14ac:dyDescent="0.3">
      <c r="A157">
        <v>2024</v>
      </c>
      <c r="B157" t="s">
        <v>11</v>
      </c>
      <c r="C157" s="19" t="s">
        <v>550</v>
      </c>
      <c r="D157" s="19" t="s">
        <v>543</v>
      </c>
    </row>
    <row r="158" spans="1:4" ht="43.2" x14ac:dyDescent="0.3">
      <c r="A158">
        <v>2024</v>
      </c>
      <c r="B158" t="s">
        <v>11</v>
      </c>
      <c r="C158" s="19" t="s">
        <v>551</v>
      </c>
      <c r="D158" s="19" t="s">
        <v>537</v>
      </c>
    </row>
    <row r="159" spans="1:4" ht="43.2" x14ac:dyDescent="0.3">
      <c r="A159">
        <v>2024</v>
      </c>
      <c r="B159" t="s">
        <v>11</v>
      </c>
      <c r="C159" s="19" t="s">
        <v>552</v>
      </c>
      <c r="D159" s="19" t="s">
        <v>553</v>
      </c>
    </row>
    <row r="160" spans="1:4" ht="43.2" x14ac:dyDescent="0.3">
      <c r="A160">
        <v>2024</v>
      </c>
      <c r="B160" t="s">
        <v>12</v>
      </c>
      <c r="C160" s="19" t="s">
        <v>405</v>
      </c>
      <c r="D160" s="19" t="s">
        <v>554</v>
      </c>
    </row>
    <row r="161" spans="1:4" ht="43.2" x14ac:dyDescent="0.3">
      <c r="A161">
        <v>2024</v>
      </c>
      <c r="B161" t="s">
        <v>555</v>
      </c>
      <c r="C161" s="19" t="s">
        <v>556</v>
      </c>
      <c r="D161" s="19" t="s">
        <v>557</v>
      </c>
    </row>
    <row r="162" spans="1:4" ht="43.2" x14ac:dyDescent="0.3">
      <c r="A162">
        <v>2024</v>
      </c>
      <c r="B162" t="s">
        <v>555</v>
      </c>
      <c r="C162" s="19" t="s">
        <v>558</v>
      </c>
      <c r="D162" s="19" t="s">
        <v>557</v>
      </c>
    </row>
    <row r="163" spans="1:4" ht="43.2" x14ac:dyDescent="0.3">
      <c r="A163">
        <v>2024</v>
      </c>
      <c r="B163" t="s">
        <v>555</v>
      </c>
      <c r="C163" s="19" t="s">
        <v>559</v>
      </c>
      <c r="D163" s="19" t="s">
        <v>557</v>
      </c>
    </row>
    <row r="164" spans="1:4" ht="43.2" x14ac:dyDescent="0.3">
      <c r="A164">
        <v>2024</v>
      </c>
      <c r="B164" t="s">
        <v>555</v>
      </c>
      <c r="C164" s="19" t="s">
        <v>560</v>
      </c>
      <c r="D164" s="19" t="s">
        <v>557</v>
      </c>
    </row>
    <row r="165" spans="1:4" ht="28.8" x14ac:dyDescent="0.3">
      <c r="A165">
        <v>2024</v>
      </c>
      <c r="B165" t="s">
        <v>555</v>
      </c>
      <c r="C165" s="19" t="s">
        <v>561</v>
      </c>
      <c r="D165" s="19" t="s">
        <v>557</v>
      </c>
    </row>
    <row r="166" spans="1:4" x14ac:dyDescent="0.3">
      <c r="A166">
        <v>2024</v>
      </c>
      <c r="B166" t="s">
        <v>555</v>
      </c>
      <c r="C166" s="19" t="s">
        <v>562</v>
      </c>
      <c r="D166" s="19" t="s">
        <v>557</v>
      </c>
    </row>
    <row r="167" spans="1:4" ht="28.8" x14ac:dyDescent="0.3">
      <c r="A167">
        <v>2024</v>
      </c>
      <c r="B167" t="s">
        <v>13</v>
      </c>
      <c r="C167" s="19" t="s">
        <v>563</v>
      </c>
      <c r="D167" s="19" t="s">
        <v>564</v>
      </c>
    </row>
    <row r="168" spans="1:4" ht="43.2" x14ac:dyDescent="0.3">
      <c r="A168">
        <v>2024</v>
      </c>
      <c r="B168" t="s">
        <v>13</v>
      </c>
      <c r="C168" s="19" t="s">
        <v>565</v>
      </c>
      <c r="D168" s="19" t="s">
        <v>566</v>
      </c>
    </row>
    <row r="169" spans="1:4" ht="43.2" x14ac:dyDescent="0.3">
      <c r="A169">
        <v>2024</v>
      </c>
      <c r="B169" t="s">
        <v>14</v>
      </c>
      <c r="C169" s="19" t="s">
        <v>567</v>
      </c>
      <c r="D169" s="19" t="s">
        <v>568</v>
      </c>
    </row>
    <row r="170" spans="1:4" ht="43.2" x14ac:dyDescent="0.3">
      <c r="A170">
        <v>2024</v>
      </c>
      <c r="B170" t="s">
        <v>569</v>
      </c>
      <c r="C170" s="19" t="s">
        <v>570</v>
      </c>
      <c r="D170" s="19" t="s">
        <v>557</v>
      </c>
    </row>
    <row r="171" spans="1:4" ht="28.8" x14ac:dyDescent="0.3">
      <c r="A171">
        <v>2024</v>
      </c>
      <c r="B171" t="s">
        <v>569</v>
      </c>
      <c r="C171" s="19" t="s">
        <v>571</v>
      </c>
      <c r="D171" s="19" t="s">
        <v>557</v>
      </c>
    </row>
    <row r="172" spans="1:4" ht="28.8" x14ac:dyDescent="0.3">
      <c r="A172">
        <v>2024</v>
      </c>
      <c r="B172" t="s">
        <v>569</v>
      </c>
      <c r="C172" s="19" t="s">
        <v>572</v>
      </c>
      <c r="D172" s="19" t="s">
        <v>557</v>
      </c>
    </row>
    <row r="173" spans="1:4" x14ac:dyDescent="0.3">
      <c r="A173">
        <v>2024</v>
      </c>
      <c r="B173" t="s">
        <v>569</v>
      </c>
      <c r="C173" s="19" t="s">
        <v>573</v>
      </c>
      <c r="D173" s="19" t="s">
        <v>557</v>
      </c>
    </row>
    <row r="174" spans="1:4" x14ac:dyDescent="0.3">
      <c r="A174">
        <v>2024</v>
      </c>
      <c r="B174" t="s">
        <v>569</v>
      </c>
      <c r="C174" s="19" t="s">
        <v>574</v>
      </c>
      <c r="D174" s="19" t="s">
        <v>557</v>
      </c>
    </row>
    <row r="175" spans="1:4" x14ac:dyDescent="0.3">
      <c r="A175">
        <v>2024</v>
      </c>
      <c r="B175" t="s">
        <v>569</v>
      </c>
      <c r="C175" s="19" t="s">
        <v>575</v>
      </c>
      <c r="D175" s="19" t="s">
        <v>557</v>
      </c>
    </row>
    <row r="176" spans="1:4" ht="28.8" x14ac:dyDescent="0.3">
      <c r="A176">
        <v>2024</v>
      </c>
      <c r="B176" t="s">
        <v>569</v>
      </c>
      <c r="C176" s="19" t="s">
        <v>576</v>
      </c>
      <c r="D176" s="19" t="s">
        <v>557</v>
      </c>
    </row>
    <row r="177" spans="1:4" ht="43.2" x14ac:dyDescent="0.3">
      <c r="A177">
        <v>2024</v>
      </c>
      <c r="B177" t="s">
        <v>15</v>
      </c>
      <c r="C177" s="19" t="s">
        <v>577</v>
      </c>
      <c r="D177" s="19" t="s">
        <v>578</v>
      </c>
    </row>
    <row r="178" spans="1:4" ht="43.2" x14ac:dyDescent="0.3">
      <c r="A178">
        <v>2024</v>
      </c>
      <c r="B178" t="s">
        <v>15</v>
      </c>
      <c r="C178" s="19" t="s">
        <v>579</v>
      </c>
      <c r="D178" s="19" t="s">
        <v>580</v>
      </c>
    </row>
    <row r="179" spans="1:4" ht="28.8" x14ac:dyDescent="0.3">
      <c r="A179">
        <v>2024</v>
      </c>
      <c r="B179" t="s">
        <v>16</v>
      </c>
      <c r="C179" s="19" t="s">
        <v>63</v>
      </c>
      <c r="D179" s="19" t="s">
        <v>581</v>
      </c>
    </row>
    <row r="180" spans="1:4" ht="28.8" x14ac:dyDescent="0.3">
      <c r="A180">
        <v>2024</v>
      </c>
      <c r="B180" t="s">
        <v>16</v>
      </c>
      <c r="C180" s="19" t="s">
        <v>582</v>
      </c>
      <c r="D180" s="19" t="s">
        <v>583</v>
      </c>
    </row>
    <row r="181" spans="1:4" ht="28.8" x14ac:dyDescent="0.3">
      <c r="A181">
        <v>2024</v>
      </c>
      <c r="B181" t="s">
        <v>16</v>
      </c>
      <c r="C181" s="19" t="s">
        <v>70</v>
      </c>
      <c r="D181" s="19" t="s">
        <v>584</v>
      </c>
    </row>
    <row r="182" spans="1:4" ht="28.8" x14ac:dyDescent="0.3">
      <c r="A182">
        <v>2024</v>
      </c>
      <c r="B182" t="s">
        <v>16</v>
      </c>
      <c r="C182" s="19" t="s">
        <v>73</v>
      </c>
      <c r="D182" s="19" t="s">
        <v>585</v>
      </c>
    </row>
    <row r="183" spans="1:4" ht="28.8" x14ac:dyDescent="0.3">
      <c r="A183">
        <v>2024</v>
      </c>
      <c r="B183" t="s">
        <v>16</v>
      </c>
      <c r="C183" s="19" t="s">
        <v>76</v>
      </c>
      <c r="D183" s="19" t="s">
        <v>586</v>
      </c>
    </row>
    <row r="184" spans="1:4" ht="28.8" x14ac:dyDescent="0.3">
      <c r="A184">
        <v>2024</v>
      </c>
      <c r="B184" t="s">
        <v>16</v>
      </c>
      <c r="C184" s="19" t="s">
        <v>79</v>
      </c>
      <c r="D184" s="19" t="s">
        <v>587</v>
      </c>
    </row>
    <row r="185" spans="1:4" ht="100.8" x14ac:dyDescent="0.3">
      <c r="A185">
        <v>2024</v>
      </c>
      <c r="B185" t="s">
        <v>17</v>
      </c>
      <c r="C185" s="19" t="s">
        <v>588</v>
      </c>
      <c r="D185" s="19" t="s">
        <v>589</v>
      </c>
    </row>
    <row r="186" spans="1:4" x14ac:dyDescent="0.3">
      <c r="A186">
        <v>2024</v>
      </c>
      <c r="B186" t="s">
        <v>18</v>
      </c>
      <c r="C186" s="19" t="s">
        <v>420</v>
      </c>
      <c r="D186" s="19" t="s">
        <v>590</v>
      </c>
    </row>
    <row r="187" spans="1:4" x14ac:dyDescent="0.3">
      <c r="A187">
        <v>2024</v>
      </c>
      <c r="B187" t="s">
        <v>18</v>
      </c>
      <c r="C187" s="19" t="s">
        <v>591</v>
      </c>
      <c r="D187" s="19" t="s">
        <v>592</v>
      </c>
    </row>
    <row r="188" spans="1:4" ht="43.2" x14ac:dyDescent="0.3">
      <c r="A188">
        <v>2024</v>
      </c>
      <c r="B188" t="s">
        <v>18</v>
      </c>
      <c r="C188" s="19" t="s">
        <v>593</v>
      </c>
      <c r="D188" s="19" t="s">
        <v>590</v>
      </c>
    </row>
    <row r="189" spans="1:4" ht="72" x14ac:dyDescent="0.3">
      <c r="A189">
        <v>2024</v>
      </c>
      <c r="B189" t="s">
        <v>18</v>
      </c>
      <c r="C189" s="19" t="s">
        <v>594</v>
      </c>
      <c r="D189" s="19" t="s">
        <v>590</v>
      </c>
    </row>
    <row r="190" spans="1:4" x14ac:dyDescent="0.3">
      <c r="A190">
        <v>2024</v>
      </c>
      <c r="B190" t="s">
        <v>18</v>
      </c>
      <c r="C190" s="19" t="s">
        <v>595</v>
      </c>
      <c r="D190" s="19" t="s">
        <v>590</v>
      </c>
    </row>
    <row r="191" spans="1:4" x14ac:dyDescent="0.3">
      <c r="A191">
        <v>2024</v>
      </c>
      <c r="B191" t="s">
        <v>18</v>
      </c>
      <c r="C191" s="19" t="s">
        <v>596</v>
      </c>
      <c r="D191" s="19" t="s">
        <v>590</v>
      </c>
    </row>
    <row r="192" spans="1:4" ht="28.8" x14ac:dyDescent="0.3">
      <c r="A192">
        <v>2023</v>
      </c>
      <c r="B192" t="s">
        <v>2</v>
      </c>
      <c r="C192" s="19" t="s">
        <v>597</v>
      </c>
      <c r="D192" s="19" t="s">
        <v>598</v>
      </c>
    </row>
    <row r="193" spans="1:4" ht="28.8" x14ac:dyDescent="0.3">
      <c r="A193">
        <v>2023</v>
      </c>
      <c r="B193" t="s">
        <v>2</v>
      </c>
      <c r="C193" s="19" t="s">
        <v>599</v>
      </c>
      <c r="D193" s="19" t="s">
        <v>600</v>
      </c>
    </row>
    <row r="194" spans="1:4" ht="28.8" x14ac:dyDescent="0.3">
      <c r="A194">
        <v>2023</v>
      </c>
      <c r="B194" t="s">
        <v>2</v>
      </c>
      <c r="C194" s="19" t="s">
        <v>601</v>
      </c>
      <c r="D194" s="19" t="s">
        <v>602</v>
      </c>
    </row>
    <row r="195" spans="1:4" ht="43.2" x14ac:dyDescent="0.3">
      <c r="A195">
        <v>2023</v>
      </c>
      <c r="B195" t="s">
        <v>3</v>
      </c>
      <c r="C195" s="19" t="s">
        <v>603</v>
      </c>
      <c r="D195" s="19" t="s">
        <v>604</v>
      </c>
    </row>
    <row r="196" spans="1:4" ht="43.2" x14ac:dyDescent="0.3">
      <c r="A196">
        <v>2023</v>
      </c>
      <c r="B196" t="s">
        <v>4</v>
      </c>
      <c r="C196" s="19" t="s">
        <v>605</v>
      </c>
      <c r="D196" s="19" t="s">
        <v>606</v>
      </c>
    </row>
    <row r="197" spans="1:4" ht="43.2" x14ac:dyDescent="0.3">
      <c r="A197">
        <v>2023</v>
      </c>
      <c r="B197" t="s">
        <v>4</v>
      </c>
      <c r="C197" s="19" t="s">
        <v>607</v>
      </c>
      <c r="D197" s="19" t="s">
        <v>608</v>
      </c>
    </row>
    <row r="198" spans="1:4" ht="28.8" x14ac:dyDescent="0.3">
      <c r="A198">
        <v>2023</v>
      </c>
      <c r="B198" t="s">
        <v>4</v>
      </c>
      <c r="C198" s="19" t="s">
        <v>609</v>
      </c>
      <c r="D198" s="19" t="s">
        <v>610</v>
      </c>
    </row>
    <row r="199" spans="1:4" ht="28.8" x14ac:dyDescent="0.3">
      <c r="A199">
        <v>2023</v>
      </c>
      <c r="B199" t="s">
        <v>5</v>
      </c>
      <c r="C199" s="19" t="s">
        <v>611</v>
      </c>
      <c r="D199" s="19" t="s">
        <v>612</v>
      </c>
    </row>
    <row r="200" spans="1:4" ht="28.8" x14ac:dyDescent="0.3">
      <c r="A200">
        <v>2023</v>
      </c>
      <c r="B200" t="s">
        <v>5</v>
      </c>
      <c r="C200" s="19" t="s">
        <v>613</v>
      </c>
      <c r="D200" s="19" t="s">
        <v>614</v>
      </c>
    </row>
    <row r="201" spans="1:4" x14ac:dyDescent="0.3">
      <c r="A201">
        <v>2023</v>
      </c>
      <c r="B201" t="s">
        <v>6</v>
      </c>
      <c r="C201" s="19" t="s">
        <v>615</v>
      </c>
      <c r="D201" s="19" t="s">
        <v>616</v>
      </c>
    </row>
    <row r="202" spans="1:4" ht="28.8" x14ac:dyDescent="0.3">
      <c r="A202">
        <v>2023</v>
      </c>
      <c r="B202" t="s">
        <v>6</v>
      </c>
      <c r="C202" s="19" t="s">
        <v>617</v>
      </c>
      <c r="D202" s="19" t="s">
        <v>618</v>
      </c>
    </row>
    <row r="203" spans="1:4" ht="43.2" x14ac:dyDescent="0.3">
      <c r="A203">
        <v>2023</v>
      </c>
      <c r="B203" t="s">
        <v>6</v>
      </c>
      <c r="C203" s="33" t="s">
        <v>619</v>
      </c>
      <c r="D203" s="19" t="s">
        <v>620</v>
      </c>
    </row>
    <row r="204" spans="1:4" ht="28.8" x14ac:dyDescent="0.3">
      <c r="A204">
        <v>2023</v>
      </c>
      <c r="B204" t="s">
        <v>6</v>
      </c>
      <c r="C204" s="33" t="s">
        <v>621</v>
      </c>
      <c r="D204" s="19" t="s">
        <v>622</v>
      </c>
    </row>
    <row r="205" spans="1:4" ht="28.8" x14ac:dyDescent="0.3">
      <c r="A205">
        <v>2023</v>
      </c>
      <c r="B205" t="s">
        <v>6</v>
      </c>
      <c r="C205" s="19" t="s">
        <v>623</v>
      </c>
      <c r="D205" s="19" t="s">
        <v>624</v>
      </c>
    </row>
    <row r="206" spans="1:4" x14ac:dyDescent="0.3">
      <c r="A206">
        <v>2023</v>
      </c>
      <c r="B206" t="s">
        <v>6</v>
      </c>
      <c r="C206" s="33" t="s">
        <v>625</v>
      </c>
      <c r="D206" s="19" t="s">
        <v>626</v>
      </c>
    </row>
    <row r="207" spans="1:4" ht="28.8" x14ac:dyDescent="0.3">
      <c r="A207">
        <v>2023</v>
      </c>
      <c r="B207" t="s">
        <v>627</v>
      </c>
      <c r="C207" s="19" t="s">
        <v>628</v>
      </c>
      <c r="D207" s="19" t="s">
        <v>629</v>
      </c>
    </row>
    <row r="208" spans="1:4" x14ac:dyDescent="0.3">
      <c r="A208">
        <v>2023</v>
      </c>
      <c r="B208" t="s">
        <v>627</v>
      </c>
      <c r="C208" s="19" t="s">
        <v>630</v>
      </c>
      <c r="D208" s="19" t="s">
        <v>631</v>
      </c>
    </row>
    <row r="209" spans="1:4" ht="43.2" x14ac:dyDescent="0.3">
      <c r="A209">
        <v>2023</v>
      </c>
      <c r="B209" t="s">
        <v>627</v>
      </c>
      <c r="C209" s="19" t="s">
        <v>632</v>
      </c>
      <c r="D209" s="19" t="s">
        <v>633</v>
      </c>
    </row>
    <row r="210" spans="1:4" ht="57.6" x14ac:dyDescent="0.3">
      <c r="A210">
        <v>2023</v>
      </c>
      <c r="B210" t="s">
        <v>8</v>
      </c>
      <c r="C210" s="19" t="s">
        <v>634</v>
      </c>
      <c r="D210" s="19" t="s">
        <v>635</v>
      </c>
    </row>
    <row r="211" spans="1:4" ht="57.6" x14ac:dyDescent="0.3">
      <c r="A211">
        <v>2023</v>
      </c>
      <c r="B211" t="s">
        <v>9</v>
      </c>
      <c r="C211" s="19" t="s">
        <v>636</v>
      </c>
      <c r="D211" s="19" t="s">
        <v>637</v>
      </c>
    </row>
    <row r="212" spans="1:4" ht="28.8" x14ac:dyDescent="0.3">
      <c r="A212">
        <v>2023</v>
      </c>
      <c r="B212" t="s">
        <v>14</v>
      </c>
      <c r="C212" s="19" t="s">
        <v>638</v>
      </c>
      <c r="D212" s="19" t="s">
        <v>639</v>
      </c>
    </row>
    <row r="213" spans="1:4" ht="28.8" x14ac:dyDescent="0.3">
      <c r="A213">
        <v>2023</v>
      </c>
      <c r="B213" t="s">
        <v>14</v>
      </c>
      <c r="C213" s="19" t="s">
        <v>640</v>
      </c>
      <c r="D213" s="19" t="s">
        <v>641</v>
      </c>
    </row>
    <row r="214" spans="1:4" ht="28.8" x14ac:dyDescent="0.3">
      <c r="A214">
        <v>2023</v>
      </c>
      <c r="B214" t="s">
        <v>14</v>
      </c>
      <c r="C214" s="19" t="s">
        <v>642</v>
      </c>
      <c r="D214" s="19" t="s">
        <v>643</v>
      </c>
    </row>
    <row r="215" spans="1:4" ht="28.8" x14ac:dyDescent="0.3">
      <c r="A215">
        <v>2023</v>
      </c>
      <c r="B215" t="s">
        <v>10</v>
      </c>
      <c r="C215" s="19" t="s">
        <v>644</v>
      </c>
      <c r="D215" s="19" t="s">
        <v>180</v>
      </c>
    </row>
    <row r="216" spans="1:4" ht="28.8" x14ac:dyDescent="0.3">
      <c r="A216">
        <v>2023</v>
      </c>
      <c r="B216" t="s">
        <v>10</v>
      </c>
      <c r="C216" s="19" t="s">
        <v>645</v>
      </c>
      <c r="D216" s="19" t="s">
        <v>646</v>
      </c>
    </row>
    <row r="217" spans="1:4" ht="28.8" x14ac:dyDescent="0.3">
      <c r="A217">
        <v>2023</v>
      </c>
      <c r="B217" t="s">
        <v>10</v>
      </c>
      <c r="C217" s="19" t="s">
        <v>647</v>
      </c>
      <c r="D217" s="19" t="s">
        <v>186</v>
      </c>
    </row>
    <row r="218" spans="1:4" ht="28.8" x14ac:dyDescent="0.3">
      <c r="A218">
        <v>2023</v>
      </c>
      <c r="B218" t="s">
        <v>10</v>
      </c>
      <c r="C218" s="19" t="s">
        <v>648</v>
      </c>
      <c r="D218" s="19" t="s">
        <v>649</v>
      </c>
    </row>
  </sheetData>
  <autoFilter ref="A1:D218" xr:uid="{38666A1B-D1C8-405D-B6E7-36B4516A502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U30"/>
  <sheetViews>
    <sheetView workbookViewId="0">
      <selection activeCell="I3" sqref="I3:I21"/>
    </sheetView>
  </sheetViews>
  <sheetFormatPr baseColWidth="10" defaultColWidth="11.44140625" defaultRowHeight="14.4" x14ac:dyDescent="0.3"/>
  <cols>
    <col min="2" max="2" width="69.109375" customWidth="1"/>
    <col min="4" max="4" width="54.44140625" customWidth="1"/>
    <col min="19" max="19" width="50.88671875" customWidth="1"/>
  </cols>
  <sheetData>
    <row r="2" spans="2:21" ht="15.6" x14ac:dyDescent="0.3">
      <c r="B2" s="21" t="s">
        <v>650</v>
      </c>
      <c r="D2" t="s">
        <v>651</v>
      </c>
      <c r="F2" s="22" t="s">
        <v>652</v>
      </c>
      <c r="G2" t="s">
        <v>653</v>
      </c>
      <c r="I2" t="s">
        <v>654</v>
      </c>
      <c r="K2" s="25" t="s">
        <v>49</v>
      </c>
      <c r="L2" t="s">
        <v>655</v>
      </c>
      <c r="M2" t="s">
        <v>49</v>
      </c>
      <c r="N2" t="s">
        <v>655</v>
      </c>
      <c r="O2" t="s">
        <v>656</v>
      </c>
      <c r="P2" t="s">
        <v>657</v>
      </c>
      <c r="Q2" t="s">
        <v>656</v>
      </c>
      <c r="R2" t="s">
        <v>657</v>
      </c>
      <c r="S2" t="s">
        <v>658</v>
      </c>
      <c r="T2" t="s">
        <v>69</v>
      </c>
      <c r="U2" t="s">
        <v>659</v>
      </c>
    </row>
    <row r="3" spans="2:21" ht="15.6" x14ac:dyDescent="0.3">
      <c r="B3" t="s">
        <v>660</v>
      </c>
      <c r="D3" s="22" t="s">
        <v>661</v>
      </c>
      <c r="F3" t="s">
        <v>100</v>
      </c>
      <c r="G3" t="s">
        <v>94</v>
      </c>
      <c r="I3" t="s">
        <v>16</v>
      </c>
      <c r="K3" s="25" t="s">
        <v>85</v>
      </c>
      <c r="L3" t="s">
        <v>662</v>
      </c>
      <c r="M3" t="s">
        <v>49</v>
      </c>
      <c r="N3" t="s">
        <v>655</v>
      </c>
      <c r="O3" t="s">
        <v>95</v>
      </c>
      <c r="P3" t="s">
        <v>663</v>
      </c>
      <c r="Q3" t="s">
        <v>95</v>
      </c>
      <c r="R3" t="s">
        <v>663</v>
      </c>
      <c r="S3" t="s">
        <v>96</v>
      </c>
      <c r="T3" t="s">
        <v>69</v>
      </c>
      <c r="U3" t="s">
        <v>664</v>
      </c>
    </row>
    <row r="4" spans="2:21" ht="15.6" x14ac:dyDescent="0.3">
      <c r="B4" t="s">
        <v>665</v>
      </c>
      <c r="D4" s="22" t="s">
        <v>666</v>
      </c>
      <c r="F4" t="s">
        <v>55</v>
      </c>
      <c r="G4" t="s">
        <v>56</v>
      </c>
      <c r="I4" t="s">
        <v>17</v>
      </c>
      <c r="K4" s="25" t="s">
        <v>667</v>
      </c>
      <c r="L4" t="s">
        <v>668</v>
      </c>
      <c r="M4" t="s">
        <v>85</v>
      </c>
      <c r="N4" t="s">
        <v>662</v>
      </c>
      <c r="O4" t="s">
        <v>669</v>
      </c>
      <c r="P4" t="s">
        <v>670</v>
      </c>
      <c r="Q4" t="s">
        <v>669</v>
      </c>
      <c r="R4" t="s">
        <v>670</v>
      </c>
      <c r="S4" t="s">
        <v>671</v>
      </c>
      <c r="T4" t="s">
        <v>69</v>
      </c>
      <c r="U4" t="s">
        <v>672</v>
      </c>
    </row>
    <row r="5" spans="2:21" ht="15.6" x14ac:dyDescent="0.3">
      <c r="B5" t="s">
        <v>673</v>
      </c>
      <c r="D5" s="22" t="s">
        <v>674</v>
      </c>
      <c r="F5" t="s">
        <v>237</v>
      </c>
      <c r="G5" t="s">
        <v>263</v>
      </c>
      <c r="I5" t="s">
        <v>10</v>
      </c>
      <c r="K5" s="25" t="s">
        <v>675</v>
      </c>
      <c r="L5" t="s">
        <v>676</v>
      </c>
      <c r="M5" t="s">
        <v>85</v>
      </c>
      <c r="N5" t="s">
        <v>662</v>
      </c>
      <c r="O5" t="s">
        <v>86</v>
      </c>
      <c r="P5" t="s">
        <v>677</v>
      </c>
      <c r="Q5" t="s">
        <v>669</v>
      </c>
      <c r="R5" t="s">
        <v>677</v>
      </c>
      <c r="S5" t="s">
        <v>678</v>
      </c>
      <c r="T5" t="s">
        <v>69</v>
      </c>
      <c r="U5" t="s">
        <v>679</v>
      </c>
    </row>
    <row r="6" spans="2:21" x14ac:dyDescent="0.3">
      <c r="B6" t="s">
        <v>680</v>
      </c>
      <c r="D6" s="22" t="s">
        <v>681</v>
      </c>
      <c r="I6" t="s">
        <v>18</v>
      </c>
      <c r="M6" t="s">
        <v>85</v>
      </c>
      <c r="N6" t="s">
        <v>662</v>
      </c>
      <c r="O6" t="s">
        <v>682</v>
      </c>
      <c r="P6" t="s">
        <v>683</v>
      </c>
      <c r="Q6" t="s">
        <v>86</v>
      </c>
      <c r="R6" t="s">
        <v>677</v>
      </c>
      <c r="S6" t="s">
        <v>684</v>
      </c>
      <c r="T6" t="s">
        <v>69</v>
      </c>
      <c r="U6" t="s">
        <v>685</v>
      </c>
    </row>
    <row r="7" spans="2:21" x14ac:dyDescent="0.3">
      <c r="B7" t="s">
        <v>686</v>
      </c>
      <c r="D7" s="22" t="s">
        <v>687</v>
      </c>
      <c r="I7" t="s">
        <v>5</v>
      </c>
      <c r="M7" t="s">
        <v>667</v>
      </c>
      <c r="N7" t="s">
        <v>668</v>
      </c>
      <c r="O7" t="s">
        <v>688</v>
      </c>
      <c r="P7" t="s">
        <v>689</v>
      </c>
      <c r="Q7" t="s">
        <v>86</v>
      </c>
      <c r="R7" t="s">
        <v>677</v>
      </c>
      <c r="S7" t="s">
        <v>690</v>
      </c>
      <c r="T7" t="s">
        <v>69</v>
      </c>
      <c r="U7" t="s">
        <v>691</v>
      </c>
    </row>
    <row r="8" spans="2:21" x14ac:dyDescent="0.3">
      <c r="B8" t="s">
        <v>692</v>
      </c>
      <c r="D8" s="22" t="s">
        <v>693</v>
      </c>
      <c r="I8" t="s">
        <v>8</v>
      </c>
      <c r="M8" t="s">
        <v>667</v>
      </c>
      <c r="N8" t="s">
        <v>668</v>
      </c>
      <c r="O8" t="s">
        <v>694</v>
      </c>
      <c r="P8" t="s">
        <v>695</v>
      </c>
      <c r="Q8" t="s">
        <v>86</v>
      </c>
      <c r="R8" t="s">
        <v>677</v>
      </c>
      <c r="S8" t="s">
        <v>696</v>
      </c>
      <c r="T8" t="s">
        <v>69</v>
      </c>
      <c r="U8" t="s">
        <v>697</v>
      </c>
    </row>
    <row r="9" spans="2:21" x14ac:dyDescent="0.3">
      <c r="B9" t="s">
        <v>698</v>
      </c>
      <c r="D9" s="22" t="s">
        <v>50</v>
      </c>
      <c r="I9" t="s">
        <v>6</v>
      </c>
      <c r="M9" t="s">
        <v>675</v>
      </c>
      <c r="N9" t="s">
        <v>676</v>
      </c>
      <c r="O9" t="s">
        <v>699</v>
      </c>
      <c r="P9" t="s">
        <v>700</v>
      </c>
      <c r="Q9" t="s">
        <v>86</v>
      </c>
      <c r="R9" t="s">
        <v>677</v>
      </c>
      <c r="S9" t="s">
        <v>701</v>
      </c>
      <c r="T9" t="s">
        <v>69</v>
      </c>
      <c r="U9" t="s">
        <v>702</v>
      </c>
    </row>
    <row r="10" spans="2:21" x14ac:dyDescent="0.3">
      <c r="B10" t="s">
        <v>703</v>
      </c>
      <c r="D10" s="22" t="s">
        <v>704</v>
      </c>
      <c r="I10" t="s">
        <v>7</v>
      </c>
      <c r="Q10" t="s">
        <v>682</v>
      </c>
      <c r="R10" t="s">
        <v>683</v>
      </c>
      <c r="S10" t="s">
        <v>705</v>
      </c>
      <c r="T10" t="s">
        <v>69</v>
      </c>
      <c r="U10" t="s">
        <v>706</v>
      </c>
    </row>
    <row r="11" spans="2:21" x14ac:dyDescent="0.3">
      <c r="B11" t="s">
        <v>707</v>
      </c>
      <c r="D11" s="22" t="s">
        <v>708</v>
      </c>
      <c r="I11" t="s">
        <v>9</v>
      </c>
      <c r="Q11" t="s">
        <v>682</v>
      </c>
      <c r="R11" t="s">
        <v>683</v>
      </c>
      <c r="S11" t="s">
        <v>709</v>
      </c>
      <c r="T11" t="s">
        <v>69</v>
      </c>
      <c r="U11" t="s">
        <v>89</v>
      </c>
    </row>
    <row r="12" spans="2:21" x14ac:dyDescent="0.3">
      <c r="B12" t="s">
        <v>710</v>
      </c>
      <c r="D12" s="22" t="s">
        <v>711</v>
      </c>
      <c r="I12" t="s">
        <v>2</v>
      </c>
      <c r="Q12" t="s">
        <v>688</v>
      </c>
      <c r="R12" t="s">
        <v>689</v>
      </c>
      <c r="S12" t="s">
        <v>712</v>
      </c>
      <c r="T12" t="s">
        <v>69</v>
      </c>
      <c r="U12" t="s">
        <v>713</v>
      </c>
    </row>
    <row r="13" spans="2:21" x14ac:dyDescent="0.3">
      <c r="B13" t="s">
        <v>714</v>
      </c>
      <c r="D13" s="22" t="s">
        <v>715</v>
      </c>
      <c r="I13" t="s">
        <v>14</v>
      </c>
      <c r="Q13" t="s">
        <v>688</v>
      </c>
      <c r="R13" t="s">
        <v>689</v>
      </c>
      <c r="S13" t="s">
        <v>716</v>
      </c>
      <c r="T13" t="s">
        <v>69</v>
      </c>
      <c r="U13" t="s">
        <v>717</v>
      </c>
    </row>
    <row r="14" spans="2:21" x14ac:dyDescent="0.3">
      <c r="B14" t="s">
        <v>718</v>
      </c>
      <c r="D14" s="22" t="s">
        <v>719</v>
      </c>
      <c r="I14" t="s">
        <v>11</v>
      </c>
      <c r="Q14" t="s">
        <v>694</v>
      </c>
      <c r="R14" t="s">
        <v>695</v>
      </c>
      <c r="S14" t="s">
        <v>720</v>
      </c>
      <c r="T14" t="s">
        <v>69</v>
      </c>
      <c r="U14" t="s">
        <v>721</v>
      </c>
    </row>
    <row r="15" spans="2:21" x14ac:dyDescent="0.3">
      <c r="B15" t="s">
        <v>311</v>
      </c>
      <c r="D15" s="22" t="s">
        <v>722</v>
      </c>
      <c r="I15" t="s">
        <v>13</v>
      </c>
      <c r="Q15" t="s">
        <v>694</v>
      </c>
      <c r="R15" t="s">
        <v>695</v>
      </c>
      <c r="S15" t="s">
        <v>723</v>
      </c>
      <c r="T15" t="s">
        <v>69</v>
      </c>
      <c r="U15" t="s">
        <v>724</v>
      </c>
    </row>
    <row r="16" spans="2:21" x14ac:dyDescent="0.3">
      <c r="B16" t="s">
        <v>309</v>
      </c>
      <c r="D16" s="22" t="s">
        <v>725</v>
      </c>
      <c r="I16" t="s">
        <v>3</v>
      </c>
      <c r="Q16" t="s">
        <v>694</v>
      </c>
      <c r="R16" t="s">
        <v>695</v>
      </c>
      <c r="S16" t="s">
        <v>726</v>
      </c>
      <c r="T16" t="s">
        <v>69</v>
      </c>
      <c r="U16" t="s">
        <v>727</v>
      </c>
    </row>
    <row r="17" spans="2:21" x14ac:dyDescent="0.3">
      <c r="B17" t="s">
        <v>51</v>
      </c>
      <c r="D17" s="22" t="s">
        <v>728</v>
      </c>
      <c r="I17" t="s">
        <v>12</v>
      </c>
      <c r="Q17" t="s">
        <v>694</v>
      </c>
      <c r="R17" t="s">
        <v>695</v>
      </c>
      <c r="S17" t="s">
        <v>729</v>
      </c>
      <c r="T17" t="s">
        <v>69</v>
      </c>
      <c r="U17" t="s">
        <v>730</v>
      </c>
    </row>
    <row r="18" spans="2:21" x14ac:dyDescent="0.3">
      <c r="D18" s="22" t="s">
        <v>101</v>
      </c>
      <c r="I18" t="s">
        <v>15</v>
      </c>
      <c r="Q18" t="s">
        <v>699</v>
      </c>
      <c r="R18" t="s">
        <v>700</v>
      </c>
      <c r="S18" t="s">
        <v>731</v>
      </c>
      <c r="T18" t="s">
        <v>69</v>
      </c>
      <c r="U18" t="s">
        <v>732</v>
      </c>
    </row>
    <row r="19" spans="2:21" x14ac:dyDescent="0.3">
      <c r="D19" s="22" t="s">
        <v>733</v>
      </c>
      <c r="I19" t="s">
        <v>4</v>
      </c>
      <c r="U19" t="s">
        <v>734</v>
      </c>
    </row>
    <row r="20" spans="2:21" x14ac:dyDescent="0.3">
      <c r="D20" s="22" t="s">
        <v>88</v>
      </c>
      <c r="I20" t="s">
        <v>569</v>
      </c>
      <c r="U20" t="s">
        <v>735</v>
      </c>
    </row>
    <row r="21" spans="2:21" x14ac:dyDescent="0.3">
      <c r="D21" s="22" t="s">
        <v>736</v>
      </c>
      <c r="I21" t="s">
        <v>555</v>
      </c>
      <c r="U21" t="s">
        <v>737</v>
      </c>
    </row>
    <row r="22" spans="2:21" x14ac:dyDescent="0.3">
      <c r="D22" s="22"/>
    </row>
    <row r="26" spans="2:21" x14ac:dyDescent="0.3">
      <c r="D26" s="22"/>
    </row>
    <row r="30" spans="2:21" x14ac:dyDescent="0.3">
      <c r="D30" s="22"/>
    </row>
  </sheetData>
  <phoneticPr fontId="3" type="noConversion"/>
  <conditionalFormatting sqref="S24 S2:S18">
    <cfRule type="duplicateValues" dxfId="0" priority="4"/>
  </conditionalFormatting>
  <pageMargins left="0.7" right="0.7" top="0.75" bottom="0.75" header="0.3" footer="0.3"/>
  <headerFooter>
    <oddHeader>&amp;L&amp;"Calibri"&amp;15&amp;K000000 Información Pública Clasificada&amp;1#_x000D_</oddHead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12"/>
  <sheetViews>
    <sheetView showGridLines="0" topLeftCell="A8" workbookViewId="0">
      <selection activeCell="B4" sqref="B4"/>
    </sheetView>
  </sheetViews>
  <sheetFormatPr baseColWidth="10" defaultColWidth="11.44140625" defaultRowHeight="14.4" x14ac:dyDescent="0.3"/>
  <cols>
    <col min="1" max="1" width="17.44140625" customWidth="1"/>
    <col min="2" max="2" width="137" customWidth="1"/>
    <col min="3" max="3" width="25" customWidth="1"/>
    <col min="4" max="4" width="19" customWidth="1"/>
    <col min="5" max="5" width="12" customWidth="1"/>
  </cols>
  <sheetData>
    <row r="2" spans="1:5" s="16" customFormat="1" ht="17.25" customHeight="1" x14ac:dyDescent="0.3">
      <c r="A2" s="172" t="s">
        <v>738</v>
      </c>
      <c r="B2" s="172"/>
      <c r="C2" s="172"/>
      <c r="D2" s="172"/>
      <c r="E2" s="172"/>
    </row>
    <row r="3" spans="1:5" ht="27.6" x14ac:dyDescent="0.3">
      <c r="A3" s="3" t="s">
        <v>286</v>
      </c>
      <c r="B3" s="3" t="s">
        <v>288</v>
      </c>
      <c r="C3" s="2" t="s">
        <v>739</v>
      </c>
      <c r="D3" s="2" t="s">
        <v>740</v>
      </c>
      <c r="E3" s="3" t="s">
        <v>287</v>
      </c>
    </row>
    <row r="4" spans="1:5" ht="110.4" x14ac:dyDescent="0.3">
      <c r="A4" s="5" t="s">
        <v>741</v>
      </c>
      <c r="B4" s="14" t="s">
        <v>742</v>
      </c>
      <c r="C4" s="1" t="s">
        <v>743</v>
      </c>
      <c r="D4" s="17" t="s">
        <v>744</v>
      </c>
      <c r="E4" s="6" t="s">
        <v>745</v>
      </c>
    </row>
    <row r="5" spans="1:5" x14ac:dyDescent="0.3">
      <c r="A5" s="172" t="s">
        <v>746</v>
      </c>
      <c r="B5" s="172"/>
      <c r="C5" s="172"/>
      <c r="D5" s="172"/>
      <c r="E5" s="172"/>
    </row>
    <row r="6" spans="1:5" ht="27.6" x14ac:dyDescent="0.3">
      <c r="A6" s="3" t="s">
        <v>286</v>
      </c>
      <c r="B6" s="3" t="s">
        <v>288</v>
      </c>
      <c r="C6" s="2" t="s">
        <v>739</v>
      </c>
      <c r="D6" s="2" t="s">
        <v>740</v>
      </c>
      <c r="E6" s="3" t="s">
        <v>287</v>
      </c>
    </row>
    <row r="7" spans="1:5" ht="103.5" customHeight="1" x14ac:dyDescent="0.3">
      <c r="A7" s="5" t="s">
        <v>741</v>
      </c>
      <c r="B7" s="14" t="s">
        <v>747</v>
      </c>
      <c r="C7" s="1" t="s">
        <v>743</v>
      </c>
      <c r="D7" s="17" t="s">
        <v>744</v>
      </c>
      <c r="E7" s="6" t="s">
        <v>748</v>
      </c>
    </row>
    <row r="8" spans="1:5" ht="75.150000000000006" customHeight="1" x14ac:dyDescent="0.3">
      <c r="A8" s="5" t="s">
        <v>741</v>
      </c>
      <c r="B8" s="14" t="s">
        <v>749</v>
      </c>
      <c r="C8" s="1" t="s">
        <v>743</v>
      </c>
      <c r="D8" s="17" t="s">
        <v>744</v>
      </c>
      <c r="E8" s="6" t="s">
        <v>748</v>
      </c>
    </row>
    <row r="9" spans="1:5" ht="120.75" customHeight="1" x14ac:dyDescent="0.3">
      <c r="A9" s="5" t="s">
        <v>741</v>
      </c>
      <c r="B9" s="15" t="s">
        <v>750</v>
      </c>
      <c r="C9" s="1" t="s">
        <v>743</v>
      </c>
      <c r="D9" s="17" t="s">
        <v>744</v>
      </c>
      <c r="E9" s="6" t="s">
        <v>748</v>
      </c>
    </row>
    <row r="10" spans="1:5" ht="135.75" customHeight="1" x14ac:dyDescent="0.3">
      <c r="A10" s="5" t="s">
        <v>741</v>
      </c>
      <c r="B10" s="13" t="s">
        <v>751</v>
      </c>
      <c r="C10" s="1" t="s">
        <v>752</v>
      </c>
      <c r="D10" s="17" t="s">
        <v>744</v>
      </c>
      <c r="E10" s="6" t="s">
        <v>748</v>
      </c>
    </row>
    <row r="11" spans="1:5" ht="100.35" customHeight="1" x14ac:dyDescent="0.3">
      <c r="A11" s="5" t="s">
        <v>741</v>
      </c>
      <c r="B11" s="14" t="s">
        <v>753</v>
      </c>
      <c r="C11" s="1" t="s">
        <v>752</v>
      </c>
      <c r="D11" s="17" t="s">
        <v>744</v>
      </c>
      <c r="E11" s="6" t="s">
        <v>748</v>
      </c>
    </row>
    <row r="12" spans="1:5" ht="81.150000000000006" customHeight="1" x14ac:dyDescent="0.3">
      <c r="A12" s="5" t="s">
        <v>741</v>
      </c>
      <c r="B12" s="14" t="s">
        <v>754</v>
      </c>
      <c r="C12" s="1" t="s">
        <v>752</v>
      </c>
      <c r="D12" s="17" t="s">
        <v>744</v>
      </c>
      <c r="E12" s="6" t="s">
        <v>748</v>
      </c>
    </row>
  </sheetData>
  <mergeCells count="2">
    <mergeCell ref="A2:E2"/>
    <mergeCell ref="A5:E5"/>
  </mergeCells>
  <printOptions horizontalCentered="1"/>
  <pageMargins left="0.70866141732283472" right="0.70866141732283472" top="0.74803149606299213" bottom="0.74803149606299213" header="0.31496062992125984" footer="0.31496062992125984"/>
  <headerFooter>
    <oddHeader>&amp;L&amp;"Calibri"&amp;15&amp;K000000 Información Pública Clasificada&amp;1#_x000D_</oddHead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2b498cd-7a81-4486-9103-65b5717baee6}" enabled="1" method="Standard" siteId="{27864e10-5be4-4d4f-adb5-bbab512029e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22</vt:i4>
      </vt:variant>
    </vt:vector>
  </HeadingPairs>
  <TitlesOfParts>
    <vt:vector size="28" baseType="lpstr">
      <vt:lpstr>Hoja4</vt:lpstr>
      <vt:lpstr>DES -FT009 V3</vt:lpstr>
      <vt:lpstr>Hoja2</vt:lpstr>
      <vt:lpstr>2026</vt:lpstr>
      <vt:lpstr>Listas</vt:lpstr>
      <vt:lpstr>Hoja1</vt:lpstr>
      <vt:lpstr>'DES -FT009 V3'!Área_de_impresión</vt:lpstr>
      <vt:lpstr>Hoja1!Área_de_impresión</vt:lpstr>
      <vt:lpstr>Dependencia</vt:lpstr>
      <vt:lpstr>DO</vt:lpstr>
      <vt:lpstr>FI</vt:lpstr>
      <vt:lpstr>FINANCIACIÓN</vt:lpstr>
      <vt:lpstr>FUENTES</vt:lpstr>
      <vt:lpstr>MS</vt:lpstr>
      <vt:lpstr>Objetivo1</vt:lpstr>
      <vt:lpstr>Objetivo2</vt:lpstr>
      <vt:lpstr>Objetivo3</vt:lpstr>
      <vt:lpstr>Objetivo4</vt:lpstr>
      <vt:lpstr>Objetivo5</vt:lpstr>
      <vt:lpstr>Objetivo6</vt:lpstr>
      <vt:lpstr>Objetivo7</vt:lpstr>
      <vt:lpstr>Objetivo8</vt:lpstr>
      <vt:lpstr>Perspectiva</vt:lpstr>
      <vt:lpstr>POLITICAS</vt:lpstr>
      <vt:lpstr>Procesos</vt:lpstr>
      <vt:lpstr>PROYECTOS</vt:lpstr>
      <vt:lpstr>'DES -FT009 V3'!Títulos_a_imprimir</vt:lpstr>
      <vt:lpstr>VP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2025-12-31T06:37:15Z</dcterms:created>
  <dcterms:modified xsi:type="dcterms:W3CDTF">2025-12-31T06:37:20Z</dcterms:modified>
  <cp:category/>
  <cp:contentStatus/>
</cp:coreProperties>
</file>