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5" yWindow="210" windowWidth="10665" windowHeight="8505" tabRatio="813"/>
  </bookViews>
  <sheets>
    <sheet name="MANTENIMIENTO BÁSICO" sheetId="32" r:id="rId1"/>
    <sheet name="ASESORÍA" sheetId="36" r:id="rId2"/>
    <sheet name="RESUMEN" sheetId="37" r:id="rId3"/>
  </sheets>
  <definedNames>
    <definedName name="_xlnm.Print_Area" localSheetId="0">'MANTENIMIENTO BÁSICO'!$A$1:$G$91</definedName>
    <definedName name="_xlnm.Print_Titles" localSheetId="0">'MANTENIMIENTO BÁSICO'!$3:$3</definedName>
  </definedNames>
  <calcPr calcId="124519"/>
</workbook>
</file>

<file path=xl/calcChain.xml><?xml version="1.0" encoding="utf-8"?>
<calcChain xmlns="http://schemas.openxmlformats.org/spreadsheetml/2006/main">
  <c r="F13" i="36"/>
  <c r="F12"/>
  <c r="C73" i="32"/>
  <c r="D72"/>
  <c r="D63"/>
  <c r="D27"/>
  <c r="G77" l="1"/>
  <c r="G76"/>
  <c r="I7" i="36"/>
  <c r="I6"/>
  <c r="G7"/>
  <c r="G6" l="1"/>
  <c r="G8" s="1"/>
  <c r="G66" i="32"/>
  <c r="G67"/>
  <c r="G68"/>
  <c r="G69"/>
  <c r="G70"/>
  <c r="G71"/>
  <c r="G65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29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5" l="1"/>
  <c r="C13" i="37" l="1"/>
  <c r="C14" l="1"/>
  <c r="C15" s="1"/>
</calcChain>
</file>

<file path=xl/sharedStrings.xml><?xml version="1.0" encoding="utf-8"?>
<sst xmlns="http://schemas.openxmlformats.org/spreadsheetml/2006/main" count="246" uniqueCount="169">
  <si>
    <t>ÍTEM</t>
  </si>
  <si>
    <t>UN</t>
  </si>
  <si>
    <t>1.01</t>
  </si>
  <si>
    <t>1.02</t>
  </si>
  <si>
    <t>1.03</t>
  </si>
  <si>
    <t>2.02</t>
  </si>
  <si>
    <t>2.01</t>
  </si>
  <si>
    <t>2.03</t>
  </si>
  <si>
    <t>2.04</t>
  </si>
  <si>
    <t>3.01</t>
  </si>
  <si>
    <t>3.02</t>
  </si>
  <si>
    <t>2.05</t>
  </si>
  <si>
    <t>DESCRIPCIÓN</t>
  </si>
  <si>
    <t>2.06</t>
  </si>
  <si>
    <t>INSTALACIONES CABLEADO ESTRUCTURADO</t>
  </si>
  <si>
    <t>ML</t>
  </si>
  <si>
    <t>1.04</t>
  </si>
  <si>
    <t>1.05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</si>
  <si>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</si>
  <si>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</si>
  <si>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</si>
  <si>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</si>
  <si>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</si>
  <si>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</si>
  <si>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</si>
  <si>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</si>
  <si>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</si>
  <si>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</si>
  <si>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</si>
  <si>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</si>
  <si>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</si>
  <si>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</si>
  <si>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</si>
  <si>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</si>
  <si>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</si>
  <si>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INSTALACIONES ELÉCTRICAS</t>
  </si>
  <si>
    <t>2.07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</si>
  <si>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</si>
  <si>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</si>
  <si>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</si>
  <si>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</si>
  <si>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</si>
  <si>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</si>
  <si>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</si>
  <si>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</si>
  <si>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</si>
  <si>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</si>
  <si>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</si>
  <si>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</si>
  <si>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</si>
  <si>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</si>
  <si>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VARIOS</t>
  </si>
  <si>
    <t>3.03</t>
  </si>
  <si>
    <t>3.04</t>
  </si>
  <si>
    <t>3.05</t>
  </si>
  <si>
    <t>3.06</t>
  </si>
  <si>
    <t>M2</t>
  </si>
  <si>
    <t>2.22</t>
  </si>
  <si>
    <t>2.23</t>
  </si>
  <si>
    <t>2.24</t>
  </si>
  <si>
    <t>2.25</t>
  </si>
  <si>
    <t>2.26</t>
  </si>
  <si>
    <t>2.27</t>
  </si>
  <si>
    <t>Suministro Y Tendido De Cable Utp Categoría 6 Para Puntos De Red (Voz/Datos).</t>
  </si>
  <si>
    <t>Suministro, Montaje Y Ponchada De Toma Coupler Doble (Voz-Datos). Incluye Face Plate.</t>
  </si>
  <si>
    <t>Suministro, Montaje Y Ponchada De Toma Coupler Sencilla (Datos). Incluye Face Plate.</t>
  </si>
  <si>
    <t>Suministro, Montaje Y Ponchado De Modulo Sencillo Utp 1Xrj45 Cat 6 Para Patch Panel.</t>
  </si>
  <si>
    <t>Patch Cord L= 1 Mts Voz-Datos - Categoría 6.</t>
  </si>
  <si>
    <t>Patch Cord L= 1,5 Mts Datos - Categoría 6.</t>
  </si>
  <si>
    <t>Certificación Punto Lógico Nivel 6.</t>
  </si>
  <si>
    <t>Suministro Y Montaje Y Conexión De Patch Panel De 24 Puertos Cat 6.</t>
  </si>
  <si>
    <t>Suministro Y Montaje Y Conexión De Patch Panel De 48 Puertos Cat 6.</t>
  </si>
  <si>
    <t>Suministro Y Montaje De Organizador Horizontal Frontal.</t>
  </si>
  <si>
    <t>Suministro Y Montaje De Bandeja Para Rack</t>
  </si>
  <si>
    <t>Marquillas De Identificación.</t>
  </si>
  <si>
    <t>Montaje Y Ponchado De Patch Panel De 24 Puertos Existente</t>
  </si>
  <si>
    <t>Montaje Y Ponchado De Patch Panel De 48 Puertos Existente</t>
  </si>
  <si>
    <t>Montaje De Organizador Horizontal Existente</t>
  </si>
  <si>
    <t>Montaje De Bandeja Para Rack Existente</t>
  </si>
  <si>
    <t>Retiro De Cable Utp Existente.</t>
  </si>
  <si>
    <t>Retiro De Toma Coupler Doble Y/O Sencilla.</t>
  </si>
  <si>
    <t>Retiro De Patch Panel De 24 Puertos</t>
  </si>
  <si>
    <t>Retiro De Patch Panel De 48 Puertos</t>
  </si>
  <si>
    <t>Retiro De Organizador Horizontal</t>
  </si>
  <si>
    <t>Retiro De Bandeja Para Rack</t>
  </si>
  <si>
    <t>Suministro Y Tendido De Acometida En Cable Trenzado De Cobre 3No.12.</t>
  </si>
  <si>
    <t>Salida Para Toma Monofásica Doble Para Red Regulada Por Canaleta, En Cable Trenzado De Cobre 3No.12.</t>
  </si>
  <si>
    <t>Salida Para Toma Monofásica Doble Para Red Normal Por Canaleta, En Cable Trenzado De Cobre 3No.12.</t>
  </si>
  <si>
    <t>Salida Para Toma Monofásica Doble Para Impresora De La Red Normal Por Canaleta, En Cable Trenzado De Cobre 3No12.</t>
  </si>
  <si>
    <t>Salida Para Toma Monofásica Doble Para Red Regulada En Tubo Emt 1/2" Y Cable Trenzado De Cobre 3No.12.</t>
  </si>
  <si>
    <t>Salida Para Toma Monofásica Doble Para Red Normal En Tubo Emt 1/2" Y Cable Trenzado De Cobre 3No.12.</t>
  </si>
  <si>
    <t>Salida Para Lámpara En Tubo Conduit Emt De 1/2", Con Conductores De Cobre 2No12 .Incluye Proporcional Interruptor, Soportes, Cajas Y Accesorios Necesarios Para Completar La Salida.</t>
  </si>
  <si>
    <t>Salida Para Interruptor De Control De Iluminación, Con Conductores De Cobre 3No12.</t>
  </si>
  <si>
    <t>Salida Para Sensor De Movimiento De Control De Iluminación, Con Conductores De Cobre 3No12.</t>
  </si>
  <si>
    <t>Suministro, Montaje Y Conexión De Lámpara Fluorescente De Sobreponer 60X60 4X17W  Tl-8 - 117V. Con Rejilla De 24 Celdas, En Mueble Generico.</t>
  </si>
  <si>
    <t>Suministro, Montaje Y Conexión De Lámpara Fluorescente De Sobreponer 60X60 4X24W  Tl-5 - 117V. Con Rejilla De 24 Celdas En Mueble Generico.</t>
  </si>
  <si>
    <t>Suministro, Montaje Y Conexión De Lámpara Fluorescente De Sobreponer 120X30 2X32W  Tl-8 - 117V. Con Rejilla De 24 Celdas En Mueble Generico.</t>
  </si>
  <si>
    <t>Suministro, Montaje Y Conexión De Lámpara Fluorescente De Sobreponer 60X60 2X54W  Tl-5 - 117V. Con Rejilla De 24 Celdas En Mueble Generico.</t>
  </si>
  <si>
    <t>Reubicación De Lámpara Fluorescente 60X60 Existente.</t>
  </si>
  <si>
    <t>Acarreo, Limpieza Y Mantenimiento De Luminarias.</t>
  </si>
  <si>
    <t>Montaje Y Conexión De Lámpara Fluorescente</t>
  </si>
  <si>
    <t>Suministro, Montaje  E Instalación De Tubo Fluorescente T8 1X17W, En Luminarias Dañadas</t>
  </si>
  <si>
    <t>Suministro, Montaje  E Instalación De Tubo Fluorescente T5 1X24W, En Luminarias Dañadas</t>
  </si>
  <si>
    <t>Suministro, Montaje  E Instalación De Tubo Fluorescente T8 1X32W, En Luminarias Dañadas</t>
  </si>
  <si>
    <t>Suministro, Montaje  E Instalación De Tubo Fluorescente T5 1X54W, En Luminarias Dañadas</t>
  </si>
  <si>
    <t>Reubicación De Salida Para Lámpara Fluorescente Con Conductores De Cobre 3No12.</t>
  </si>
  <si>
    <t>Reubicación De Salida Para Interruptor De Control De Iluminación, Con Conductores De Cobre 3No12.</t>
  </si>
  <si>
    <t>Suministro, Montaje Y Conexión De Automático Enchufable De 3X30 Amperios.</t>
  </si>
  <si>
    <t>Suministro, Montaje Y Conexión De Automático Enchufable De 2X20 Amperios.</t>
  </si>
  <si>
    <t>Suministro, Montaje Y Conexión De Automático Enchufable De 1X20 Amperios.</t>
  </si>
  <si>
    <t>Suministro, Montaje Y Conexión De Tablero Eléctrico De 24 Circuitos 5 Hilos 225 Amperios, Con Puerta Y Chapa, Para Red Regulada.</t>
  </si>
  <si>
    <t>Suministro Y Tendido De Canaleta Perimetral De 10 X 4 Cms Pintura Electrostática.</t>
  </si>
  <si>
    <t>Suministro Y Montaje De Troquel En Tapa Canaleta Para Aparato Eléctrico O De Sistemas.</t>
  </si>
  <si>
    <t>Destapar Y Tapar Canaleta Perimetral</t>
  </si>
  <si>
    <t>Destapar Y Tapar Canaleta Por Cielo Raso.</t>
  </si>
  <si>
    <t>Diseño De Iluminación En Área Afectada Debido A Cambio De Luminarias</t>
  </si>
  <si>
    <t>Suministro Y Tendido De Acometida En Alambre De Cobre 3No.12 THHN.</t>
  </si>
  <si>
    <t>Nota: Todos los precios aquí ofertados incluyen la mano de obra  en horario hábil, equipo y transporte.</t>
  </si>
  <si>
    <t>Suministro, montaje y conexión de bala tipo led de 3 W - 120V</t>
  </si>
  <si>
    <t>Suministro, montaje y conexión de bala tipo led de 11 W - 120V</t>
  </si>
  <si>
    <t>Suministro, montaje y conexión de panel led de descolgar de 60X60cm.</t>
  </si>
  <si>
    <t>Suministro, montaje y conexión de panel led de descolgar de 120X30cm.</t>
  </si>
  <si>
    <t>2.28</t>
  </si>
  <si>
    <t>2.29</t>
  </si>
  <si>
    <t>2.30</t>
  </si>
  <si>
    <t>2.31</t>
  </si>
  <si>
    <t>2.32</t>
  </si>
  <si>
    <t>2.33</t>
  </si>
  <si>
    <t>2.34</t>
  </si>
  <si>
    <t xml:space="preserve">ICFES-CP-0XX-2014,  Objeto: Seleccionar la oferta más favorable para contratar la prestación del servicio de  mantenimiento de las instalaciones eléctricas y de redes de cableado estructurado de acuerdo a los planes de mantenimiento del Instituto. </t>
  </si>
  <si>
    <t>ITEM</t>
  </si>
  <si>
    <t>FORMATO 4 - OFERTA ECONÓMICA</t>
  </si>
  <si>
    <t>INGENIERO ELECTRICISTA QUINCENAL</t>
  </si>
  <si>
    <t>CANTIDAD</t>
  </si>
  <si>
    <t>ASESORÍA</t>
  </si>
  <si>
    <t>TÉCNICO ELECTRICISTA SEMANAL</t>
  </si>
  <si>
    <t>MESES</t>
  </si>
  <si>
    <t>TOTAL</t>
  </si>
  <si>
    <t>RESUMEN OFERTA ECONÓMICA</t>
  </si>
  <si>
    <t>VALOR UNITARIO SIN IVA</t>
  </si>
  <si>
    <t>VALOR TOTAL OFERTA</t>
  </si>
  <si>
    <t>VALOR TOTAL INCLUIDO IVA Y DEMÁS IMPUESTOS</t>
  </si>
  <si>
    <t xml:space="preserve">FORMATO No 4 - OFERTA ECONOMICA </t>
  </si>
  <si>
    <t>VALOR MÁXIMO A OFERTAR  (INCLUIDO IVA)</t>
  </si>
  <si>
    <t>PROPONENTE:_______________________________________________________________</t>
  </si>
  <si>
    <t>Representante Legal: ________________________________________________________</t>
  </si>
  <si>
    <t>Firma del Representante Legal</t>
  </si>
  <si>
    <t>CC: ____________________________________________</t>
  </si>
  <si>
    <t>NOTA: Diligenciar con cifras cerradas sin centavos.</t>
  </si>
  <si>
    <t>VALOR TOTAL ASESORÍA INCLUIDO IVA</t>
  </si>
  <si>
    <t>CASILLA DE VERIFICACIÓN</t>
  </si>
  <si>
    <t>MANTENIMIENTO BÁSICO</t>
  </si>
  <si>
    <t>Suministro y montaje de kit para fijación y descuelgue de luminaria led.</t>
  </si>
  <si>
    <t>Derivación para conexión de luminaria led nueva. Incluye juego toma-clavija aérea con polo a tierra y cable encauchetado 3x18 AWG  y canaleta plástica de 2 cms.</t>
  </si>
  <si>
    <t>Retiro de luminaria existente.</t>
  </si>
  <si>
    <t>3.07</t>
  </si>
  <si>
    <t>VALOR INCLUIDO  IVA</t>
  </si>
  <si>
    <t>VALOR UNITARIO ANTES DE IVA</t>
  </si>
  <si>
    <t>VALOR UNITARIO INCLUIDO IVA</t>
  </si>
  <si>
    <t>VALOR MÁXIMO UNITARIO  A OFERTAR  (INCLUIDO IVA)</t>
  </si>
  <si>
    <t>ASESORÍA X 6 MESES</t>
  </si>
  <si>
    <t>Recargo en porcentaje por trabajos en horario nocturno</t>
  </si>
  <si>
    <t>%</t>
  </si>
  <si>
    <t>Recargo en porcentaje por trabajos en horario festivo o dominical</t>
  </si>
  <si>
    <t>Diseño Instalaciones internas por reformas o adecuaciones</t>
  </si>
  <si>
    <t>TOTAL INSTALACIONES CABLEADO ESTRUCTURADO</t>
  </si>
  <si>
    <t>TOTAL INSTALACIONES ELÉCTRICAS</t>
  </si>
  <si>
    <t>TOTAL VARIOS</t>
  </si>
  <si>
    <t>VALOR  TOTAL MANTENIMIENTO BÁSICO INCLUIDO IVA</t>
  </si>
</sst>
</file>

<file path=xl/styles.xml><?xml version="1.0" encoding="utf-8"?>
<styleSheet xmlns="http://schemas.openxmlformats.org/spreadsheetml/2006/main">
  <numFmts count="7">
    <numFmt numFmtId="41" formatCode="_-* #,##0\ _€_-;\-* #,##0\ _€_-;_-* &quot;-&quot;\ _€_-;_-@_-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(* #,##0.00_);_(* \(#,##0.00\);_(* \-??_);_(@_)"/>
    <numFmt numFmtId="168" formatCode="[$$-240A]\ #,##0.00"/>
    <numFmt numFmtId="169" formatCode="_-[$$-240A]\ * #,##0_ ;_-[$$-240A]\ * \-#,##0\ ;_-[$$-240A]\ * &quot;-&quot;_ ;_-@_ "/>
  </numFmts>
  <fonts count="1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name val="Arial"/>
      <family val="2"/>
    </font>
    <font>
      <b/>
      <sz val="11"/>
      <color theme="3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7" fontId="2" fillId="0" borderId="0"/>
    <xf numFmtId="0" fontId="1" fillId="0" borderId="0"/>
    <xf numFmtId="0" fontId="1" fillId="0" borderId="0"/>
    <xf numFmtId="167" fontId="1" fillId="0" borderId="0"/>
    <xf numFmtId="9" fontId="18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64" fontId="4" fillId="0" borderId="0" xfId="2" applyFont="1" applyFill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8" fontId="4" fillId="0" borderId="0" xfId="2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166" fontId="4" fillId="0" borderId="0" xfId="2" applyNumberFormat="1" applyFont="1" applyFill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4" applyFont="1" applyFill="1" applyAlignment="1">
      <alignment vertical="center"/>
    </xf>
    <xf numFmtId="0" fontId="4" fillId="0" borderId="0" xfId="4" applyFont="1" applyFill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4" fillId="0" borderId="0" xfId="5" applyFont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0" xfId="5" applyFont="1" applyAlignment="1">
      <alignment vertical="center"/>
    </xf>
    <xf numFmtId="0" fontId="4" fillId="0" borderId="0" xfId="5" applyFont="1" applyAlignment="1">
      <alignment vertical="center" wrapText="1"/>
    </xf>
    <xf numFmtId="166" fontId="4" fillId="0" borderId="0" xfId="2" applyNumberFormat="1" applyFont="1" applyFill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1" fillId="0" borderId="0" xfId="0" applyFont="1"/>
    <xf numFmtId="0" fontId="13" fillId="0" borderId="3" xfId="0" applyNumberFormat="1" applyFont="1" applyBorder="1" applyAlignment="1">
      <alignment horizontal="center" wrapText="1"/>
    </xf>
    <xf numFmtId="0" fontId="13" fillId="3" borderId="15" xfId="0" applyNumberFormat="1" applyFont="1" applyFill="1" applyBorder="1" applyAlignment="1">
      <alignment horizontal="center" wrapText="1"/>
    </xf>
    <xf numFmtId="0" fontId="13" fillId="2" borderId="0" xfId="0" applyFont="1" applyFill="1"/>
    <xf numFmtId="0" fontId="10" fillId="0" borderId="0" xfId="5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5" fillId="4" borderId="11" xfId="0" applyFont="1" applyFill="1" applyBorder="1" applyAlignment="1">
      <alignment horizontal="justify" vertical="top" wrapText="1"/>
    </xf>
    <xf numFmtId="0" fontId="5" fillId="4" borderId="18" xfId="0" applyFont="1" applyFill="1" applyBorder="1" applyAlignment="1">
      <alignment horizontal="justify" vertical="top" wrapText="1"/>
    </xf>
    <xf numFmtId="0" fontId="5" fillId="4" borderId="12" xfId="0" applyFont="1" applyFill="1" applyBorder="1" applyAlignment="1">
      <alignment horizontal="justify" vertical="top" wrapText="1"/>
    </xf>
    <xf numFmtId="0" fontId="13" fillId="4" borderId="14" xfId="0" applyFont="1" applyFill="1" applyBorder="1" applyAlignment="1">
      <alignment horizontal="center" vertical="center"/>
    </xf>
    <xf numFmtId="0" fontId="10" fillId="0" borderId="0" xfId="5" applyFont="1" applyBorder="1" applyAlignment="1">
      <alignment horizontal="center" vertical="center" wrapText="1"/>
    </xf>
    <xf numFmtId="169" fontId="5" fillId="0" borderId="0" xfId="1" applyNumberFormat="1" applyFont="1" applyBorder="1" applyAlignment="1">
      <alignment horizontal="center" vertical="center"/>
    </xf>
    <xf numFmtId="0" fontId="14" fillId="2" borderId="0" xfId="0" applyFont="1" applyFill="1" applyAlignment="1" applyProtection="1">
      <alignment horizontal="left"/>
    </xf>
    <xf numFmtId="0" fontId="15" fillId="2" borderId="0" xfId="0" applyFont="1" applyFill="1" applyAlignment="1" applyProtection="1">
      <alignment horizontal="center"/>
    </xf>
    <xf numFmtId="0" fontId="14" fillId="2" borderId="0" xfId="0" applyFont="1" applyFill="1" applyProtection="1"/>
    <xf numFmtId="0" fontId="15" fillId="2" borderId="0" xfId="0" applyFont="1" applyFill="1" applyProtection="1"/>
    <xf numFmtId="0" fontId="15" fillId="2" borderId="0" xfId="0" applyFont="1" applyFill="1" applyAlignment="1" applyProtection="1">
      <alignment horizontal="center"/>
      <protection locked="0"/>
    </xf>
    <xf numFmtId="166" fontId="16" fillId="2" borderId="0" xfId="2" applyNumberFormat="1" applyFont="1" applyFill="1" applyAlignment="1" applyProtection="1">
      <alignment horizontal="left" vertical="top" wrapText="1"/>
    </xf>
    <xf numFmtId="0" fontId="14" fillId="2" borderId="0" xfId="0" applyFont="1" applyFill="1" applyBorder="1" applyProtection="1"/>
    <xf numFmtId="0" fontId="15" fillId="2" borderId="10" xfId="0" applyFont="1" applyFill="1" applyBorder="1" applyProtection="1"/>
    <xf numFmtId="166" fontId="4" fillId="0" borderId="0" xfId="2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1" xfId="1" applyFont="1" applyFill="1" applyBorder="1" applyAlignment="1">
      <alignment vertical="center"/>
    </xf>
    <xf numFmtId="0" fontId="4" fillId="0" borderId="21" xfId="1" applyFont="1" applyFill="1" applyBorder="1" applyAlignment="1">
      <alignment horizontal="justify" vertical="top" wrapText="1"/>
    </xf>
    <xf numFmtId="0" fontId="4" fillId="0" borderId="21" xfId="1" applyFont="1" applyFill="1" applyBorder="1" applyAlignment="1">
      <alignment horizontal="center" vertical="center" wrapText="1"/>
    </xf>
    <xf numFmtId="166" fontId="4" fillId="0" borderId="21" xfId="2" applyNumberFormat="1" applyFont="1" applyBorder="1" applyAlignment="1">
      <alignment horizontal="right" vertical="center" wrapText="1"/>
    </xf>
    <xf numFmtId="166" fontId="4" fillId="0" borderId="21" xfId="2" applyNumberFormat="1" applyFont="1" applyBorder="1" applyAlignment="1">
      <alignment vertical="center" wrapText="1"/>
    </xf>
    <xf numFmtId="0" fontId="4" fillId="0" borderId="21" xfId="0" applyFont="1" applyFill="1" applyBorder="1" applyAlignment="1">
      <alignment horizontal="justify" vertical="top" wrapText="1"/>
    </xf>
    <xf numFmtId="0" fontId="4" fillId="0" borderId="21" xfId="0" applyFont="1" applyFill="1" applyBorder="1" applyAlignment="1">
      <alignment horizontal="center" vertical="center" wrapText="1"/>
    </xf>
    <xf numFmtId="166" fontId="4" fillId="0" borderId="21" xfId="2" applyNumberFormat="1" applyFont="1" applyFill="1" applyBorder="1" applyAlignment="1">
      <alignment vertical="center" wrapText="1"/>
    </xf>
    <xf numFmtId="0" fontId="5" fillId="4" borderId="21" xfId="1" applyFont="1" applyFill="1" applyBorder="1" applyAlignment="1">
      <alignment horizontal="center" vertical="center"/>
    </xf>
    <xf numFmtId="0" fontId="5" fillId="4" borderId="21" xfId="1" applyFont="1" applyFill="1" applyBorder="1" applyAlignment="1">
      <alignment horizontal="center" vertical="center" wrapText="1"/>
    </xf>
    <xf numFmtId="166" fontId="5" fillId="4" borderId="21" xfId="2" applyNumberFormat="1" applyFont="1" applyFill="1" applyBorder="1" applyAlignment="1">
      <alignment horizontal="center" vertical="center" wrapText="1"/>
    </xf>
    <xf numFmtId="0" fontId="5" fillId="5" borderId="23" xfId="1" applyFont="1" applyFill="1" applyBorder="1" applyAlignment="1">
      <alignment horizontal="center" vertical="center"/>
    </xf>
    <xf numFmtId="0" fontId="4" fillId="5" borderId="22" xfId="1" applyFont="1" applyFill="1" applyBorder="1" applyAlignment="1">
      <alignment vertical="center"/>
    </xf>
    <xf numFmtId="166" fontId="5" fillId="5" borderId="21" xfId="2" applyNumberFormat="1" applyFont="1" applyFill="1" applyBorder="1" applyAlignment="1">
      <alignment horizontal="center" vertical="center" wrapText="1"/>
    </xf>
    <xf numFmtId="166" fontId="4" fillId="5" borderId="21" xfId="2" applyNumberFormat="1" applyFont="1" applyFill="1" applyBorder="1" applyAlignment="1">
      <alignment horizontal="right" vertical="center" wrapText="1"/>
    </xf>
    <xf numFmtId="166" fontId="4" fillId="5" borderId="21" xfId="2" applyNumberFormat="1" applyFont="1" applyFill="1" applyBorder="1" applyAlignment="1">
      <alignment vertical="center" wrapText="1"/>
    </xf>
    <xf numFmtId="0" fontId="4" fillId="4" borderId="21" xfId="5" applyFont="1" applyFill="1" applyBorder="1" applyAlignment="1">
      <alignment vertical="center"/>
    </xf>
    <xf numFmtId="0" fontId="8" fillId="4" borderId="21" xfId="5" applyFont="1" applyFill="1" applyBorder="1" applyAlignment="1">
      <alignment horizontal="center" vertical="center" wrapText="1"/>
    </xf>
    <xf numFmtId="166" fontId="5" fillId="4" borderId="21" xfId="2" applyNumberFormat="1" applyFont="1" applyFill="1" applyBorder="1" applyAlignment="1">
      <alignment horizontal="center" vertical="center" wrapText="1"/>
    </xf>
    <xf numFmtId="0" fontId="5" fillId="4" borderId="21" xfId="5" applyFont="1" applyFill="1" applyBorder="1" applyAlignment="1">
      <alignment horizontal="center" vertical="center" wrapText="1"/>
    </xf>
    <xf numFmtId="0" fontId="5" fillId="0" borderId="21" xfId="5" applyFont="1" applyFill="1" applyBorder="1" applyAlignment="1">
      <alignment vertical="center"/>
    </xf>
    <xf numFmtId="0" fontId="5" fillId="0" borderId="21" xfId="5" applyFont="1" applyFill="1" applyBorder="1" applyAlignment="1">
      <alignment horizontal="justify" vertical="top" wrapText="1"/>
    </xf>
    <xf numFmtId="0" fontId="4" fillId="0" borderId="21" xfId="5" applyFont="1" applyFill="1" applyBorder="1" applyAlignment="1">
      <alignment horizontal="center" vertical="center" wrapText="1"/>
    </xf>
    <xf numFmtId="169" fontId="5" fillId="0" borderId="21" xfId="2" applyNumberFormat="1" applyFont="1" applyBorder="1" applyAlignment="1">
      <alignment horizontal="right" vertical="center" wrapText="1"/>
    </xf>
    <xf numFmtId="166" fontId="5" fillId="0" borderId="21" xfId="2" applyNumberFormat="1" applyFont="1" applyBorder="1" applyAlignment="1">
      <alignment horizontal="right" vertical="center" wrapText="1"/>
    </xf>
    <xf numFmtId="169" fontId="5" fillId="0" borderId="21" xfId="2" applyNumberFormat="1" applyFont="1" applyBorder="1" applyAlignment="1">
      <alignment vertical="center" wrapText="1"/>
    </xf>
    <xf numFmtId="169" fontId="5" fillId="0" borderId="21" xfId="2" applyNumberFormat="1" applyFont="1" applyFill="1" applyBorder="1" applyAlignment="1">
      <alignment vertical="center"/>
    </xf>
    <xf numFmtId="0" fontId="4" fillId="0" borderId="21" xfId="5" applyFont="1" applyFill="1" applyBorder="1" applyAlignment="1">
      <alignment horizontal="justify" vertical="top" wrapText="1"/>
    </xf>
    <xf numFmtId="166" fontId="4" fillId="0" borderId="0" xfId="0" applyNumberFormat="1" applyFont="1" applyAlignment="1">
      <alignment vertical="center"/>
    </xf>
    <xf numFmtId="166" fontId="17" fillId="5" borderId="21" xfId="2" applyNumberFormat="1" applyFont="1" applyFill="1" applyBorder="1" applyAlignment="1">
      <alignment horizontal="center" vertical="center" wrapText="1"/>
    </xf>
    <xf numFmtId="169" fontId="4" fillId="5" borderId="21" xfId="5" applyNumberFormat="1" applyFont="1" applyFill="1" applyBorder="1" applyAlignment="1">
      <alignment horizontal="left" vertical="top"/>
    </xf>
    <xf numFmtId="41" fontId="17" fillId="5" borderId="21" xfId="5" applyNumberFormat="1" applyFont="1" applyFill="1" applyBorder="1" applyAlignment="1">
      <alignment horizontal="center" vertical="center"/>
    </xf>
    <xf numFmtId="169" fontId="4" fillId="0" borderId="0" xfId="4" applyNumberFormat="1" applyFont="1" applyAlignment="1">
      <alignment vertical="center"/>
    </xf>
    <xf numFmtId="0" fontId="1" fillId="0" borderId="0" xfId="0" applyFont="1"/>
    <xf numFmtId="0" fontId="4" fillId="0" borderId="1" xfId="1" applyFont="1" applyBorder="1" applyAlignment="1">
      <alignment vertical="center" wrapText="1"/>
    </xf>
    <xf numFmtId="0" fontId="4" fillId="0" borderId="1" xfId="5" applyFont="1" applyBorder="1" applyAlignment="1">
      <alignment horizontal="center" vertical="center"/>
    </xf>
    <xf numFmtId="0" fontId="4" fillId="0" borderId="1" xfId="5" applyFont="1" applyBorder="1" applyAlignment="1">
      <alignment vertical="center" wrapText="1"/>
    </xf>
    <xf numFmtId="166" fontId="17" fillId="5" borderId="1" xfId="2" applyNumberFormat="1" applyFont="1" applyFill="1" applyBorder="1" applyAlignment="1">
      <alignment vertical="center" wrapText="1"/>
    </xf>
    <xf numFmtId="9" fontId="4" fillId="5" borderId="1" xfId="0" applyNumberFormat="1" applyFont="1" applyFill="1" applyBorder="1" applyAlignment="1">
      <alignment vertical="center"/>
    </xf>
    <xf numFmtId="9" fontId="4" fillId="0" borderId="1" xfId="7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169" fontId="5" fillId="5" borderId="24" xfId="1" applyNumberFormat="1" applyFont="1" applyFill="1" applyBorder="1" applyAlignment="1">
      <alignment horizontal="center" vertical="center"/>
    </xf>
    <xf numFmtId="169" fontId="5" fillId="5" borderId="25" xfId="1" applyNumberFormat="1" applyFont="1" applyFill="1" applyBorder="1" applyAlignment="1">
      <alignment horizontal="center" vertical="center"/>
    </xf>
    <xf numFmtId="0" fontId="10" fillId="0" borderId="9" xfId="5" applyFont="1" applyBorder="1" applyAlignment="1">
      <alignment horizontal="center" vertical="center" wrapText="1"/>
    </xf>
    <xf numFmtId="0" fontId="10" fillId="0" borderId="0" xfId="5" applyFont="1" applyBorder="1" applyAlignment="1">
      <alignment horizontal="center" vertical="center" wrapText="1"/>
    </xf>
    <xf numFmtId="166" fontId="5" fillId="4" borderId="21" xfId="2" applyNumberFormat="1" applyFont="1" applyFill="1" applyBorder="1" applyAlignment="1">
      <alignment horizontal="center" vertical="center" wrapText="1"/>
    </xf>
    <xf numFmtId="0" fontId="5" fillId="4" borderId="21" xfId="5" applyFont="1" applyFill="1" applyBorder="1" applyAlignment="1">
      <alignment horizontal="center" vertical="center"/>
    </xf>
    <xf numFmtId="0" fontId="5" fillId="4" borderId="21" xfId="5" applyFont="1" applyFill="1" applyBorder="1" applyAlignment="1">
      <alignment horizontal="center" vertical="center" wrapText="1"/>
    </xf>
    <xf numFmtId="166" fontId="5" fillId="4" borderId="26" xfId="2" applyNumberFormat="1" applyFont="1" applyFill="1" applyBorder="1" applyAlignment="1">
      <alignment horizontal="center" vertical="center" wrapText="1"/>
    </xf>
    <xf numFmtId="166" fontId="5" fillId="4" borderId="27" xfId="2" applyNumberFormat="1" applyFont="1" applyFill="1" applyBorder="1" applyAlignment="1">
      <alignment horizontal="center" vertical="center" wrapText="1"/>
    </xf>
    <xf numFmtId="166" fontId="5" fillId="5" borderId="21" xfId="2" applyNumberFormat="1" applyFont="1" applyFill="1" applyBorder="1" applyAlignment="1">
      <alignment horizontal="center" vertical="center" wrapText="1"/>
    </xf>
    <xf numFmtId="0" fontId="9" fillId="4" borderId="21" xfId="5" applyFont="1" applyFill="1" applyBorder="1" applyAlignment="1">
      <alignment horizontal="center" vertical="center" wrapText="1"/>
    </xf>
    <xf numFmtId="165" fontId="4" fillId="4" borderId="13" xfId="5" applyNumberFormat="1" applyFont="1" applyFill="1" applyBorder="1" applyAlignment="1">
      <alignment horizontal="center" vertical="top"/>
    </xf>
    <xf numFmtId="165" fontId="4" fillId="4" borderId="5" xfId="5" applyNumberFormat="1" applyFont="1" applyFill="1" applyBorder="1" applyAlignment="1">
      <alignment horizontal="center" vertical="top"/>
    </xf>
    <xf numFmtId="169" fontId="11" fillId="0" borderId="16" xfId="0" applyNumberFormat="1" applyFont="1" applyBorder="1" applyAlignment="1">
      <alignment horizontal="center"/>
    </xf>
    <xf numFmtId="169" fontId="11" fillId="0" borderId="17" xfId="0" applyNumberFormat="1" applyFont="1" applyBorder="1" applyAlignment="1">
      <alignment horizontal="center"/>
    </xf>
    <xf numFmtId="0" fontId="10" fillId="2" borderId="0" xfId="0" applyFont="1" applyFill="1" applyAlignment="1">
      <alignment horizontal="center" wrapText="1"/>
    </xf>
    <xf numFmtId="0" fontId="4" fillId="4" borderId="13" xfId="0" applyFont="1" applyFill="1" applyBorder="1" applyAlignment="1">
      <alignment horizontal="justify" vertical="top" wrapText="1"/>
    </xf>
    <xf numFmtId="0" fontId="4" fillId="4" borderId="10" xfId="0" applyFont="1" applyFill="1" applyBorder="1" applyAlignment="1">
      <alignment horizontal="justify" vertical="top" wrapText="1"/>
    </xf>
    <xf numFmtId="0" fontId="4" fillId="4" borderId="5" xfId="0" applyFont="1" applyFill="1" applyBorder="1" applyAlignment="1">
      <alignment horizontal="justify" vertical="top" wrapText="1"/>
    </xf>
    <xf numFmtId="0" fontId="12" fillId="0" borderId="0" xfId="0" applyFont="1" applyAlignment="1">
      <alignment horizontal="center"/>
    </xf>
    <xf numFmtId="0" fontId="13" fillId="4" borderId="19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169" fontId="11" fillId="0" borderId="1" xfId="0" applyNumberFormat="1" applyFont="1" applyBorder="1" applyAlignment="1">
      <alignment horizontal="center"/>
    </xf>
    <xf numFmtId="169" fontId="11" fillId="0" borderId="4" xfId="0" applyNumberFormat="1" applyFont="1" applyBorder="1" applyAlignment="1">
      <alignment horizontal="center"/>
    </xf>
    <xf numFmtId="166" fontId="4" fillId="5" borderId="7" xfId="2" applyNumberFormat="1" applyFont="1" applyFill="1" applyBorder="1" applyAlignment="1">
      <alignment vertical="center" wrapText="1"/>
    </xf>
    <xf numFmtId="166" fontId="17" fillId="5" borderId="8" xfId="2" applyNumberFormat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vertical="center"/>
    </xf>
    <xf numFmtId="0" fontId="4" fillId="0" borderId="26" xfId="1" applyFont="1" applyFill="1" applyBorder="1" applyAlignment="1">
      <alignment horizontal="justify" vertical="top" wrapText="1"/>
    </xf>
    <xf numFmtId="0" fontId="4" fillId="0" borderId="26" xfId="1" applyFont="1" applyFill="1" applyBorder="1" applyAlignment="1">
      <alignment horizontal="center" vertical="center" wrapText="1"/>
    </xf>
    <xf numFmtId="166" fontId="4" fillId="0" borderId="26" xfId="2" applyNumberFormat="1" applyFont="1" applyBorder="1" applyAlignment="1">
      <alignment vertical="center" wrapText="1"/>
    </xf>
    <xf numFmtId="166" fontId="4" fillId="0" borderId="26" xfId="2" applyNumberFormat="1" applyFont="1" applyBorder="1" applyAlignment="1">
      <alignment horizontal="right" vertical="center" wrapText="1"/>
    </xf>
    <xf numFmtId="0" fontId="6" fillId="4" borderId="13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166" fontId="4" fillId="7" borderId="1" xfId="2" applyNumberFormat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vertical="center"/>
    </xf>
    <xf numFmtId="166" fontId="4" fillId="0" borderId="26" xfId="2" applyNumberFormat="1" applyFont="1" applyFill="1" applyBorder="1" applyAlignment="1">
      <alignment vertical="center" wrapText="1"/>
    </xf>
    <xf numFmtId="166" fontId="4" fillId="6" borderId="28" xfId="2" applyNumberFormat="1" applyFont="1" applyFill="1" applyBorder="1" applyAlignment="1">
      <alignment horizontal="center" vertical="center" wrapText="1"/>
    </xf>
    <xf numFmtId="166" fontId="4" fillId="6" borderId="29" xfId="2" applyNumberFormat="1" applyFont="1" applyFill="1" applyBorder="1" applyAlignment="1">
      <alignment horizontal="center" vertical="center" wrapText="1"/>
    </xf>
    <xf numFmtId="166" fontId="4" fillId="5" borderId="0" xfId="2" applyNumberFormat="1" applyFont="1" applyFill="1" applyBorder="1" applyAlignment="1">
      <alignment vertical="center" wrapText="1"/>
    </xf>
    <xf numFmtId="166" fontId="17" fillId="5" borderId="0" xfId="2" applyNumberFormat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/>
    </xf>
    <xf numFmtId="0" fontId="5" fillId="7" borderId="7" xfId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top" wrapText="1"/>
    </xf>
    <xf numFmtId="0" fontId="5" fillId="6" borderId="8" xfId="0" applyFont="1" applyFill="1" applyBorder="1" applyAlignment="1">
      <alignment horizontal="center" vertical="top" wrapText="1"/>
    </xf>
    <xf numFmtId="166" fontId="4" fillId="7" borderId="7" xfId="2" applyNumberFormat="1" applyFont="1" applyFill="1" applyBorder="1" applyAlignment="1">
      <alignment horizontal="center" vertical="center" wrapText="1"/>
    </xf>
    <xf numFmtId="166" fontId="4" fillId="7" borderId="8" xfId="2" applyNumberFormat="1" applyFont="1" applyFill="1" applyBorder="1" applyAlignment="1">
      <alignment horizontal="center" vertical="center" wrapText="1"/>
    </xf>
    <xf numFmtId="0" fontId="5" fillId="7" borderId="8" xfId="1" applyFont="1" applyFill="1" applyBorder="1" applyAlignment="1">
      <alignment horizontal="center" vertical="center"/>
    </xf>
    <xf numFmtId="9" fontId="4" fillId="0" borderId="1" xfId="7" applyFont="1" applyFill="1" applyBorder="1" applyAlignment="1">
      <alignment vertical="center"/>
    </xf>
  </cellXfs>
  <cellStyles count="8">
    <cellStyle name="Cancel" xfId="1"/>
    <cellStyle name="Cancel 2" xfId="5"/>
    <cellStyle name="Millares" xfId="2" builtinId="3"/>
    <cellStyle name="Normal" xfId="0" builtinId="0"/>
    <cellStyle name="Normal 2" xfId="4"/>
    <cellStyle name="Normal 214" xfId="3"/>
    <cellStyle name="Normal 214 2" xfId="6"/>
    <cellStyle name="Porcentual" xfId="7" builtinId="5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200025</xdr:rowOff>
    </xdr:from>
    <xdr:to>
      <xdr:col>1</xdr:col>
      <xdr:colOff>828674</xdr:colOff>
      <xdr:row>3</xdr:row>
      <xdr:rowOff>9525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4" y="200025"/>
          <a:ext cx="1304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0"/>
  <sheetViews>
    <sheetView tabSelected="1" view="pageBreakPreview" topLeftCell="A67" zoomScaleSheetLayoutView="100" workbookViewId="0">
      <selection activeCell="F87" sqref="F87"/>
    </sheetView>
  </sheetViews>
  <sheetFormatPr baseColWidth="10" defaultRowHeight="15"/>
  <cols>
    <col min="1" max="1" width="7.28515625" style="9" customWidth="1"/>
    <col min="2" max="2" width="94.42578125" style="10" customWidth="1"/>
    <col min="3" max="3" width="7.140625" style="9" bestFit="1" customWidth="1"/>
    <col min="4" max="4" width="13.140625" style="11" bestFit="1" customWidth="1"/>
    <col min="5" max="6" width="13.140625" style="8" customWidth="1"/>
    <col min="7" max="7" width="37.5703125" style="8" customWidth="1"/>
    <col min="8" max="16384" width="11.42578125" style="8"/>
  </cols>
  <sheetData>
    <row r="1" spans="1:8" ht="18.75" customHeight="1">
      <c r="A1" s="87" t="s">
        <v>131</v>
      </c>
      <c r="B1" s="88"/>
      <c r="C1" s="88"/>
      <c r="D1" s="88"/>
      <c r="E1" s="88"/>
      <c r="F1" s="88"/>
      <c r="G1" s="88"/>
    </row>
    <row r="2" spans="1:8" s="1" customFormat="1" ht="78" customHeight="1" thickBot="1">
      <c r="A2" s="85" t="s">
        <v>129</v>
      </c>
      <c r="B2" s="86"/>
      <c r="C2" s="86"/>
      <c r="D2" s="86"/>
      <c r="E2" s="86"/>
      <c r="F2" s="86"/>
      <c r="G2" s="86"/>
    </row>
    <row r="3" spans="1:8" s="2" customFormat="1" ht="78" customHeight="1" thickBot="1">
      <c r="A3" s="53" t="s">
        <v>0</v>
      </c>
      <c r="B3" s="54" t="s">
        <v>12</v>
      </c>
      <c r="C3" s="54" t="s">
        <v>1</v>
      </c>
      <c r="D3" s="55" t="s">
        <v>139</v>
      </c>
      <c r="E3" s="63" t="s">
        <v>156</v>
      </c>
      <c r="F3" s="58" t="s">
        <v>143</v>
      </c>
      <c r="G3" s="58" t="s">
        <v>150</v>
      </c>
    </row>
    <row r="4" spans="1:8" s="3" customFormat="1" ht="15.75" thickBot="1">
      <c r="A4" s="89" t="s">
        <v>14</v>
      </c>
      <c r="B4" s="90"/>
      <c r="C4" s="90"/>
      <c r="D4" s="90"/>
      <c r="E4" s="90"/>
      <c r="F4" s="90"/>
      <c r="G4" s="91"/>
    </row>
    <row r="5" spans="1:8" s="3" customFormat="1" ht="15.75" thickBot="1">
      <c r="A5" s="45" t="s">
        <v>2</v>
      </c>
      <c r="B5" s="46" t="s">
        <v>63</v>
      </c>
      <c r="C5" s="47" t="s">
        <v>15</v>
      </c>
      <c r="D5" s="48"/>
      <c r="E5" s="48"/>
      <c r="F5" s="59">
        <v>6553.5775611883646</v>
      </c>
      <c r="G5" s="74" t="str">
        <f>+IF(E5="","DEBE OFERTAR ALGUN VALOR",IF(E5&gt;F5,"OFERTA NO VÁLIDA; VALOR SUPERA EL TOPE DEFINIDO",""))</f>
        <v>DEBE OFERTAR ALGUN VALOR</v>
      </c>
      <c r="H5" s="4"/>
    </row>
    <row r="6" spans="1:8" s="5" customFormat="1" ht="15.75" thickBot="1">
      <c r="A6" s="45" t="s">
        <v>3</v>
      </c>
      <c r="B6" s="46" t="s">
        <v>64</v>
      </c>
      <c r="C6" s="47" t="s">
        <v>1</v>
      </c>
      <c r="D6" s="48"/>
      <c r="E6" s="48"/>
      <c r="F6" s="59">
        <v>130025.87728377772</v>
      </c>
      <c r="G6" s="74" t="str">
        <f t="shared" ref="G6:G26" si="0">+IF(E6="","DEBE OFERTAR ALGUN VALOR",IF(E6&gt;F6,"OFERTA NO VÁLIDA; VALOR SUPERA EL TOPE DEFINIDO",""))</f>
        <v>DEBE OFERTAR ALGUN VALOR</v>
      </c>
      <c r="H6" s="4"/>
    </row>
    <row r="7" spans="1:8" s="5" customFormat="1" ht="15.75" thickBot="1">
      <c r="A7" s="45" t="s">
        <v>4</v>
      </c>
      <c r="B7" s="46" t="s">
        <v>65</v>
      </c>
      <c r="C7" s="47" t="s">
        <v>1</v>
      </c>
      <c r="D7" s="48"/>
      <c r="E7" s="48"/>
      <c r="F7" s="59">
        <v>113586.30291356872</v>
      </c>
      <c r="G7" s="74" t="str">
        <f t="shared" si="0"/>
        <v>DEBE OFERTAR ALGUN VALOR</v>
      </c>
      <c r="H7" s="4"/>
    </row>
    <row r="8" spans="1:8" s="5" customFormat="1" ht="15.75" thickBot="1">
      <c r="A8" s="45" t="s">
        <v>16</v>
      </c>
      <c r="B8" s="46" t="s">
        <v>66</v>
      </c>
      <c r="C8" s="47" t="s">
        <v>1</v>
      </c>
      <c r="D8" s="48"/>
      <c r="E8" s="48"/>
      <c r="F8" s="59">
        <v>54589.009365538317</v>
      </c>
      <c r="G8" s="74" t="str">
        <f t="shared" si="0"/>
        <v>DEBE OFERTAR ALGUN VALOR</v>
      </c>
      <c r="H8" s="4"/>
    </row>
    <row r="9" spans="1:8" s="5" customFormat="1" ht="15.75" thickBot="1">
      <c r="A9" s="45" t="s">
        <v>17</v>
      </c>
      <c r="B9" s="46" t="s">
        <v>67</v>
      </c>
      <c r="C9" s="47" t="s">
        <v>1</v>
      </c>
      <c r="D9" s="48"/>
      <c r="E9" s="48"/>
      <c r="F9" s="59">
        <v>49508.894370335693</v>
      </c>
      <c r="G9" s="74" t="str">
        <f t="shared" si="0"/>
        <v>DEBE OFERTAR ALGUN VALOR</v>
      </c>
      <c r="H9" s="4"/>
    </row>
    <row r="10" spans="1:8" s="5" customFormat="1" ht="15.75" thickBot="1">
      <c r="A10" s="45" t="s">
        <v>18</v>
      </c>
      <c r="B10" s="46" t="s">
        <v>68</v>
      </c>
      <c r="C10" s="47" t="s">
        <v>1</v>
      </c>
      <c r="D10" s="48"/>
      <c r="E10" s="48"/>
      <c r="F10" s="59">
        <v>59862.163620381478</v>
      </c>
      <c r="G10" s="74" t="str">
        <f t="shared" si="0"/>
        <v>DEBE OFERTAR ALGUN VALOR</v>
      </c>
      <c r="H10" s="4"/>
    </row>
    <row r="11" spans="1:8" s="5" customFormat="1" ht="15.75" thickBot="1">
      <c r="A11" s="45" t="s">
        <v>19</v>
      </c>
      <c r="B11" s="46" t="s">
        <v>69</v>
      </c>
      <c r="C11" s="47" t="s">
        <v>1</v>
      </c>
      <c r="D11" s="48"/>
      <c r="E11" s="48"/>
      <c r="F11" s="59">
        <v>16541.353987369792</v>
      </c>
      <c r="G11" s="74" t="str">
        <f t="shared" si="0"/>
        <v>DEBE OFERTAR ALGUN VALOR</v>
      </c>
      <c r="H11" s="4"/>
    </row>
    <row r="12" spans="1:8" s="5" customFormat="1" ht="15.75" thickBot="1">
      <c r="A12" s="45" t="s">
        <v>20</v>
      </c>
      <c r="B12" s="46" t="s">
        <v>70</v>
      </c>
      <c r="C12" s="47" t="s">
        <v>1</v>
      </c>
      <c r="D12" s="48"/>
      <c r="E12" s="48"/>
      <c r="F12" s="59">
        <v>1294815.1174747222</v>
      </c>
      <c r="G12" s="74" t="str">
        <f t="shared" si="0"/>
        <v>DEBE OFERTAR ALGUN VALOR</v>
      </c>
      <c r="H12" s="4"/>
    </row>
    <row r="13" spans="1:8" s="5" customFormat="1" ht="15.75" thickBot="1">
      <c r="A13" s="45" t="s">
        <v>21</v>
      </c>
      <c r="B13" s="46" t="s">
        <v>71</v>
      </c>
      <c r="C13" s="47" t="s">
        <v>1</v>
      </c>
      <c r="D13" s="48"/>
      <c r="E13" s="48"/>
      <c r="F13" s="59">
        <v>2102612.6658045417</v>
      </c>
      <c r="G13" s="74" t="str">
        <f t="shared" si="0"/>
        <v>DEBE OFERTAR ALGUN VALOR</v>
      </c>
      <c r="H13" s="4"/>
    </row>
    <row r="14" spans="1:8" s="5" customFormat="1" ht="15.75" thickBot="1">
      <c r="A14" s="45" t="s">
        <v>22</v>
      </c>
      <c r="B14" s="46" t="s">
        <v>72</v>
      </c>
      <c r="C14" s="47" t="s">
        <v>1</v>
      </c>
      <c r="D14" s="48"/>
      <c r="E14" s="48"/>
      <c r="F14" s="59">
        <v>171099.70963115312</v>
      </c>
      <c r="G14" s="74" t="str">
        <f t="shared" si="0"/>
        <v>DEBE OFERTAR ALGUN VALOR</v>
      </c>
      <c r="H14" s="4"/>
    </row>
    <row r="15" spans="1:8" s="5" customFormat="1" ht="15.75" thickBot="1">
      <c r="A15" s="45" t="s">
        <v>23</v>
      </c>
      <c r="B15" s="46" t="s">
        <v>73</v>
      </c>
      <c r="C15" s="47" t="s">
        <v>1</v>
      </c>
      <c r="D15" s="48"/>
      <c r="E15" s="48"/>
      <c r="F15" s="59">
        <v>210658.75785261832</v>
      </c>
      <c r="G15" s="74" t="str">
        <f t="shared" si="0"/>
        <v>DEBE OFERTAR ALGUN VALOR</v>
      </c>
      <c r="H15" s="4"/>
    </row>
    <row r="16" spans="1:8" s="5" customFormat="1" ht="15.75" thickBot="1">
      <c r="A16" s="45" t="s">
        <v>24</v>
      </c>
      <c r="B16" s="46" t="s">
        <v>74</v>
      </c>
      <c r="C16" s="47" t="s">
        <v>1</v>
      </c>
      <c r="D16" s="49"/>
      <c r="E16" s="48"/>
      <c r="F16" s="60">
        <v>5774.6474731304406</v>
      </c>
      <c r="G16" s="74" t="str">
        <f t="shared" si="0"/>
        <v>DEBE OFERTAR ALGUN VALOR</v>
      </c>
      <c r="H16" s="4"/>
    </row>
    <row r="17" spans="1:8" s="5" customFormat="1" ht="15.75" thickBot="1">
      <c r="A17" s="45" t="s">
        <v>25</v>
      </c>
      <c r="B17" s="46" t="s">
        <v>75</v>
      </c>
      <c r="C17" s="47" t="s">
        <v>1</v>
      </c>
      <c r="D17" s="49"/>
      <c r="E17" s="48"/>
      <c r="F17" s="60">
        <v>359575.56828932272</v>
      </c>
      <c r="G17" s="74" t="str">
        <f t="shared" si="0"/>
        <v>DEBE OFERTAR ALGUN VALOR</v>
      </c>
      <c r="H17" s="4"/>
    </row>
    <row r="18" spans="1:8" s="5" customFormat="1" ht="15.75" thickBot="1">
      <c r="A18" s="45" t="s">
        <v>26</v>
      </c>
      <c r="B18" s="46" t="s">
        <v>76</v>
      </c>
      <c r="C18" s="47" t="s">
        <v>1</v>
      </c>
      <c r="D18" s="49"/>
      <c r="E18" s="48"/>
      <c r="F18" s="60">
        <v>585627.29616897472</v>
      </c>
      <c r="G18" s="74" t="str">
        <f t="shared" si="0"/>
        <v>DEBE OFERTAR ALGUN VALOR</v>
      </c>
      <c r="H18" s="4"/>
    </row>
    <row r="19" spans="1:8" s="5" customFormat="1" ht="15.75" thickBot="1">
      <c r="A19" s="45" t="s">
        <v>27</v>
      </c>
      <c r="B19" s="46" t="s">
        <v>77</v>
      </c>
      <c r="C19" s="47" t="s">
        <v>1</v>
      </c>
      <c r="D19" s="49"/>
      <c r="E19" s="48"/>
      <c r="F19" s="60">
        <v>41862.658451369687</v>
      </c>
      <c r="G19" s="74" t="str">
        <f t="shared" si="0"/>
        <v>DEBE OFERTAR ALGUN VALOR</v>
      </c>
      <c r="H19" s="4"/>
    </row>
    <row r="20" spans="1:8" s="5" customFormat="1" ht="15.75" thickBot="1">
      <c r="A20" s="45" t="s">
        <v>28</v>
      </c>
      <c r="B20" s="46" t="s">
        <v>78</v>
      </c>
      <c r="C20" s="47" t="s">
        <v>1</v>
      </c>
      <c r="D20" s="49"/>
      <c r="E20" s="48"/>
      <c r="F20" s="60">
        <v>29253.719240519338</v>
      </c>
      <c r="G20" s="74" t="str">
        <f t="shared" si="0"/>
        <v>DEBE OFERTAR ALGUN VALOR</v>
      </c>
      <c r="H20" s="4"/>
    </row>
    <row r="21" spans="1:8" s="5" customFormat="1" ht="15.75" thickBot="1">
      <c r="A21" s="45" t="s">
        <v>29</v>
      </c>
      <c r="B21" s="46" t="s">
        <v>79</v>
      </c>
      <c r="C21" s="47" t="s">
        <v>15</v>
      </c>
      <c r="D21" s="49"/>
      <c r="E21" s="48"/>
      <c r="F21" s="60">
        <v>1009.3672248490388</v>
      </c>
      <c r="G21" s="74" t="str">
        <f t="shared" si="0"/>
        <v>DEBE OFERTAR ALGUN VALOR</v>
      </c>
      <c r="H21" s="4"/>
    </row>
    <row r="22" spans="1:8" s="5" customFormat="1" ht="15.75" thickBot="1">
      <c r="A22" s="45" t="s">
        <v>30</v>
      </c>
      <c r="B22" s="46" t="s">
        <v>80</v>
      </c>
      <c r="C22" s="47" t="s">
        <v>1</v>
      </c>
      <c r="D22" s="49"/>
      <c r="E22" s="48"/>
      <c r="F22" s="60">
        <v>7920.2952637875151</v>
      </c>
      <c r="G22" s="74" t="str">
        <f t="shared" si="0"/>
        <v>DEBE OFERTAR ALGUN VALOR</v>
      </c>
      <c r="H22" s="4"/>
    </row>
    <row r="23" spans="1:8" s="5" customFormat="1" ht="15.75" thickBot="1">
      <c r="A23" s="45" t="s">
        <v>31</v>
      </c>
      <c r="B23" s="46" t="s">
        <v>81</v>
      </c>
      <c r="C23" s="47" t="s">
        <v>1</v>
      </c>
      <c r="D23" s="49"/>
      <c r="E23" s="48"/>
      <c r="F23" s="60">
        <v>155801.47795528625</v>
      </c>
      <c r="G23" s="74" t="str">
        <f t="shared" si="0"/>
        <v>DEBE OFERTAR ALGUN VALOR</v>
      </c>
      <c r="H23" s="4"/>
    </row>
    <row r="24" spans="1:8" s="5" customFormat="1" ht="15.75" thickBot="1">
      <c r="A24" s="45" t="s">
        <v>32</v>
      </c>
      <c r="B24" s="46" t="s">
        <v>82</v>
      </c>
      <c r="C24" s="47" t="s">
        <v>1</v>
      </c>
      <c r="D24" s="49"/>
      <c r="E24" s="48"/>
      <c r="F24" s="60">
        <v>218705.69667976818</v>
      </c>
      <c r="G24" s="74" t="str">
        <f t="shared" si="0"/>
        <v>DEBE OFERTAR ALGUN VALOR</v>
      </c>
      <c r="H24" s="4"/>
    </row>
    <row r="25" spans="1:8" s="5" customFormat="1" ht="15.75" thickBot="1">
      <c r="A25" s="45" t="s">
        <v>33</v>
      </c>
      <c r="B25" s="46" t="s">
        <v>83</v>
      </c>
      <c r="C25" s="47" t="s">
        <v>1</v>
      </c>
      <c r="D25" s="49"/>
      <c r="E25" s="48"/>
      <c r="F25" s="60">
        <v>36580.692155636534</v>
      </c>
      <c r="G25" s="74" t="str">
        <f t="shared" si="0"/>
        <v>DEBE OFERTAR ALGUN VALOR</v>
      </c>
      <c r="H25" s="4"/>
    </row>
    <row r="26" spans="1:8" s="5" customFormat="1" ht="15.75" thickBot="1">
      <c r="A26" s="118" t="s">
        <v>34</v>
      </c>
      <c r="B26" s="119" t="s">
        <v>84</v>
      </c>
      <c r="C26" s="120" t="s">
        <v>1</v>
      </c>
      <c r="D26" s="121"/>
      <c r="E26" s="122"/>
      <c r="F26" s="60">
        <v>18284.504258707377</v>
      </c>
      <c r="G26" s="74" t="str">
        <f t="shared" si="0"/>
        <v>DEBE OFERTAR ALGUN VALOR</v>
      </c>
      <c r="H26" s="4"/>
    </row>
    <row r="27" spans="1:8" s="5" customFormat="1" ht="15.75" thickBot="1">
      <c r="A27" s="126" t="s">
        <v>165</v>
      </c>
      <c r="B27" s="126"/>
      <c r="C27" s="126"/>
      <c r="D27" s="125">
        <f>SUM(E5:E26)</f>
        <v>0</v>
      </c>
      <c r="E27" s="125"/>
      <c r="F27" s="116"/>
      <c r="G27" s="117"/>
      <c r="H27" s="4"/>
    </row>
    <row r="28" spans="1:8" s="3" customFormat="1" ht="15.75" thickBot="1">
      <c r="A28" s="123" t="s">
        <v>35</v>
      </c>
      <c r="B28" s="124"/>
      <c r="C28" s="124"/>
      <c r="D28" s="124"/>
      <c r="E28" s="124"/>
      <c r="F28" s="90"/>
      <c r="G28" s="91"/>
    </row>
    <row r="29" spans="1:8" s="3" customFormat="1" ht="15.75" thickBot="1">
      <c r="A29" s="45" t="s">
        <v>6</v>
      </c>
      <c r="B29" s="72" t="s">
        <v>116</v>
      </c>
      <c r="C29" s="67" t="s">
        <v>15</v>
      </c>
      <c r="D29" s="49"/>
      <c r="E29" s="48"/>
      <c r="F29" s="60">
        <v>15072.233931247647</v>
      </c>
      <c r="G29" s="74" t="str">
        <f>+IF(E29="","DEBE OFERTAR ALGUN VALOR",IF(E29&gt;F29,"OFERTA NO VÁLIDA; VALOR SUPERA EL TOPE DEFINIDO",""))</f>
        <v>DEBE OFERTAR ALGUN VALOR</v>
      </c>
      <c r="H29" s="4"/>
    </row>
    <row r="30" spans="1:8" s="3" customFormat="1" ht="15.75" thickBot="1">
      <c r="A30" s="45" t="s">
        <v>5</v>
      </c>
      <c r="B30" s="72" t="s">
        <v>85</v>
      </c>
      <c r="C30" s="67" t="s">
        <v>15</v>
      </c>
      <c r="D30" s="49"/>
      <c r="E30" s="48"/>
      <c r="F30" s="60">
        <v>20200.149417593628</v>
      </c>
      <c r="G30" s="74" t="str">
        <f t="shared" ref="G30:G62" si="1">+IF(E30="","DEBE OFERTAR ALGUN VALOR",IF(E30&gt;F30,"OFERTA NO VÁLIDA; VALOR SUPERA EL TOPE DEFINIDO",""))</f>
        <v>DEBE OFERTAR ALGUN VALOR</v>
      </c>
      <c r="H30" s="4"/>
    </row>
    <row r="31" spans="1:8" s="5" customFormat="1" ht="30.75" thickBot="1">
      <c r="A31" s="45" t="s">
        <v>7</v>
      </c>
      <c r="B31" s="72" t="s">
        <v>86</v>
      </c>
      <c r="C31" s="67" t="s">
        <v>1</v>
      </c>
      <c r="D31" s="49"/>
      <c r="E31" s="48"/>
      <c r="F31" s="60">
        <v>146437.3957842119</v>
      </c>
      <c r="G31" s="74" t="str">
        <f t="shared" si="1"/>
        <v>DEBE OFERTAR ALGUN VALOR</v>
      </c>
      <c r="H31" s="4"/>
    </row>
    <row r="32" spans="1:8" s="5" customFormat="1" ht="15.75" thickBot="1">
      <c r="A32" s="45" t="s">
        <v>8</v>
      </c>
      <c r="B32" s="72" t="s">
        <v>87</v>
      </c>
      <c r="C32" s="67" t="s">
        <v>1</v>
      </c>
      <c r="D32" s="49"/>
      <c r="E32" s="48"/>
      <c r="F32" s="60">
        <v>118606.719665525</v>
      </c>
      <c r="G32" s="74" t="str">
        <f t="shared" si="1"/>
        <v>DEBE OFERTAR ALGUN VALOR</v>
      </c>
      <c r="H32" s="4"/>
    </row>
    <row r="33" spans="1:10" s="5" customFormat="1" ht="30.75" thickBot="1">
      <c r="A33" s="45" t="s">
        <v>11</v>
      </c>
      <c r="B33" s="50" t="s">
        <v>88</v>
      </c>
      <c r="C33" s="51" t="s">
        <v>1</v>
      </c>
      <c r="D33" s="52"/>
      <c r="E33" s="48"/>
      <c r="F33" s="60">
        <v>138433.99532822173</v>
      </c>
      <c r="G33" s="74" t="str">
        <f t="shared" si="1"/>
        <v>DEBE OFERTAR ALGUN VALOR</v>
      </c>
      <c r="H33" s="4"/>
    </row>
    <row r="34" spans="1:10" s="5" customFormat="1" ht="30.75" thickBot="1">
      <c r="A34" s="45" t="s">
        <v>13</v>
      </c>
      <c r="B34" s="72" t="s">
        <v>89</v>
      </c>
      <c r="C34" s="51" t="s">
        <v>1</v>
      </c>
      <c r="D34" s="52"/>
      <c r="E34" s="48"/>
      <c r="F34" s="60">
        <v>190007.51559243511</v>
      </c>
      <c r="G34" s="74" t="str">
        <f t="shared" si="1"/>
        <v>DEBE OFERTAR ALGUN VALOR</v>
      </c>
      <c r="H34" s="4"/>
    </row>
    <row r="35" spans="1:10" s="5" customFormat="1" ht="30.75" thickBot="1">
      <c r="A35" s="45" t="s">
        <v>36</v>
      </c>
      <c r="B35" s="72" t="s">
        <v>90</v>
      </c>
      <c r="C35" s="51" t="s">
        <v>1</v>
      </c>
      <c r="D35" s="52"/>
      <c r="E35" s="48"/>
      <c r="F35" s="60">
        <v>168999.20596292045</v>
      </c>
      <c r="G35" s="74" t="str">
        <f t="shared" si="1"/>
        <v>DEBE OFERTAR ALGUN VALOR</v>
      </c>
      <c r="H35" s="4"/>
    </row>
    <row r="36" spans="1:10" s="5" customFormat="1" ht="30.75" thickBot="1">
      <c r="A36" s="45" t="s">
        <v>37</v>
      </c>
      <c r="B36" s="50" t="s">
        <v>91</v>
      </c>
      <c r="C36" s="51" t="s">
        <v>1</v>
      </c>
      <c r="D36" s="52"/>
      <c r="E36" s="48"/>
      <c r="F36" s="60">
        <v>154474.8846114779</v>
      </c>
      <c r="G36" s="74" t="str">
        <f t="shared" si="1"/>
        <v>DEBE OFERTAR ALGUN VALOR</v>
      </c>
      <c r="H36" s="4"/>
    </row>
    <row r="37" spans="1:10" s="5" customFormat="1" ht="15.75" thickBot="1">
      <c r="A37" s="45" t="s">
        <v>38</v>
      </c>
      <c r="B37" s="50" t="s">
        <v>92</v>
      </c>
      <c r="C37" s="67" t="s">
        <v>1</v>
      </c>
      <c r="D37" s="49"/>
      <c r="E37" s="48"/>
      <c r="F37" s="60">
        <v>129966.69538153177</v>
      </c>
      <c r="G37" s="74" t="str">
        <f t="shared" si="1"/>
        <v>DEBE OFERTAR ALGUN VALOR</v>
      </c>
      <c r="H37" s="4"/>
    </row>
    <row r="38" spans="1:10" s="5" customFormat="1" ht="15.75" thickBot="1">
      <c r="A38" s="45" t="s">
        <v>39</v>
      </c>
      <c r="B38" s="50" t="s">
        <v>93</v>
      </c>
      <c r="C38" s="67" t="s">
        <v>1</v>
      </c>
      <c r="D38" s="49"/>
      <c r="E38" s="48"/>
      <c r="F38" s="60">
        <v>151233.38654577336</v>
      </c>
      <c r="G38" s="74" t="str">
        <f t="shared" si="1"/>
        <v>DEBE OFERTAR ALGUN VALOR</v>
      </c>
      <c r="H38" s="4"/>
    </row>
    <row r="39" spans="1:10" s="5" customFormat="1" ht="30.75" thickBot="1">
      <c r="A39" s="45" t="s">
        <v>40</v>
      </c>
      <c r="B39" s="50" t="s">
        <v>94</v>
      </c>
      <c r="C39" s="51" t="s">
        <v>1</v>
      </c>
      <c r="D39" s="52"/>
      <c r="E39" s="48"/>
      <c r="F39" s="60">
        <v>437306.51487468393</v>
      </c>
      <c r="G39" s="74" t="str">
        <f t="shared" si="1"/>
        <v>DEBE OFERTAR ALGUN VALOR</v>
      </c>
      <c r="H39" s="4"/>
      <c r="I39" s="6"/>
      <c r="J39" s="6"/>
    </row>
    <row r="40" spans="1:10" s="5" customFormat="1" ht="30.75" thickBot="1">
      <c r="A40" s="45" t="s">
        <v>41</v>
      </c>
      <c r="B40" s="50" t="s">
        <v>95</v>
      </c>
      <c r="C40" s="51" t="s">
        <v>1</v>
      </c>
      <c r="D40" s="52"/>
      <c r="E40" s="48"/>
      <c r="F40" s="60">
        <v>557622.97969942144</v>
      </c>
      <c r="G40" s="74" t="str">
        <f t="shared" si="1"/>
        <v>DEBE OFERTAR ALGUN VALOR</v>
      </c>
      <c r="H40" s="4"/>
      <c r="I40" s="6"/>
      <c r="J40" s="6"/>
    </row>
    <row r="41" spans="1:10" s="5" customFormat="1" ht="30.75" thickBot="1">
      <c r="A41" s="45" t="s">
        <v>42</v>
      </c>
      <c r="B41" s="50" t="s">
        <v>96</v>
      </c>
      <c r="C41" s="51" t="s">
        <v>1</v>
      </c>
      <c r="D41" s="52"/>
      <c r="E41" s="48"/>
      <c r="F41" s="60">
        <v>425374.90930945781</v>
      </c>
      <c r="G41" s="74" t="str">
        <f t="shared" si="1"/>
        <v>DEBE OFERTAR ALGUN VALOR</v>
      </c>
      <c r="H41" s="4"/>
      <c r="I41" s="6"/>
      <c r="J41" s="6"/>
    </row>
    <row r="42" spans="1:10" s="5" customFormat="1" ht="30.75" thickBot="1">
      <c r="A42" s="45" t="s">
        <v>43</v>
      </c>
      <c r="B42" s="50" t="s">
        <v>97</v>
      </c>
      <c r="C42" s="51" t="s">
        <v>1</v>
      </c>
      <c r="D42" s="52"/>
      <c r="E42" s="48"/>
      <c r="F42" s="60">
        <v>507518.78350676317</v>
      </c>
      <c r="G42" s="74" t="str">
        <f t="shared" si="1"/>
        <v>DEBE OFERTAR ALGUN VALOR</v>
      </c>
      <c r="H42" s="4"/>
      <c r="I42" s="6"/>
      <c r="J42" s="6"/>
    </row>
    <row r="43" spans="1:10" s="5" customFormat="1" ht="15.75" thickBot="1">
      <c r="A43" s="45" t="s">
        <v>44</v>
      </c>
      <c r="B43" s="50" t="s">
        <v>98</v>
      </c>
      <c r="C43" s="51" t="s">
        <v>1</v>
      </c>
      <c r="D43" s="52"/>
      <c r="E43" s="48"/>
      <c r="F43" s="60">
        <v>42340.162314997855</v>
      </c>
      <c r="G43" s="74" t="str">
        <f t="shared" si="1"/>
        <v>DEBE OFERTAR ALGUN VALOR</v>
      </c>
      <c r="H43" s="4"/>
    </row>
    <row r="44" spans="1:10" s="5" customFormat="1" ht="15.75" thickBot="1">
      <c r="A44" s="45" t="s">
        <v>45</v>
      </c>
      <c r="B44" s="50" t="s">
        <v>99</v>
      </c>
      <c r="C44" s="51" t="s">
        <v>1</v>
      </c>
      <c r="D44" s="52"/>
      <c r="E44" s="48"/>
      <c r="F44" s="60">
        <v>21088.928705727525</v>
      </c>
      <c r="G44" s="74" t="str">
        <f t="shared" si="1"/>
        <v>DEBE OFERTAR ALGUN VALOR</v>
      </c>
      <c r="H44" s="4"/>
    </row>
    <row r="45" spans="1:10" s="5" customFormat="1" ht="15.75" thickBot="1">
      <c r="A45" s="45" t="s">
        <v>46</v>
      </c>
      <c r="B45" s="50" t="s">
        <v>100</v>
      </c>
      <c r="C45" s="51" t="s">
        <v>1</v>
      </c>
      <c r="D45" s="52"/>
      <c r="E45" s="48"/>
      <c r="F45" s="60">
        <v>27697.596986584278</v>
      </c>
      <c r="G45" s="74" t="str">
        <f t="shared" si="1"/>
        <v>DEBE OFERTAR ALGUN VALOR</v>
      </c>
      <c r="H45" s="4"/>
    </row>
    <row r="46" spans="1:10" s="5" customFormat="1" ht="15" customHeight="1" thickBot="1">
      <c r="A46" s="45" t="s">
        <v>47</v>
      </c>
      <c r="B46" s="50" t="s">
        <v>101</v>
      </c>
      <c r="C46" s="51" t="s">
        <v>1</v>
      </c>
      <c r="D46" s="52"/>
      <c r="E46" s="48"/>
      <c r="F46" s="60">
        <v>16485.721053347486</v>
      </c>
      <c r="G46" s="74" t="str">
        <f t="shared" si="1"/>
        <v>DEBE OFERTAR ALGUN VALOR</v>
      </c>
      <c r="H46" s="7"/>
    </row>
    <row r="47" spans="1:10" s="5" customFormat="1" ht="15.75" thickBot="1">
      <c r="A47" s="45" t="s">
        <v>48</v>
      </c>
      <c r="B47" s="50" t="s">
        <v>102</v>
      </c>
      <c r="C47" s="51" t="s">
        <v>1</v>
      </c>
      <c r="D47" s="52"/>
      <c r="E47" s="48"/>
      <c r="F47" s="60">
        <v>23104.616082598204</v>
      </c>
      <c r="G47" s="74" t="str">
        <f t="shared" si="1"/>
        <v>DEBE OFERTAR ALGUN VALOR</v>
      </c>
      <c r="H47" s="4"/>
    </row>
    <row r="48" spans="1:10" s="5" customFormat="1" ht="15.75" thickBot="1">
      <c r="A48" s="45" t="s">
        <v>49</v>
      </c>
      <c r="B48" s="50" t="s">
        <v>103</v>
      </c>
      <c r="C48" s="51" t="s">
        <v>1</v>
      </c>
      <c r="D48" s="52"/>
      <c r="E48" s="48"/>
      <c r="F48" s="60">
        <v>19252.046006669952</v>
      </c>
      <c r="G48" s="74" t="str">
        <f t="shared" si="1"/>
        <v>DEBE OFERTAR ALGUN VALOR</v>
      </c>
      <c r="H48" s="4"/>
    </row>
    <row r="49" spans="1:8" s="5" customFormat="1" ht="15.75" thickBot="1">
      <c r="A49" s="45" t="s">
        <v>50</v>
      </c>
      <c r="B49" s="50" t="s">
        <v>104</v>
      </c>
      <c r="C49" s="51" t="s">
        <v>1</v>
      </c>
      <c r="D49" s="52"/>
      <c r="E49" s="48"/>
      <c r="F49" s="60">
        <v>24511.43102902206</v>
      </c>
      <c r="G49" s="74" t="str">
        <f t="shared" si="1"/>
        <v>DEBE OFERTAR ALGUN VALOR</v>
      </c>
      <c r="H49" s="4"/>
    </row>
    <row r="50" spans="1:8" s="5" customFormat="1" ht="15.75" thickBot="1">
      <c r="A50" s="45" t="s">
        <v>57</v>
      </c>
      <c r="B50" s="50" t="s">
        <v>105</v>
      </c>
      <c r="C50" s="67" t="s">
        <v>1</v>
      </c>
      <c r="D50" s="49"/>
      <c r="E50" s="48"/>
      <c r="F50" s="60">
        <v>110276.44909028805</v>
      </c>
      <c r="G50" s="74" t="str">
        <f t="shared" si="1"/>
        <v>DEBE OFERTAR ALGUN VALOR</v>
      </c>
      <c r="H50" s="4"/>
    </row>
    <row r="51" spans="1:8" s="5" customFormat="1" ht="15.75" thickBot="1">
      <c r="A51" s="45" t="s">
        <v>58</v>
      </c>
      <c r="B51" s="50" t="s">
        <v>106</v>
      </c>
      <c r="C51" s="67"/>
      <c r="D51" s="49"/>
      <c r="E51" s="48"/>
      <c r="F51" s="60">
        <v>94514.041536349192</v>
      </c>
      <c r="G51" s="74" t="str">
        <f t="shared" si="1"/>
        <v>DEBE OFERTAR ALGUN VALOR</v>
      </c>
      <c r="H51" s="4"/>
    </row>
    <row r="52" spans="1:8" s="5" customFormat="1" ht="15.75" thickBot="1">
      <c r="A52" s="45" t="s">
        <v>59</v>
      </c>
      <c r="B52" s="50" t="s">
        <v>107</v>
      </c>
      <c r="C52" s="67" t="s">
        <v>1</v>
      </c>
      <c r="D52" s="49"/>
      <c r="E52" s="48"/>
      <c r="F52" s="60">
        <v>204910.82846956872</v>
      </c>
      <c r="G52" s="74" t="str">
        <f t="shared" si="1"/>
        <v>DEBE OFERTAR ALGUN VALOR</v>
      </c>
      <c r="H52" s="4"/>
    </row>
    <row r="53" spans="1:8" s="5" customFormat="1" ht="15.75" thickBot="1">
      <c r="A53" s="45" t="s">
        <v>60</v>
      </c>
      <c r="B53" s="50" t="s">
        <v>108</v>
      </c>
      <c r="C53" s="51" t="s">
        <v>1</v>
      </c>
      <c r="D53" s="49"/>
      <c r="E53" s="48"/>
      <c r="F53" s="60">
        <v>145816.64487129694</v>
      </c>
      <c r="G53" s="74" t="str">
        <f t="shared" si="1"/>
        <v>DEBE OFERTAR ALGUN VALOR</v>
      </c>
      <c r="H53" s="4"/>
    </row>
    <row r="54" spans="1:8" s="5" customFormat="1" ht="15.75" thickBot="1">
      <c r="A54" s="45" t="s">
        <v>61</v>
      </c>
      <c r="B54" s="50" t="s">
        <v>109</v>
      </c>
      <c r="C54" s="51" t="s">
        <v>1</v>
      </c>
      <c r="D54" s="49"/>
      <c r="E54" s="48"/>
      <c r="F54" s="60">
        <v>49701.936898776155</v>
      </c>
      <c r="G54" s="74" t="str">
        <f t="shared" si="1"/>
        <v>DEBE OFERTAR ALGUN VALOR</v>
      </c>
      <c r="H54" s="4"/>
    </row>
    <row r="55" spans="1:8" s="5" customFormat="1" ht="30.75" thickBot="1">
      <c r="A55" s="45" t="s">
        <v>62</v>
      </c>
      <c r="B55" s="50" t="s">
        <v>110</v>
      </c>
      <c r="C55" s="51" t="s">
        <v>1</v>
      </c>
      <c r="D55" s="52"/>
      <c r="E55" s="48"/>
      <c r="F55" s="60">
        <v>1105544.7827687801</v>
      </c>
      <c r="G55" s="74" t="str">
        <f t="shared" si="1"/>
        <v>DEBE OFERTAR ALGUN VALOR</v>
      </c>
      <c r="H55" s="4"/>
    </row>
    <row r="56" spans="1:8" s="5" customFormat="1" ht="15.75" thickBot="1">
      <c r="A56" s="45" t="s">
        <v>122</v>
      </c>
      <c r="B56" s="50" t="s">
        <v>118</v>
      </c>
      <c r="C56" s="51" t="s">
        <v>1</v>
      </c>
      <c r="D56" s="52"/>
      <c r="E56" s="48"/>
      <c r="F56" s="60">
        <v>168192.64333438527</v>
      </c>
      <c r="G56" s="74" t="str">
        <f t="shared" si="1"/>
        <v>DEBE OFERTAR ALGUN VALOR</v>
      </c>
      <c r="H56" s="4"/>
    </row>
    <row r="57" spans="1:8" s="5" customFormat="1" ht="15.75" thickBot="1">
      <c r="A57" s="45" t="s">
        <v>123</v>
      </c>
      <c r="B57" s="50" t="s">
        <v>119</v>
      </c>
      <c r="C57" s="51" t="s">
        <v>1</v>
      </c>
      <c r="D57" s="52"/>
      <c r="E57" s="48"/>
      <c r="F57" s="60">
        <v>176495.73480327221</v>
      </c>
      <c r="G57" s="74" t="str">
        <f t="shared" si="1"/>
        <v>DEBE OFERTAR ALGUN VALOR</v>
      </c>
      <c r="H57" s="4"/>
    </row>
    <row r="58" spans="1:8" s="5" customFormat="1" ht="15.75" thickBot="1">
      <c r="A58" s="45" t="s">
        <v>124</v>
      </c>
      <c r="B58" s="50" t="s">
        <v>120</v>
      </c>
      <c r="C58" s="51" t="s">
        <v>1</v>
      </c>
      <c r="D58" s="52"/>
      <c r="E58" s="48"/>
      <c r="F58" s="60">
        <v>584433.69681053679</v>
      </c>
      <c r="G58" s="74" t="str">
        <f t="shared" si="1"/>
        <v>DEBE OFERTAR ALGUN VALOR</v>
      </c>
      <c r="H58" s="4"/>
    </row>
    <row r="59" spans="1:8" s="5" customFormat="1" ht="15.75" thickBot="1">
      <c r="A59" s="45" t="s">
        <v>125</v>
      </c>
      <c r="B59" s="50" t="s">
        <v>121</v>
      </c>
      <c r="C59" s="51" t="s">
        <v>1</v>
      </c>
      <c r="D59" s="52"/>
      <c r="E59" s="48"/>
      <c r="F59" s="60">
        <v>671377.85637236037</v>
      </c>
      <c r="G59" s="74" t="str">
        <f t="shared" si="1"/>
        <v>DEBE OFERTAR ALGUN VALOR</v>
      </c>
      <c r="H59" s="4"/>
    </row>
    <row r="60" spans="1:8" s="5" customFormat="1" ht="15.75" thickBot="1">
      <c r="A60" s="45" t="s">
        <v>126</v>
      </c>
      <c r="B60" s="50" t="s">
        <v>152</v>
      </c>
      <c r="C60" s="51" t="s">
        <v>1</v>
      </c>
      <c r="D60" s="52"/>
      <c r="E60" s="48"/>
      <c r="F60" s="60">
        <v>51576.095291460282</v>
      </c>
      <c r="G60" s="74" t="str">
        <f t="shared" si="1"/>
        <v>DEBE OFERTAR ALGUN VALOR</v>
      </c>
      <c r="H60" s="4"/>
    </row>
    <row r="61" spans="1:8" s="5" customFormat="1" ht="30.75" thickBot="1">
      <c r="A61" s="45" t="s">
        <v>127</v>
      </c>
      <c r="B61" s="50" t="s">
        <v>153</v>
      </c>
      <c r="C61" s="51" t="s">
        <v>1</v>
      </c>
      <c r="D61" s="52"/>
      <c r="E61" s="48"/>
      <c r="F61" s="60">
        <v>34838.200328264284</v>
      </c>
      <c r="G61" s="74" t="str">
        <f t="shared" si="1"/>
        <v>DEBE OFERTAR ALGUN VALOR</v>
      </c>
      <c r="H61" s="4"/>
    </row>
    <row r="62" spans="1:8" s="5" customFormat="1" ht="15.75" thickBot="1">
      <c r="A62" s="45" t="s">
        <v>128</v>
      </c>
      <c r="B62" s="50" t="s">
        <v>154</v>
      </c>
      <c r="C62" s="51" t="s">
        <v>1</v>
      </c>
      <c r="D62" s="128"/>
      <c r="E62" s="122"/>
      <c r="F62" s="60">
        <v>23970.399387891262</v>
      </c>
      <c r="G62" s="74" t="str">
        <f t="shared" si="1"/>
        <v>DEBE OFERTAR ALGUN VALOR</v>
      </c>
      <c r="H62" s="4"/>
    </row>
    <row r="63" spans="1:8" s="5" customFormat="1" ht="15.75" thickBot="1">
      <c r="A63" s="127"/>
      <c r="B63" s="135" t="s">
        <v>166</v>
      </c>
      <c r="C63" s="136"/>
      <c r="D63" s="129">
        <f>SUM(E29:E62)</f>
        <v>0</v>
      </c>
      <c r="E63" s="130"/>
      <c r="F63" s="116"/>
      <c r="G63" s="117"/>
      <c r="H63" s="4"/>
    </row>
    <row r="64" spans="1:8" s="5" customFormat="1" ht="15.75" thickBot="1">
      <c r="A64" s="89" t="s">
        <v>51</v>
      </c>
      <c r="B64" s="90"/>
      <c r="C64" s="90"/>
      <c r="D64" s="124"/>
      <c r="E64" s="124"/>
      <c r="F64" s="90"/>
      <c r="G64" s="91"/>
      <c r="H64" s="4"/>
    </row>
    <row r="65" spans="1:8" s="5" customFormat="1" ht="15.75" thickBot="1">
      <c r="A65" s="45" t="s">
        <v>9</v>
      </c>
      <c r="B65" s="72" t="s">
        <v>111</v>
      </c>
      <c r="C65" s="67" t="s">
        <v>15</v>
      </c>
      <c r="D65" s="49"/>
      <c r="E65" s="48"/>
      <c r="F65" s="60">
        <v>82330.962761037386</v>
      </c>
      <c r="G65" s="74" t="str">
        <f>+IF(E65="","DEBE OFERTAR ALGUN VALOR",IF(E65&gt;F65,"OFERTA NO VÁLIDA; VALOR SUPERA EL TOPE DEFINIDO",""))</f>
        <v>DEBE OFERTAR ALGUN VALOR</v>
      </c>
      <c r="H65" s="4"/>
    </row>
    <row r="66" spans="1:8" s="5" customFormat="1" ht="15.75" thickBot="1">
      <c r="A66" s="45" t="s">
        <v>10</v>
      </c>
      <c r="B66" s="72" t="s">
        <v>112</v>
      </c>
      <c r="C66" s="67" t="s">
        <v>1</v>
      </c>
      <c r="D66" s="49"/>
      <c r="E66" s="48"/>
      <c r="F66" s="60">
        <v>17309.927996677809</v>
      </c>
      <c r="G66" s="74" t="str">
        <f t="shared" ref="G66:G71" si="2">+IF(E66="","DEBE OFERTAR ALGUN VALOR",IF(E66&gt;F66,"OFERTA NO VÁLIDA; VALOR SUPERA EL TOPE DEFINIDO",""))</f>
        <v>DEBE OFERTAR ALGUN VALOR</v>
      </c>
      <c r="H66" s="4"/>
    </row>
    <row r="67" spans="1:8" s="5" customFormat="1" ht="15.75" thickBot="1">
      <c r="A67" s="45" t="s">
        <v>52</v>
      </c>
      <c r="B67" s="72" t="s">
        <v>113</v>
      </c>
      <c r="C67" s="67" t="s">
        <v>15</v>
      </c>
      <c r="D67" s="49"/>
      <c r="E67" s="48"/>
      <c r="F67" s="60">
        <v>19089.516793247592</v>
      </c>
      <c r="G67" s="74" t="str">
        <f t="shared" si="2"/>
        <v>DEBE OFERTAR ALGUN VALOR</v>
      </c>
      <c r="H67" s="4"/>
    </row>
    <row r="68" spans="1:8" s="5" customFormat="1" ht="15.75" thickBot="1">
      <c r="A68" s="45" t="s">
        <v>53</v>
      </c>
      <c r="B68" s="72" t="s">
        <v>114</v>
      </c>
      <c r="C68" s="67" t="s">
        <v>15</v>
      </c>
      <c r="D68" s="49"/>
      <c r="E68" s="48"/>
      <c r="F68" s="60">
        <v>25097.349326496824</v>
      </c>
      <c r="G68" s="74" t="str">
        <f t="shared" si="2"/>
        <v>DEBE OFERTAR ALGUN VALOR</v>
      </c>
      <c r="H68" s="4"/>
    </row>
    <row r="69" spans="1:8" s="5" customFormat="1" ht="15.75" thickBot="1">
      <c r="A69" s="45" t="s">
        <v>54</v>
      </c>
      <c r="B69" s="72" t="s">
        <v>74</v>
      </c>
      <c r="C69" s="67" t="s">
        <v>1</v>
      </c>
      <c r="D69" s="49"/>
      <c r="E69" s="48"/>
      <c r="F69" s="60">
        <v>5774.6474731304406</v>
      </c>
      <c r="G69" s="74" t="str">
        <f t="shared" si="2"/>
        <v>DEBE OFERTAR ALGUN VALOR</v>
      </c>
      <c r="H69" s="4"/>
    </row>
    <row r="70" spans="1:8" s="5" customFormat="1" ht="15.75" thickBot="1">
      <c r="A70" s="45" t="s">
        <v>55</v>
      </c>
      <c r="B70" s="72" t="s">
        <v>115</v>
      </c>
      <c r="C70" s="67" t="s">
        <v>56</v>
      </c>
      <c r="D70" s="49"/>
      <c r="E70" s="48"/>
      <c r="F70" s="60">
        <v>9540.4704813884964</v>
      </c>
      <c r="G70" s="74" t="str">
        <f t="shared" si="2"/>
        <v>DEBE OFERTAR ALGUN VALOR</v>
      </c>
      <c r="H70" s="4"/>
    </row>
    <row r="71" spans="1:8" s="5" customFormat="1" ht="15.75" thickBot="1">
      <c r="A71" s="45" t="s">
        <v>155</v>
      </c>
      <c r="B71" s="72" t="s">
        <v>164</v>
      </c>
      <c r="C71" s="67" t="s">
        <v>56</v>
      </c>
      <c r="D71" s="49"/>
      <c r="E71" s="48"/>
      <c r="F71" s="60">
        <v>4543.2935338201605</v>
      </c>
      <c r="G71" s="74" t="str">
        <f t="shared" si="2"/>
        <v>DEBE OFERTAR ALGUN VALOR</v>
      </c>
      <c r="H71" s="4"/>
    </row>
    <row r="72" spans="1:8" s="5" customFormat="1" ht="15.75" thickBot="1">
      <c r="A72" s="133" t="s">
        <v>167</v>
      </c>
      <c r="B72" s="134"/>
      <c r="C72" s="139"/>
      <c r="D72" s="137">
        <f>SUM(E65:E71)</f>
        <v>0</v>
      </c>
      <c r="E72" s="138"/>
      <c r="F72" s="131"/>
      <c r="G72" s="132"/>
      <c r="H72" s="4"/>
    </row>
    <row r="73" spans="1:8" ht="22.5" customHeight="1" thickBot="1">
      <c r="A73" s="57"/>
      <c r="B73" s="56" t="s">
        <v>168</v>
      </c>
      <c r="C73" s="92">
        <f>SUM(D72,D63,D27)</f>
        <v>0</v>
      </c>
      <c r="D73" s="92"/>
      <c r="E73" s="93"/>
      <c r="F73" s="34"/>
      <c r="G73" s="34"/>
    </row>
    <row r="75" spans="1:8">
      <c r="D75" s="20"/>
    </row>
    <row r="76" spans="1:8" ht="23.25" customHeight="1">
      <c r="B76" s="79" t="s">
        <v>161</v>
      </c>
      <c r="C76" s="80" t="s">
        <v>162</v>
      </c>
      <c r="D76" s="84"/>
      <c r="E76" s="84"/>
      <c r="F76" s="83">
        <v>0.28999999999999998</v>
      </c>
      <c r="G76" s="82" t="str">
        <f>+IF(D76="","DEBE OFERTAR ALGUN PORCENTAJE",IF(D76&gt;F76,"OFERTA NO VÁLIDA; VALOR SUPERA EL TOPE DEFINIDO",""))</f>
        <v>DEBE OFERTAR ALGUN PORCENTAJE</v>
      </c>
    </row>
    <row r="77" spans="1:8" ht="15" customHeight="1">
      <c r="B77" s="79" t="s">
        <v>163</v>
      </c>
      <c r="C77" s="80" t="s">
        <v>162</v>
      </c>
      <c r="D77" s="84"/>
      <c r="E77" s="84"/>
      <c r="F77" s="83">
        <v>0.26</v>
      </c>
      <c r="G77" s="82" t="str">
        <f>+IF(D77="","DEBE OFERTAR ALGUN PORCENTAJE",IF(D77&gt;F77,"OFERTA NO VÁLIDA; VALOR SUPERA EL TOPE DEFINIDO",""))</f>
        <v>DEBE OFERTAR ALGUN PORCENTAJE</v>
      </c>
    </row>
    <row r="78" spans="1:8">
      <c r="D78" s="20"/>
    </row>
    <row r="79" spans="1:8">
      <c r="F79" s="73"/>
    </row>
    <row r="80" spans="1:8" ht="15.75">
      <c r="B80" s="35" t="s">
        <v>144</v>
      </c>
      <c r="C80" s="36"/>
    </row>
    <row r="81" spans="2:5" ht="15.75">
      <c r="B81" s="37" t="s">
        <v>145</v>
      </c>
      <c r="C81" s="36"/>
      <c r="D81" s="43"/>
      <c r="E81" s="44"/>
    </row>
    <row r="82" spans="2:5" ht="15.75">
      <c r="B82" s="37"/>
      <c r="C82" s="36"/>
      <c r="D82" s="43"/>
      <c r="E82" s="44"/>
    </row>
    <row r="83" spans="2:5" ht="15.75">
      <c r="B83" s="37"/>
      <c r="C83" s="36"/>
      <c r="D83" s="43"/>
      <c r="E83" s="44"/>
    </row>
    <row r="84" spans="2:5" ht="16.5" thickBot="1">
      <c r="B84" s="42"/>
      <c r="C84" s="36"/>
      <c r="D84" s="43"/>
      <c r="E84" s="44"/>
    </row>
    <row r="85" spans="2:5" ht="15.75">
      <c r="B85" s="41" t="s">
        <v>146</v>
      </c>
      <c r="C85" s="36"/>
      <c r="D85" s="43"/>
      <c r="E85" s="44"/>
    </row>
    <row r="86" spans="2:5" ht="15.75">
      <c r="B86" s="37" t="s">
        <v>147</v>
      </c>
      <c r="C86" s="36"/>
      <c r="D86" s="43"/>
      <c r="E86" s="44"/>
    </row>
    <row r="87" spans="2:5" ht="15.75">
      <c r="B87" s="38"/>
      <c r="C87" s="39"/>
      <c r="D87" s="43"/>
      <c r="E87" s="44"/>
    </row>
    <row r="88" spans="2:5" ht="15.75">
      <c r="B88" s="40" t="s">
        <v>148</v>
      </c>
      <c r="C88" s="39"/>
      <c r="D88" s="43"/>
      <c r="E88" s="44"/>
    </row>
    <row r="89" spans="2:5">
      <c r="B89" s="12"/>
    </row>
    <row r="90" spans="2:5">
      <c r="B90" s="12"/>
    </row>
  </sheetData>
  <mergeCells count="14">
    <mergeCell ref="D76:E76"/>
    <mergeCell ref="D77:E77"/>
    <mergeCell ref="A2:G2"/>
    <mergeCell ref="A1:G1"/>
    <mergeCell ref="A64:G64"/>
    <mergeCell ref="A28:G28"/>
    <mergeCell ref="C73:E73"/>
    <mergeCell ref="A4:G4"/>
    <mergeCell ref="A27:C27"/>
    <mergeCell ref="D27:E27"/>
    <mergeCell ref="B63:C63"/>
    <mergeCell ref="D63:E63"/>
    <mergeCell ref="A72:C72"/>
    <mergeCell ref="D72:E7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scale="39" fitToHeight="2" orientation="portrait" horizontalDpi="1200" verticalDpi="1200" r:id="rId1"/>
  <headerFooter>
    <oddFooter>&amp;RPág.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24"/>
  <sheetViews>
    <sheetView topLeftCell="B1" workbookViewId="0">
      <selection activeCell="D15" sqref="D15"/>
    </sheetView>
  </sheetViews>
  <sheetFormatPr baseColWidth="10" defaultRowHeight="15"/>
  <cols>
    <col min="1" max="1" width="7.28515625" style="18" customWidth="1"/>
    <col min="2" max="2" width="94.42578125" style="19" customWidth="1"/>
    <col min="3" max="3" width="13.5703125" style="18" customWidth="1"/>
    <col min="4" max="4" width="13.140625" style="20" bestFit="1" customWidth="1"/>
    <col min="5" max="6" width="13.140625" style="20" customWidth="1"/>
    <col min="7" max="7" width="15.140625" style="20" customWidth="1"/>
    <col min="8" max="8" width="20.28515625" style="17" customWidth="1"/>
    <col min="9" max="9" width="35.7109375" style="17" customWidth="1"/>
    <col min="10" max="256" width="11.42578125" style="17"/>
    <col min="257" max="257" width="7.28515625" style="17" customWidth="1"/>
    <col min="258" max="258" width="94.42578125" style="17" customWidth="1"/>
    <col min="259" max="259" width="7.140625" style="17" bestFit="1" customWidth="1"/>
    <col min="260" max="260" width="13.140625" style="17" bestFit="1" customWidth="1"/>
    <col min="261" max="512" width="11.42578125" style="17"/>
    <col min="513" max="513" width="7.28515625" style="17" customWidth="1"/>
    <col min="514" max="514" width="94.42578125" style="17" customWidth="1"/>
    <col min="515" max="515" width="7.140625" style="17" bestFit="1" customWidth="1"/>
    <col min="516" max="516" width="13.140625" style="17" bestFit="1" customWidth="1"/>
    <col min="517" max="768" width="11.42578125" style="17"/>
    <col min="769" max="769" width="7.28515625" style="17" customWidth="1"/>
    <col min="770" max="770" width="94.42578125" style="17" customWidth="1"/>
    <col min="771" max="771" width="7.140625" style="17" bestFit="1" customWidth="1"/>
    <col min="772" max="772" width="13.140625" style="17" bestFit="1" customWidth="1"/>
    <col min="773" max="1024" width="11.42578125" style="17"/>
    <col min="1025" max="1025" width="7.28515625" style="17" customWidth="1"/>
    <col min="1026" max="1026" width="94.42578125" style="17" customWidth="1"/>
    <col min="1027" max="1027" width="7.140625" style="17" bestFit="1" customWidth="1"/>
    <col min="1028" max="1028" width="13.140625" style="17" bestFit="1" customWidth="1"/>
    <col min="1029" max="1280" width="11.42578125" style="17"/>
    <col min="1281" max="1281" width="7.28515625" style="17" customWidth="1"/>
    <col min="1282" max="1282" width="94.42578125" style="17" customWidth="1"/>
    <col min="1283" max="1283" width="7.140625" style="17" bestFit="1" customWidth="1"/>
    <col min="1284" max="1284" width="13.140625" style="17" bestFit="1" customWidth="1"/>
    <col min="1285" max="1536" width="11.42578125" style="17"/>
    <col min="1537" max="1537" width="7.28515625" style="17" customWidth="1"/>
    <col min="1538" max="1538" width="94.42578125" style="17" customWidth="1"/>
    <col min="1539" max="1539" width="7.140625" style="17" bestFit="1" customWidth="1"/>
    <col min="1540" max="1540" width="13.140625" style="17" bestFit="1" customWidth="1"/>
    <col min="1541" max="1792" width="11.42578125" style="17"/>
    <col min="1793" max="1793" width="7.28515625" style="17" customWidth="1"/>
    <col min="1794" max="1794" width="94.42578125" style="17" customWidth="1"/>
    <col min="1795" max="1795" width="7.140625" style="17" bestFit="1" customWidth="1"/>
    <col min="1796" max="1796" width="13.140625" style="17" bestFit="1" customWidth="1"/>
    <col min="1797" max="2048" width="11.42578125" style="17"/>
    <col min="2049" max="2049" width="7.28515625" style="17" customWidth="1"/>
    <col min="2050" max="2050" width="94.42578125" style="17" customWidth="1"/>
    <col min="2051" max="2051" width="7.140625" style="17" bestFit="1" customWidth="1"/>
    <col min="2052" max="2052" width="13.140625" style="17" bestFit="1" customWidth="1"/>
    <col min="2053" max="2304" width="11.42578125" style="17"/>
    <col min="2305" max="2305" width="7.28515625" style="17" customWidth="1"/>
    <col min="2306" max="2306" width="94.42578125" style="17" customWidth="1"/>
    <col min="2307" max="2307" width="7.140625" style="17" bestFit="1" customWidth="1"/>
    <col min="2308" max="2308" width="13.140625" style="17" bestFit="1" customWidth="1"/>
    <col min="2309" max="2560" width="11.42578125" style="17"/>
    <col min="2561" max="2561" width="7.28515625" style="17" customWidth="1"/>
    <col min="2562" max="2562" width="94.42578125" style="17" customWidth="1"/>
    <col min="2563" max="2563" width="7.140625" style="17" bestFit="1" customWidth="1"/>
    <col min="2564" max="2564" width="13.140625" style="17" bestFit="1" customWidth="1"/>
    <col min="2565" max="2816" width="11.42578125" style="17"/>
    <col min="2817" max="2817" width="7.28515625" style="17" customWidth="1"/>
    <col min="2818" max="2818" width="94.42578125" style="17" customWidth="1"/>
    <col min="2819" max="2819" width="7.140625" style="17" bestFit="1" customWidth="1"/>
    <col min="2820" max="2820" width="13.140625" style="17" bestFit="1" customWidth="1"/>
    <col min="2821" max="3072" width="11.42578125" style="17"/>
    <col min="3073" max="3073" width="7.28515625" style="17" customWidth="1"/>
    <col min="3074" max="3074" width="94.42578125" style="17" customWidth="1"/>
    <col min="3075" max="3075" width="7.140625" style="17" bestFit="1" customWidth="1"/>
    <col min="3076" max="3076" width="13.140625" style="17" bestFit="1" customWidth="1"/>
    <col min="3077" max="3328" width="11.42578125" style="17"/>
    <col min="3329" max="3329" width="7.28515625" style="17" customWidth="1"/>
    <col min="3330" max="3330" width="94.42578125" style="17" customWidth="1"/>
    <col min="3331" max="3331" width="7.140625" style="17" bestFit="1" customWidth="1"/>
    <col min="3332" max="3332" width="13.140625" style="17" bestFit="1" customWidth="1"/>
    <col min="3333" max="3584" width="11.42578125" style="17"/>
    <col min="3585" max="3585" width="7.28515625" style="17" customWidth="1"/>
    <col min="3586" max="3586" width="94.42578125" style="17" customWidth="1"/>
    <col min="3587" max="3587" width="7.140625" style="17" bestFit="1" customWidth="1"/>
    <col min="3588" max="3588" width="13.140625" style="17" bestFit="1" customWidth="1"/>
    <col min="3589" max="3840" width="11.42578125" style="17"/>
    <col min="3841" max="3841" width="7.28515625" style="17" customWidth="1"/>
    <col min="3842" max="3842" width="94.42578125" style="17" customWidth="1"/>
    <col min="3843" max="3843" width="7.140625" style="17" bestFit="1" customWidth="1"/>
    <col min="3844" max="3844" width="13.140625" style="17" bestFit="1" customWidth="1"/>
    <col min="3845" max="4096" width="11.42578125" style="17"/>
    <col min="4097" max="4097" width="7.28515625" style="17" customWidth="1"/>
    <col min="4098" max="4098" width="94.42578125" style="17" customWidth="1"/>
    <col min="4099" max="4099" width="7.140625" style="17" bestFit="1" customWidth="1"/>
    <col min="4100" max="4100" width="13.140625" style="17" bestFit="1" customWidth="1"/>
    <col min="4101" max="4352" width="11.42578125" style="17"/>
    <col min="4353" max="4353" width="7.28515625" style="17" customWidth="1"/>
    <col min="4354" max="4354" width="94.42578125" style="17" customWidth="1"/>
    <col min="4355" max="4355" width="7.140625" style="17" bestFit="1" customWidth="1"/>
    <col min="4356" max="4356" width="13.140625" style="17" bestFit="1" customWidth="1"/>
    <col min="4357" max="4608" width="11.42578125" style="17"/>
    <col min="4609" max="4609" width="7.28515625" style="17" customWidth="1"/>
    <col min="4610" max="4610" width="94.42578125" style="17" customWidth="1"/>
    <col min="4611" max="4611" width="7.140625" style="17" bestFit="1" customWidth="1"/>
    <col min="4612" max="4612" width="13.140625" style="17" bestFit="1" customWidth="1"/>
    <col min="4613" max="4864" width="11.42578125" style="17"/>
    <col min="4865" max="4865" width="7.28515625" style="17" customWidth="1"/>
    <col min="4866" max="4866" width="94.42578125" style="17" customWidth="1"/>
    <col min="4867" max="4867" width="7.140625" style="17" bestFit="1" customWidth="1"/>
    <col min="4868" max="4868" width="13.140625" style="17" bestFit="1" customWidth="1"/>
    <col min="4869" max="5120" width="11.42578125" style="17"/>
    <col min="5121" max="5121" width="7.28515625" style="17" customWidth="1"/>
    <col min="5122" max="5122" width="94.42578125" style="17" customWidth="1"/>
    <col min="5123" max="5123" width="7.140625" style="17" bestFit="1" customWidth="1"/>
    <col min="5124" max="5124" width="13.140625" style="17" bestFit="1" customWidth="1"/>
    <col min="5125" max="5376" width="11.42578125" style="17"/>
    <col min="5377" max="5377" width="7.28515625" style="17" customWidth="1"/>
    <col min="5378" max="5378" width="94.42578125" style="17" customWidth="1"/>
    <col min="5379" max="5379" width="7.140625" style="17" bestFit="1" customWidth="1"/>
    <col min="5380" max="5380" width="13.140625" style="17" bestFit="1" customWidth="1"/>
    <col min="5381" max="5632" width="11.42578125" style="17"/>
    <col min="5633" max="5633" width="7.28515625" style="17" customWidth="1"/>
    <col min="5634" max="5634" width="94.42578125" style="17" customWidth="1"/>
    <col min="5635" max="5635" width="7.140625" style="17" bestFit="1" customWidth="1"/>
    <col min="5636" max="5636" width="13.140625" style="17" bestFit="1" customWidth="1"/>
    <col min="5637" max="5888" width="11.42578125" style="17"/>
    <col min="5889" max="5889" width="7.28515625" style="17" customWidth="1"/>
    <col min="5890" max="5890" width="94.42578125" style="17" customWidth="1"/>
    <col min="5891" max="5891" width="7.140625" style="17" bestFit="1" customWidth="1"/>
    <col min="5892" max="5892" width="13.140625" style="17" bestFit="1" customWidth="1"/>
    <col min="5893" max="6144" width="11.42578125" style="17"/>
    <col min="6145" max="6145" width="7.28515625" style="17" customWidth="1"/>
    <col min="6146" max="6146" width="94.42578125" style="17" customWidth="1"/>
    <col min="6147" max="6147" width="7.140625" style="17" bestFit="1" customWidth="1"/>
    <col min="6148" max="6148" width="13.140625" style="17" bestFit="1" customWidth="1"/>
    <col min="6149" max="6400" width="11.42578125" style="17"/>
    <col min="6401" max="6401" width="7.28515625" style="17" customWidth="1"/>
    <col min="6402" max="6402" width="94.42578125" style="17" customWidth="1"/>
    <col min="6403" max="6403" width="7.140625" style="17" bestFit="1" customWidth="1"/>
    <col min="6404" max="6404" width="13.140625" style="17" bestFit="1" customWidth="1"/>
    <col min="6405" max="6656" width="11.42578125" style="17"/>
    <col min="6657" max="6657" width="7.28515625" style="17" customWidth="1"/>
    <col min="6658" max="6658" width="94.42578125" style="17" customWidth="1"/>
    <col min="6659" max="6659" width="7.140625" style="17" bestFit="1" customWidth="1"/>
    <col min="6660" max="6660" width="13.140625" style="17" bestFit="1" customWidth="1"/>
    <col min="6661" max="6912" width="11.42578125" style="17"/>
    <col min="6913" max="6913" width="7.28515625" style="17" customWidth="1"/>
    <col min="6914" max="6914" width="94.42578125" style="17" customWidth="1"/>
    <col min="6915" max="6915" width="7.140625" style="17" bestFit="1" customWidth="1"/>
    <col min="6916" max="6916" width="13.140625" style="17" bestFit="1" customWidth="1"/>
    <col min="6917" max="7168" width="11.42578125" style="17"/>
    <col min="7169" max="7169" width="7.28515625" style="17" customWidth="1"/>
    <col min="7170" max="7170" width="94.42578125" style="17" customWidth="1"/>
    <col min="7171" max="7171" width="7.140625" style="17" bestFit="1" customWidth="1"/>
    <col min="7172" max="7172" width="13.140625" style="17" bestFit="1" customWidth="1"/>
    <col min="7173" max="7424" width="11.42578125" style="17"/>
    <col min="7425" max="7425" width="7.28515625" style="17" customWidth="1"/>
    <col min="7426" max="7426" width="94.42578125" style="17" customWidth="1"/>
    <col min="7427" max="7427" width="7.140625" style="17" bestFit="1" customWidth="1"/>
    <col min="7428" max="7428" width="13.140625" style="17" bestFit="1" customWidth="1"/>
    <col min="7429" max="7680" width="11.42578125" style="17"/>
    <col min="7681" max="7681" width="7.28515625" style="17" customWidth="1"/>
    <col min="7682" max="7682" width="94.42578125" style="17" customWidth="1"/>
    <col min="7683" max="7683" width="7.140625" style="17" bestFit="1" customWidth="1"/>
    <col min="7684" max="7684" width="13.140625" style="17" bestFit="1" customWidth="1"/>
    <col min="7685" max="7936" width="11.42578125" style="17"/>
    <col min="7937" max="7937" width="7.28515625" style="17" customWidth="1"/>
    <col min="7938" max="7938" width="94.42578125" style="17" customWidth="1"/>
    <col min="7939" max="7939" width="7.140625" style="17" bestFit="1" customWidth="1"/>
    <col min="7940" max="7940" width="13.140625" style="17" bestFit="1" customWidth="1"/>
    <col min="7941" max="8192" width="11.42578125" style="17"/>
    <col min="8193" max="8193" width="7.28515625" style="17" customWidth="1"/>
    <col min="8194" max="8194" width="94.42578125" style="17" customWidth="1"/>
    <col min="8195" max="8195" width="7.140625" style="17" bestFit="1" customWidth="1"/>
    <col min="8196" max="8196" width="13.140625" style="17" bestFit="1" customWidth="1"/>
    <col min="8197" max="8448" width="11.42578125" style="17"/>
    <col min="8449" max="8449" width="7.28515625" style="17" customWidth="1"/>
    <col min="8450" max="8450" width="94.42578125" style="17" customWidth="1"/>
    <col min="8451" max="8451" width="7.140625" style="17" bestFit="1" customWidth="1"/>
    <col min="8452" max="8452" width="13.140625" style="17" bestFit="1" customWidth="1"/>
    <col min="8453" max="8704" width="11.42578125" style="17"/>
    <col min="8705" max="8705" width="7.28515625" style="17" customWidth="1"/>
    <col min="8706" max="8706" width="94.42578125" style="17" customWidth="1"/>
    <col min="8707" max="8707" width="7.140625" style="17" bestFit="1" customWidth="1"/>
    <col min="8708" max="8708" width="13.140625" style="17" bestFit="1" customWidth="1"/>
    <col min="8709" max="8960" width="11.42578125" style="17"/>
    <col min="8961" max="8961" width="7.28515625" style="17" customWidth="1"/>
    <col min="8962" max="8962" width="94.42578125" style="17" customWidth="1"/>
    <col min="8963" max="8963" width="7.140625" style="17" bestFit="1" customWidth="1"/>
    <col min="8964" max="8964" width="13.140625" style="17" bestFit="1" customWidth="1"/>
    <col min="8965" max="9216" width="11.42578125" style="17"/>
    <col min="9217" max="9217" width="7.28515625" style="17" customWidth="1"/>
    <col min="9218" max="9218" width="94.42578125" style="17" customWidth="1"/>
    <col min="9219" max="9219" width="7.140625" style="17" bestFit="1" customWidth="1"/>
    <col min="9220" max="9220" width="13.140625" style="17" bestFit="1" customWidth="1"/>
    <col min="9221" max="9472" width="11.42578125" style="17"/>
    <col min="9473" max="9473" width="7.28515625" style="17" customWidth="1"/>
    <col min="9474" max="9474" width="94.42578125" style="17" customWidth="1"/>
    <col min="9475" max="9475" width="7.140625" style="17" bestFit="1" customWidth="1"/>
    <col min="9476" max="9476" width="13.140625" style="17" bestFit="1" customWidth="1"/>
    <col min="9477" max="9728" width="11.42578125" style="17"/>
    <col min="9729" max="9729" width="7.28515625" style="17" customWidth="1"/>
    <col min="9730" max="9730" width="94.42578125" style="17" customWidth="1"/>
    <col min="9731" max="9731" width="7.140625" style="17" bestFit="1" customWidth="1"/>
    <col min="9732" max="9732" width="13.140625" style="17" bestFit="1" customWidth="1"/>
    <col min="9733" max="9984" width="11.42578125" style="17"/>
    <col min="9985" max="9985" width="7.28515625" style="17" customWidth="1"/>
    <col min="9986" max="9986" width="94.42578125" style="17" customWidth="1"/>
    <col min="9987" max="9987" width="7.140625" style="17" bestFit="1" customWidth="1"/>
    <col min="9988" max="9988" width="13.140625" style="17" bestFit="1" customWidth="1"/>
    <col min="9989" max="10240" width="11.42578125" style="17"/>
    <col min="10241" max="10241" width="7.28515625" style="17" customWidth="1"/>
    <col min="10242" max="10242" width="94.42578125" style="17" customWidth="1"/>
    <col min="10243" max="10243" width="7.140625" style="17" bestFit="1" customWidth="1"/>
    <col min="10244" max="10244" width="13.140625" style="17" bestFit="1" customWidth="1"/>
    <col min="10245" max="10496" width="11.42578125" style="17"/>
    <col min="10497" max="10497" width="7.28515625" style="17" customWidth="1"/>
    <col min="10498" max="10498" width="94.42578125" style="17" customWidth="1"/>
    <col min="10499" max="10499" width="7.140625" style="17" bestFit="1" customWidth="1"/>
    <col min="10500" max="10500" width="13.140625" style="17" bestFit="1" customWidth="1"/>
    <col min="10501" max="10752" width="11.42578125" style="17"/>
    <col min="10753" max="10753" width="7.28515625" style="17" customWidth="1"/>
    <col min="10754" max="10754" width="94.42578125" style="17" customWidth="1"/>
    <col min="10755" max="10755" width="7.140625" style="17" bestFit="1" customWidth="1"/>
    <col min="10756" max="10756" width="13.140625" style="17" bestFit="1" customWidth="1"/>
    <col min="10757" max="11008" width="11.42578125" style="17"/>
    <col min="11009" max="11009" width="7.28515625" style="17" customWidth="1"/>
    <col min="11010" max="11010" width="94.42578125" style="17" customWidth="1"/>
    <col min="11011" max="11011" width="7.140625" style="17" bestFit="1" customWidth="1"/>
    <col min="11012" max="11012" width="13.140625" style="17" bestFit="1" customWidth="1"/>
    <col min="11013" max="11264" width="11.42578125" style="17"/>
    <col min="11265" max="11265" width="7.28515625" style="17" customWidth="1"/>
    <col min="11266" max="11266" width="94.42578125" style="17" customWidth="1"/>
    <col min="11267" max="11267" width="7.140625" style="17" bestFit="1" customWidth="1"/>
    <col min="11268" max="11268" width="13.140625" style="17" bestFit="1" customWidth="1"/>
    <col min="11269" max="11520" width="11.42578125" style="17"/>
    <col min="11521" max="11521" width="7.28515625" style="17" customWidth="1"/>
    <col min="11522" max="11522" width="94.42578125" style="17" customWidth="1"/>
    <col min="11523" max="11523" width="7.140625" style="17" bestFit="1" customWidth="1"/>
    <col min="11524" max="11524" width="13.140625" style="17" bestFit="1" customWidth="1"/>
    <col min="11525" max="11776" width="11.42578125" style="17"/>
    <col min="11777" max="11777" width="7.28515625" style="17" customWidth="1"/>
    <col min="11778" max="11778" width="94.42578125" style="17" customWidth="1"/>
    <col min="11779" max="11779" width="7.140625" style="17" bestFit="1" customWidth="1"/>
    <col min="11780" max="11780" width="13.140625" style="17" bestFit="1" customWidth="1"/>
    <col min="11781" max="12032" width="11.42578125" style="17"/>
    <col min="12033" max="12033" width="7.28515625" style="17" customWidth="1"/>
    <col min="12034" max="12034" width="94.42578125" style="17" customWidth="1"/>
    <col min="12035" max="12035" width="7.140625" style="17" bestFit="1" customWidth="1"/>
    <col min="12036" max="12036" width="13.140625" style="17" bestFit="1" customWidth="1"/>
    <col min="12037" max="12288" width="11.42578125" style="17"/>
    <col min="12289" max="12289" width="7.28515625" style="17" customWidth="1"/>
    <col min="12290" max="12290" width="94.42578125" style="17" customWidth="1"/>
    <col min="12291" max="12291" width="7.140625" style="17" bestFit="1" customWidth="1"/>
    <col min="12292" max="12292" width="13.140625" style="17" bestFit="1" customWidth="1"/>
    <col min="12293" max="12544" width="11.42578125" style="17"/>
    <col min="12545" max="12545" width="7.28515625" style="17" customWidth="1"/>
    <col min="12546" max="12546" width="94.42578125" style="17" customWidth="1"/>
    <col min="12547" max="12547" width="7.140625" style="17" bestFit="1" customWidth="1"/>
    <col min="12548" max="12548" width="13.140625" style="17" bestFit="1" customWidth="1"/>
    <col min="12549" max="12800" width="11.42578125" style="17"/>
    <col min="12801" max="12801" width="7.28515625" style="17" customWidth="1"/>
    <col min="12802" max="12802" width="94.42578125" style="17" customWidth="1"/>
    <col min="12803" max="12803" width="7.140625" style="17" bestFit="1" customWidth="1"/>
    <col min="12804" max="12804" width="13.140625" style="17" bestFit="1" customWidth="1"/>
    <col min="12805" max="13056" width="11.42578125" style="17"/>
    <col min="13057" max="13057" width="7.28515625" style="17" customWidth="1"/>
    <col min="13058" max="13058" width="94.42578125" style="17" customWidth="1"/>
    <col min="13059" max="13059" width="7.140625" style="17" bestFit="1" customWidth="1"/>
    <col min="13060" max="13060" width="13.140625" style="17" bestFit="1" customWidth="1"/>
    <col min="13061" max="13312" width="11.42578125" style="17"/>
    <col min="13313" max="13313" width="7.28515625" style="17" customWidth="1"/>
    <col min="13314" max="13314" width="94.42578125" style="17" customWidth="1"/>
    <col min="13315" max="13315" width="7.140625" style="17" bestFit="1" customWidth="1"/>
    <col min="13316" max="13316" width="13.140625" style="17" bestFit="1" customWidth="1"/>
    <col min="13317" max="13568" width="11.42578125" style="17"/>
    <col min="13569" max="13569" width="7.28515625" style="17" customWidth="1"/>
    <col min="13570" max="13570" width="94.42578125" style="17" customWidth="1"/>
    <col min="13571" max="13571" width="7.140625" style="17" bestFit="1" customWidth="1"/>
    <col min="13572" max="13572" width="13.140625" style="17" bestFit="1" customWidth="1"/>
    <col min="13573" max="13824" width="11.42578125" style="17"/>
    <col min="13825" max="13825" width="7.28515625" style="17" customWidth="1"/>
    <col min="13826" max="13826" width="94.42578125" style="17" customWidth="1"/>
    <col min="13827" max="13827" width="7.140625" style="17" bestFit="1" customWidth="1"/>
    <col min="13828" max="13828" width="13.140625" style="17" bestFit="1" customWidth="1"/>
    <col min="13829" max="14080" width="11.42578125" style="17"/>
    <col min="14081" max="14081" width="7.28515625" style="17" customWidth="1"/>
    <col min="14082" max="14082" width="94.42578125" style="17" customWidth="1"/>
    <col min="14083" max="14083" width="7.140625" style="17" bestFit="1" customWidth="1"/>
    <col min="14084" max="14084" width="13.140625" style="17" bestFit="1" customWidth="1"/>
    <col min="14085" max="14336" width="11.42578125" style="17"/>
    <col min="14337" max="14337" width="7.28515625" style="17" customWidth="1"/>
    <col min="14338" max="14338" width="94.42578125" style="17" customWidth="1"/>
    <col min="14339" max="14339" width="7.140625" style="17" bestFit="1" customWidth="1"/>
    <col min="14340" max="14340" width="13.140625" style="17" bestFit="1" customWidth="1"/>
    <col min="14341" max="14592" width="11.42578125" style="17"/>
    <col min="14593" max="14593" width="7.28515625" style="17" customWidth="1"/>
    <col min="14594" max="14594" width="94.42578125" style="17" customWidth="1"/>
    <col min="14595" max="14595" width="7.140625" style="17" bestFit="1" customWidth="1"/>
    <col min="14596" max="14596" width="13.140625" style="17" bestFit="1" customWidth="1"/>
    <col min="14597" max="14848" width="11.42578125" style="17"/>
    <col min="14849" max="14849" width="7.28515625" style="17" customWidth="1"/>
    <col min="14850" max="14850" width="94.42578125" style="17" customWidth="1"/>
    <col min="14851" max="14851" width="7.140625" style="17" bestFit="1" customWidth="1"/>
    <col min="14852" max="14852" width="13.140625" style="17" bestFit="1" customWidth="1"/>
    <col min="14853" max="15104" width="11.42578125" style="17"/>
    <col min="15105" max="15105" width="7.28515625" style="17" customWidth="1"/>
    <col min="15106" max="15106" width="94.42578125" style="17" customWidth="1"/>
    <col min="15107" max="15107" width="7.140625" style="17" bestFit="1" customWidth="1"/>
    <col min="15108" max="15108" width="13.140625" style="17" bestFit="1" customWidth="1"/>
    <col min="15109" max="15360" width="11.42578125" style="17"/>
    <col min="15361" max="15361" width="7.28515625" style="17" customWidth="1"/>
    <col min="15362" max="15362" width="94.42578125" style="17" customWidth="1"/>
    <col min="15363" max="15363" width="7.140625" style="17" bestFit="1" customWidth="1"/>
    <col min="15364" max="15364" width="13.140625" style="17" bestFit="1" customWidth="1"/>
    <col min="15365" max="15616" width="11.42578125" style="17"/>
    <col min="15617" max="15617" width="7.28515625" style="17" customWidth="1"/>
    <col min="15618" max="15618" width="94.42578125" style="17" customWidth="1"/>
    <col min="15619" max="15619" width="7.140625" style="17" bestFit="1" customWidth="1"/>
    <col min="15620" max="15620" width="13.140625" style="17" bestFit="1" customWidth="1"/>
    <col min="15621" max="15872" width="11.42578125" style="17"/>
    <col min="15873" max="15873" width="7.28515625" style="17" customWidth="1"/>
    <col min="15874" max="15874" width="94.42578125" style="17" customWidth="1"/>
    <col min="15875" max="15875" width="7.140625" style="17" bestFit="1" customWidth="1"/>
    <col min="15876" max="15876" width="13.140625" style="17" bestFit="1" customWidth="1"/>
    <col min="15877" max="16128" width="11.42578125" style="17"/>
    <col min="16129" max="16129" width="7.28515625" style="17" customWidth="1"/>
    <col min="16130" max="16130" width="94.42578125" style="17" customWidth="1"/>
    <col min="16131" max="16131" width="7.140625" style="17" bestFit="1" customWidth="1"/>
    <col min="16132" max="16132" width="13.140625" style="17" bestFit="1" customWidth="1"/>
    <col min="16133" max="16384" width="11.42578125" style="17"/>
  </cols>
  <sheetData>
    <row r="1" spans="1:10" ht="18.75" customHeight="1">
      <c r="A1" s="94" t="s">
        <v>131</v>
      </c>
      <c r="B1" s="95"/>
      <c r="C1" s="95"/>
      <c r="D1" s="95"/>
      <c r="E1" s="95"/>
      <c r="F1" s="95"/>
      <c r="G1" s="95"/>
    </row>
    <row r="2" spans="1:10" ht="18.75" customHeight="1" thickBot="1">
      <c r="A2" s="27"/>
      <c r="B2" s="27"/>
      <c r="C2" s="27"/>
      <c r="D2" s="27"/>
      <c r="E2" s="33"/>
      <c r="F2" s="27"/>
      <c r="G2" s="27"/>
    </row>
    <row r="3" spans="1:10" s="13" customFormat="1" ht="78" customHeight="1" thickBot="1">
      <c r="A3" s="102" t="s">
        <v>129</v>
      </c>
      <c r="B3" s="102"/>
      <c r="C3" s="102"/>
      <c r="D3" s="102"/>
      <c r="E3" s="102"/>
      <c r="F3" s="102"/>
      <c r="G3" s="102"/>
      <c r="H3" s="102"/>
      <c r="I3" s="102"/>
    </row>
    <row r="4" spans="1:10" s="13" customFormat="1" ht="27" customHeight="1" thickBot="1">
      <c r="A4" s="97" t="s">
        <v>0</v>
      </c>
      <c r="B4" s="62" t="s">
        <v>134</v>
      </c>
      <c r="C4" s="98" t="s">
        <v>133</v>
      </c>
      <c r="D4" s="96" t="s">
        <v>157</v>
      </c>
      <c r="E4" s="99" t="s">
        <v>158</v>
      </c>
      <c r="F4" s="96" t="s">
        <v>136</v>
      </c>
      <c r="G4" s="96" t="s">
        <v>137</v>
      </c>
      <c r="H4" s="101" t="s">
        <v>159</v>
      </c>
      <c r="I4" s="101" t="s">
        <v>150</v>
      </c>
      <c r="J4" s="14"/>
    </row>
    <row r="5" spans="1:10" s="14" customFormat="1" ht="23.25" customHeight="1" thickBot="1">
      <c r="A5" s="97"/>
      <c r="B5" s="64" t="s">
        <v>12</v>
      </c>
      <c r="C5" s="98"/>
      <c r="D5" s="96"/>
      <c r="E5" s="100"/>
      <c r="F5" s="96"/>
      <c r="G5" s="96"/>
      <c r="H5" s="101"/>
      <c r="I5" s="101"/>
    </row>
    <row r="6" spans="1:10" s="15" customFormat="1" ht="15.75" thickBot="1">
      <c r="A6" s="65">
        <v>1</v>
      </c>
      <c r="B6" s="66" t="s">
        <v>132</v>
      </c>
      <c r="C6" s="67">
        <v>1</v>
      </c>
      <c r="D6" s="68"/>
      <c r="E6" s="68"/>
      <c r="F6" s="69">
        <v>6</v>
      </c>
      <c r="G6" s="70">
        <f>E6*F6</f>
        <v>0</v>
      </c>
      <c r="H6" s="75">
        <v>1296000</v>
      </c>
      <c r="I6" s="76" t="str">
        <f>+IF(E6="","DEBE OFERTAR ALGUN VALOR",IF(E6&gt;H6,"OFERTA NO VÁLIDA; VALOR SUPERA EL TOPE DEFINIDO",""))</f>
        <v>DEBE OFERTAR ALGUN VALOR</v>
      </c>
    </row>
    <row r="7" spans="1:10" s="16" customFormat="1" ht="15.75" thickBot="1">
      <c r="A7" s="65">
        <v>2</v>
      </c>
      <c r="B7" s="66" t="s">
        <v>135</v>
      </c>
      <c r="C7" s="67">
        <v>1</v>
      </c>
      <c r="D7" s="68"/>
      <c r="E7" s="68"/>
      <c r="F7" s="69">
        <v>6</v>
      </c>
      <c r="G7" s="70">
        <f>E7*F7</f>
        <v>0</v>
      </c>
      <c r="H7" s="75">
        <v>1263600</v>
      </c>
      <c r="I7" s="76" t="str">
        <f>+IF(E7="","DEBE OFERTAR ALGUN VALOR",IF(E7&gt;H7,"OFERTA NO VÁLIDA; VALOR SUPERA EL TOPE DEFINIDO",""))</f>
        <v>DEBE OFERTAR ALGUN VALOR</v>
      </c>
    </row>
    <row r="8" spans="1:10" ht="15.75" thickBot="1">
      <c r="A8" s="61"/>
      <c r="B8" s="97" t="s">
        <v>149</v>
      </c>
      <c r="C8" s="97"/>
      <c r="D8" s="97"/>
      <c r="E8" s="97"/>
      <c r="F8" s="97"/>
      <c r="G8" s="71">
        <f>SUM(G6:G7)</f>
        <v>0</v>
      </c>
      <c r="H8" s="103"/>
      <c r="I8" s="104"/>
    </row>
    <row r="10" spans="1:10">
      <c r="B10" s="19" t="s">
        <v>117</v>
      </c>
    </row>
    <row r="12" spans="1:10" ht="33.75">
      <c r="B12" s="81" t="s">
        <v>161</v>
      </c>
      <c r="C12" s="80" t="s">
        <v>162</v>
      </c>
      <c r="D12" s="140"/>
      <c r="E12" s="83">
        <v>0.28999999999999998</v>
      </c>
      <c r="F12" s="82" t="str">
        <f>+IF(D12="","DEBE OFERTAR ALGUN PORCENTAJE",IF(D12&gt;E12,"OFERTA NO VÁLIDA; VALOR SUPERA EL TOPE DEFINIDO",""))</f>
        <v>DEBE OFERTAR ALGUN PORCENTAJE</v>
      </c>
    </row>
    <row r="13" spans="1:10" ht="33.75">
      <c r="B13" s="81" t="s">
        <v>163</v>
      </c>
      <c r="C13" s="80" t="s">
        <v>162</v>
      </c>
      <c r="D13" s="140"/>
      <c r="E13" s="83">
        <v>0.26</v>
      </c>
      <c r="F13" s="82" t="str">
        <f>+IF(D13="","DEBE OFERTAR ALGUN PORCENTAJE",IF(D13&gt;E13,"OFERTA NO VÁLIDA; VALOR SUPERA EL TOPE DEFINIDO",""))</f>
        <v>DEBE OFERTAR ALGUN PORCENTAJE</v>
      </c>
    </row>
    <row r="14" spans="1:10">
      <c r="B14" s="10"/>
    </row>
    <row r="15" spans="1:10">
      <c r="B15" s="10"/>
    </row>
    <row r="16" spans="1:10" ht="15.75">
      <c r="B16" s="35" t="s">
        <v>144</v>
      </c>
    </row>
    <row r="17" spans="2:9" ht="15.75">
      <c r="B17" s="37" t="s">
        <v>145</v>
      </c>
      <c r="I17" s="77"/>
    </row>
    <row r="18" spans="2:9" ht="15.75">
      <c r="B18" s="37"/>
    </row>
    <row r="19" spans="2:9" ht="15.75">
      <c r="B19" s="37"/>
    </row>
    <row r="20" spans="2:9" ht="16.5" thickBot="1">
      <c r="B20" s="42"/>
    </row>
    <row r="21" spans="2:9" ht="15.75">
      <c r="B21" s="41" t="s">
        <v>146</v>
      </c>
    </row>
    <row r="22" spans="2:9" ht="15.75">
      <c r="B22" s="37" t="s">
        <v>147</v>
      </c>
    </row>
    <row r="23" spans="2:9" ht="15.75">
      <c r="B23" s="38"/>
    </row>
    <row r="24" spans="2:9" ht="15.75">
      <c r="B24" s="40" t="s">
        <v>148</v>
      </c>
    </row>
  </sheetData>
  <mergeCells count="12">
    <mergeCell ref="H4:H5"/>
    <mergeCell ref="I4:I5"/>
    <mergeCell ref="A3:I3"/>
    <mergeCell ref="H8:I8"/>
    <mergeCell ref="B8:F8"/>
    <mergeCell ref="F4:F5"/>
    <mergeCell ref="A1:G1"/>
    <mergeCell ref="G4:G5"/>
    <mergeCell ref="A4:A5"/>
    <mergeCell ref="C4:C5"/>
    <mergeCell ref="D4:D5"/>
    <mergeCell ref="E4:E5"/>
  </mergeCells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7"/>
  <sheetViews>
    <sheetView topLeftCell="A7" workbookViewId="0">
      <selection activeCell="F15" sqref="F15"/>
    </sheetView>
  </sheetViews>
  <sheetFormatPr baseColWidth="10" defaultRowHeight="12.75"/>
  <cols>
    <col min="1" max="1" width="11.85546875" customWidth="1"/>
    <col min="2" max="2" width="39.85546875" customWidth="1"/>
    <col min="3" max="3" width="30.5703125" customWidth="1"/>
  </cols>
  <sheetData>
    <row r="1" spans="1:5" ht="18">
      <c r="A1" s="21"/>
      <c r="B1" s="21"/>
      <c r="C1" s="21"/>
      <c r="D1" s="21"/>
      <c r="E1" s="21"/>
    </row>
    <row r="2" spans="1:5" ht="18">
      <c r="A2" s="22"/>
      <c r="B2" s="22"/>
      <c r="C2" s="22"/>
      <c r="D2" s="22"/>
      <c r="E2" s="22"/>
    </row>
    <row r="3" spans="1:5" ht="18">
      <c r="A3" s="22"/>
      <c r="B3" s="22"/>
      <c r="C3" s="22"/>
      <c r="D3" s="22"/>
      <c r="E3" s="22"/>
    </row>
    <row r="4" spans="1:5" ht="18.75">
      <c r="A4" s="107" t="s">
        <v>142</v>
      </c>
      <c r="B4" s="107"/>
      <c r="C4" s="107"/>
      <c r="D4" s="107"/>
      <c r="E4" s="107"/>
    </row>
    <row r="5" spans="1:5" ht="19.5" thickBot="1">
      <c r="A5" s="28"/>
      <c r="B5" s="28"/>
      <c r="C5" s="28"/>
      <c r="D5" s="28"/>
      <c r="E5" s="28"/>
    </row>
    <row r="6" spans="1:5" ht="15">
      <c r="A6" s="29"/>
      <c r="B6" s="30"/>
      <c r="C6" s="30"/>
      <c r="D6" s="30"/>
      <c r="E6" s="31"/>
    </row>
    <row r="7" spans="1:5" ht="55.5" customHeight="1" thickBot="1">
      <c r="A7" s="108" t="s">
        <v>129</v>
      </c>
      <c r="B7" s="109"/>
      <c r="C7" s="109"/>
      <c r="D7" s="109"/>
      <c r="E7" s="110"/>
    </row>
    <row r="8" spans="1:5" ht="14.25">
      <c r="A8" s="23"/>
      <c r="B8" s="23"/>
      <c r="C8" s="23"/>
      <c r="D8" s="23"/>
      <c r="E8" s="23"/>
    </row>
    <row r="9" spans="1:5" ht="14.25">
      <c r="A9" s="23"/>
      <c r="B9" s="23"/>
      <c r="C9" s="23"/>
      <c r="D9" s="23"/>
      <c r="E9" s="23"/>
    </row>
    <row r="10" spans="1:5" ht="15">
      <c r="A10" s="111" t="s">
        <v>138</v>
      </c>
      <c r="B10" s="111"/>
      <c r="C10" s="111"/>
      <c r="D10" s="111"/>
      <c r="E10" s="111"/>
    </row>
    <row r="11" spans="1:5" ht="15" thickBot="1">
      <c r="A11" s="23"/>
      <c r="B11" s="23"/>
      <c r="C11" s="23"/>
      <c r="D11" s="23"/>
      <c r="E11" s="23"/>
    </row>
    <row r="12" spans="1:5" ht="32.25" customHeight="1">
      <c r="A12" s="23"/>
      <c r="B12" s="32" t="s">
        <v>130</v>
      </c>
      <c r="C12" s="112" t="s">
        <v>141</v>
      </c>
      <c r="D12" s="113"/>
      <c r="E12" s="23"/>
    </row>
    <row r="13" spans="1:5" ht="30.75" customHeight="1">
      <c r="A13" s="23"/>
      <c r="B13" s="24" t="s">
        <v>151</v>
      </c>
      <c r="C13" s="114">
        <f>'MANTENIMIENTO BÁSICO'!C73:E73</f>
        <v>0</v>
      </c>
      <c r="D13" s="115"/>
      <c r="E13" s="23"/>
    </row>
    <row r="14" spans="1:5" ht="36.75" customHeight="1">
      <c r="A14" s="23"/>
      <c r="B14" s="24" t="s">
        <v>160</v>
      </c>
      <c r="C14" s="114">
        <f>ASESORÍA!G8</f>
        <v>0</v>
      </c>
      <c r="D14" s="115"/>
      <c r="E14" s="23"/>
    </row>
    <row r="15" spans="1:5" ht="20.25" customHeight="1" thickBot="1">
      <c r="A15" s="23"/>
      <c r="B15" s="25" t="s">
        <v>140</v>
      </c>
      <c r="C15" s="105">
        <f>SUM(C13:D14)</f>
        <v>0</v>
      </c>
      <c r="D15" s="106"/>
      <c r="E15" s="26"/>
    </row>
    <row r="17" spans="8:8">
      <c r="H17" s="78"/>
    </row>
  </sheetData>
  <mergeCells count="7">
    <mergeCell ref="C15:D15"/>
    <mergeCell ref="A4:E4"/>
    <mergeCell ref="A7:E7"/>
    <mergeCell ref="A10:E10"/>
    <mergeCell ref="C12:D12"/>
    <mergeCell ref="C13:D13"/>
    <mergeCell ref="C14:D1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MANTENIMIENTO BÁSICO</vt:lpstr>
      <vt:lpstr>ASESORÍA</vt:lpstr>
      <vt:lpstr>RESUMEN</vt:lpstr>
      <vt:lpstr>'MANTENIMIENTO BÁSICO'!Área_de_impresión</vt:lpstr>
      <vt:lpstr>'MANTENIMIENTO BÁSICO'!Títulos_a_imprimir</vt:lpstr>
    </vt:vector>
  </TitlesOfParts>
  <Company>COMCAJA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COMCAJA</dc:creator>
  <cp:lastModifiedBy>cramirez</cp:lastModifiedBy>
  <cp:lastPrinted>2014-02-17T15:15:26Z</cp:lastPrinted>
  <dcterms:created xsi:type="dcterms:W3CDTF">1999-08-25T11:19:33Z</dcterms:created>
  <dcterms:modified xsi:type="dcterms:W3CDTF">2014-06-03T22:06:15Z</dcterms:modified>
</cp:coreProperties>
</file>