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autoCompressPictures="0" defaultThemeVersion="124226"/>
  <bookViews>
    <workbookView xWindow="19185" yWindow="780" windowWidth="18945" windowHeight="11520"/>
  </bookViews>
  <sheets>
    <sheet name="Estudio de mercado" sheetId="7" r:id="rId1"/>
  </sheets>
  <definedNames>
    <definedName name="_xlnm.Print_Area" localSheetId="0">'Estudio de mercado'!#REF!</definedName>
    <definedName name="_xlnm.Print_Titles" localSheetId="0">'Estudio de mercado'!$1:$3</definedName>
  </definedNames>
  <calcPr calcId="124519"/>
  <extLst>
    <ext xmlns:mx="http://schemas.microsoft.com/office/mac/excel/2008/main" uri="{7523E5D3-25F3-A5E0-1632-64F254C22452}">
      <mx:ArchID Flags="2"/>
    </ext>
  </extLst>
</workbook>
</file>

<file path=xl/calcChain.xml><?xml version="1.0" encoding="utf-8"?>
<calcChain xmlns="http://schemas.openxmlformats.org/spreadsheetml/2006/main">
  <c r="AA475" i="7"/>
  <c r="Y475"/>
  <c r="W475"/>
  <c r="U475"/>
  <c r="S475"/>
  <c r="Z475"/>
  <c r="X475"/>
  <c r="V475"/>
  <c r="T475"/>
  <c r="R475"/>
  <c r="Z474"/>
  <c r="X474"/>
  <c r="V474"/>
  <c r="T474"/>
  <c r="R474"/>
  <c r="AA6"/>
  <c r="AA7"/>
  <c r="AA8"/>
  <c r="AA10"/>
  <c r="AA11"/>
  <c r="AA12"/>
  <c r="AA13"/>
  <c r="AA14"/>
  <c r="AA15"/>
  <c r="AA16"/>
  <c r="AA17"/>
  <c r="AA18"/>
  <c r="AA19"/>
  <c r="AA20"/>
  <c r="AA21"/>
  <c r="AA22"/>
  <c r="AA23"/>
  <c r="AA24"/>
  <c r="AA26"/>
  <c r="AA27"/>
  <c r="AA28"/>
  <c r="AA29"/>
  <c r="AA30"/>
  <c r="AA31"/>
  <c r="AA32"/>
  <c r="AA33"/>
  <c r="AA35"/>
  <c r="AA36"/>
  <c r="AA37"/>
  <c r="AA38"/>
  <c r="AA39"/>
  <c r="AA40"/>
  <c r="AA41"/>
  <c r="AA42"/>
  <c r="AA43"/>
  <c r="AA44"/>
  <c r="AA46"/>
  <c r="AA47"/>
  <c r="AA49"/>
  <c r="AA50"/>
  <c r="AA51"/>
  <c r="AA52"/>
  <c r="AA53"/>
  <c r="AA54"/>
  <c r="AA55"/>
  <c r="AA56"/>
  <c r="AA57"/>
  <c r="AA58"/>
  <c r="AA59"/>
  <c r="AA60"/>
  <c r="AA61"/>
  <c r="AA62"/>
  <c r="AA63"/>
  <c r="AA64"/>
  <c r="AA65"/>
  <c r="AA66"/>
  <c r="AA67"/>
  <c r="AA68"/>
  <c r="AA69"/>
  <c r="AA71"/>
  <c r="AA72"/>
  <c r="AA73"/>
  <c r="AA74"/>
  <c r="AA75"/>
  <c r="AA76"/>
  <c r="AA77"/>
  <c r="AA78"/>
  <c r="AA79"/>
  <c r="AA80"/>
  <c r="AA81"/>
  <c r="AA82"/>
  <c r="AA83"/>
  <c r="AA84"/>
  <c r="AA85"/>
  <c r="AA86"/>
  <c r="AA87"/>
  <c r="AA88"/>
  <c r="AA89"/>
  <c r="AA90"/>
  <c r="AA91"/>
  <c r="AA92"/>
  <c r="AA93"/>
  <c r="AA94"/>
  <c r="AA95"/>
  <c r="AA96"/>
  <c r="AA97"/>
  <c r="AA98"/>
  <c r="AA99"/>
  <c r="AA100"/>
  <c r="AA101"/>
  <c r="AA102"/>
  <c r="AA103"/>
  <c r="AA104"/>
  <c r="AA105"/>
  <c r="AA106"/>
  <c r="AA107"/>
  <c r="AA108"/>
  <c r="AA109"/>
  <c r="AA110"/>
  <c r="AA111"/>
  <c r="AA112"/>
  <c r="AA113"/>
  <c r="AA114"/>
  <c r="AA115"/>
  <c r="AA116"/>
  <c r="AA117"/>
  <c r="AA118"/>
  <c r="AA119"/>
  <c r="AA120"/>
  <c r="AA121"/>
  <c r="AA122"/>
  <c r="AA123"/>
  <c r="AA124"/>
  <c r="AA125"/>
  <c r="AA126"/>
  <c r="AA127"/>
  <c r="AA128"/>
  <c r="AA129"/>
  <c r="AA130"/>
  <c r="AA131"/>
  <c r="AA132"/>
  <c r="AA133"/>
  <c r="AA134"/>
  <c r="AA135"/>
  <c r="AA136"/>
  <c r="AA137"/>
  <c r="AA138"/>
  <c r="AA139"/>
  <c r="AA140"/>
  <c r="AA142"/>
  <c r="AA143"/>
  <c r="AA144"/>
  <c r="AA145"/>
  <c r="AA147"/>
  <c r="AA148"/>
  <c r="AA149"/>
  <c r="AA150"/>
  <c r="AA151"/>
  <c r="AA152"/>
  <c r="AA153"/>
  <c r="AA154"/>
  <c r="AA155"/>
  <c r="AA156"/>
  <c r="AA157"/>
  <c r="AA158"/>
  <c r="AA159"/>
  <c r="AA160"/>
  <c r="AA161"/>
  <c r="AA162"/>
  <c r="AA163"/>
  <c r="AA164"/>
  <c r="AA165"/>
  <c r="AA166"/>
  <c r="AA167"/>
  <c r="AA168"/>
  <c r="AA169"/>
  <c r="AA170"/>
  <c r="AA171"/>
  <c r="AA172"/>
  <c r="AA173"/>
  <c r="AA174"/>
  <c r="AA175"/>
  <c r="AA176"/>
  <c r="AA177"/>
  <c r="AA178"/>
  <c r="AA179"/>
  <c r="AA180"/>
  <c r="AA181"/>
  <c r="AA182"/>
  <c r="AA183"/>
  <c r="AA184"/>
  <c r="AA185"/>
  <c r="AA186"/>
  <c r="AA187"/>
  <c r="AA188"/>
  <c r="AA189"/>
  <c r="AA190"/>
  <c r="AA191"/>
  <c r="AA192"/>
  <c r="AA193"/>
  <c r="AA194"/>
  <c r="AA195"/>
  <c r="AA196"/>
  <c r="AA197"/>
  <c r="AA198"/>
  <c r="AA199"/>
  <c r="AA200"/>
  <c r="AA201"/>
  <c r="AA202"/>
  <c r="AA203"/>
  <c r="AA204"/>
  <c r="AA205"/>
  <c r="AA206"/>
  <c r="AA207"/>
  <c r="AA208"/>
  <c r="AA209"/>
  <c r="AA210"/>
  <c r="AA211"/>
  <c r="AA212"/>
  <c r="AA213"/>
  <c r="AA214"/>
  <c r="AA215"/>
  <c r="AA216"/>
  <c r="AA217"/>
  <c r="AA218"/>
  <c r="AA219"/>
  <c r="AA220"/>
  <c r="AA221"/>
  <c r="AA222"/>
  <c r="AA223"/>
  <c r="AA224"/>
  <c r="AA225"/>
  <c r="AA226"/>
  <c r="AA227"/>
  <c r="AA228"/>
  <c r="AA229"/>
  <c r="AA230"/>
  <c r="AA231"/>
  <c r="AA232"/>
  <c r="AA233"/>
  <c r="AA234"/>
  <c r="AA235"/>
  <c r="AA236"/>
  <c r="AA237"/>
  <c r="AA238"/>
  <c r="AA239"/>
  <c r="AA240"/>
  <c r="AA241"/>
  <c r="AA242"/>
  <c r="AA243"/>
  <c r="AA244"/>
  <c r="AA245"/>
  <c r="AA246"/>
  <c r="AA247"/>
  <c r="AA248"/>
  <c r="AA249"/>
  <c r="AA250"/>
  <c r="AA251"/>
  <c r="AA252"/>
  <c r="AA254"/>
  <c r="AA255"/>
  <c r="AA256"/>
  <c r="AA257"/>
  <c r="AA259"/>
  <c r="AA260"/>
  <c r="AA261"/>
  <c r="AA262"/>
  <c r="AA263"/>
  <c r="AA264"/>
  <c r="AA265"/>
  <c r="AA266"/>
  <c r="AA268"/>
  <c r="AA269"/>
  <c r="AA270"/>
  <c r="AA271"/>
  <c r="AA272"/>
  <c r="AA273"/>
  <c r="AA274"/>
  <c r="AA275"/>
  <c r="AA276"/>
  <c r="AA277"/>
  <c r="AA278"/>
  <c r="AA279"/>
  <c r="AA280"/>
  <c r="AA281"/>
  <c r="AA282"/>
  <c r="AA283"/>
  <c r="AA284"/>
  <c r="AA285"/>
  <c r="AA286"/>
  <c r="AA287"/>
  <c r="AA288"/>
  <c r="AA289"/>
  <c r="AA290"/>
  <c r="AA292"/>
  <c r="AA293"/>
  <c r="AA294"/>
  <c r="AA295"/>
  <c r="AA296"/>
  <c r="AA297"/>
  <c r="AA298"/>
  <c r="AA300"/>
  <c r="AA301"/>
  <c r="AA302"/>
  <c r="AA303"/>
  <c r="AA304"/>
  <c r="AA305"/>
  <c r="AA306"/>
  <c r="AA307"/>
  <c r="AA308"/>
  <c r="AA309"/>
  <c r="AA310"/>
  <c r="AA311"/>
  <c r="AA312"/>
  <c r="AA313"/>
  <c r="AA314"/>
  <c r="AA315"/>
  <c r="AA316"/>
  <c r="AA317"/>
  <c r="AA318"/>
  <c r="AA319"/>
  <c r="AA320"/>
  <c r="AA321"/>
  <c r="AA322"/>
  <c r="AA323"/>
  <c r="AA324"/>
  <c r="AA325"/>
  <c r="AA326"/>
  <c r="AA327"/>
  <c r="AA328"/>
  <c r="AA329"/>
  <c r="AA330"/>
  <c r="AA331"/>
  <c r="AA332"/>
  <c r="AA333"/>
  <c r="AA334"/>
  <c r="AA335"/>
  <c r="AA336"/>
  <c r="AA337"/>
  <c r="AA338"/>
  <c r="AA339"/>
  <c r="AA340"/>
  <c r="AA341"/>
  <c r="AA343"/>
  <c r="AA344"/>
  <c r="AA345"/>
  <c r="AA346"/>
  <c r="AA347"/>
  <c r="AA348"/>
  <c r="AA349"/>
  <c r="AA350"/>
  <c r="AA351"/>
  <c r="AA352"/>
  <c r="AA353"/>
  <c r="AA354"/>
  <c r="AA355"/>
  <c r="AA356"/>
  <c r="AA357"/>
  <c r="AA358"/>
  <c r="AA359"/>
  <c r="AA360"/>
  <c r="AA361"/>
  <c r="AA362"/>
  <c r="AA363"/>
  <c r="AA364"/>
  <c r="AA365"/>
  <c r="AA367"/>
  <c r="AA368"/>
  <c r="AA369"/>
  <c r="AA370"/>
  <c r="AA371"/>
  <c r="AA372"/>
  <c r="AA373"/>
  <c r="AA374"/>
  <c r="AA375"/>
  <c r="AA376"/>
  <c r="AA377"/>
  <c r="AA378"/>
  <c r="AA379"/>
  <c r="AA380"/>
  <c r="AA381"/>
  <c r="AA383"/>
  <c r="AA384"/>
  <c r="AA385"/>
  <c r="AA386"/>
  <c r="AA387"/>
  <c r="AA388"/>
  <c r="AA389"/>
  <c r="AA390"/>
  <c r="AA391"/>
  <c r="AA392"/>
  <c r="AA393"/>
  <c r="AA394"/>
  <c r="AA396"/>
  <c r="AA397"/>
  <c r="AA398"/>
  <c r="AA399"/>
  <c r="AA400"/>
  <c r="AA401"/>
  <c r="AA403"/>
  <c r="AA404"/>
  <c r="AA405"/>
  <c r="AA406"/>
  <c r="AA407"/>
  <c r="AA409"/>
  <c r="AA410"/>
  <c r="AA411"/>
  <c r="AA412"/>
  <c r="AA413"/>
  <c r="AA414"/>
  <c r="AA415"/>
  <c r="AA416"/>
  <c r="AA417"/>
  <c r="AA418"/>
  <c r="AA419"/>
  <c r="AA420"/>
  <c r="AA421"/>
  <c r="AA422"/>
  <c r="AA423"/>
  <c r="AA424"/>
  <c r="AA425"/>
  <c r="AA426"/>
  <c r="AA427"/>
  <c r="AA428"/>
  <c r="AA429"/>
  <c r="AA431"/>
  <c r="AA432"/>
  <c r="AA433"/>
  <c r="AA434"/>
  <c r="AA435"/>
  <c r="AA436"/>
  <c r="AA437"/>
  <c r="AA438"/>
  <c r="AA439"/>
  <c r="AA440"/>
  <c r="AA441"/>
  <c r="AA442"/>
  <c r="AA443"/>
  <c r="AA445"/>
  <c r="AA446"/>
  <c r="AA447"/>
  <c r="AA448"/>
  <c r="AA449"/>
  <c r="AA452"/>
  <c r="AA453"/>
  <c r="AA454"/>
  <c r="AA455"/>
  <c r="AA456"/>
  <c r="AA458"/>
  <c r="AA459"/>
  <c r="AA460"/>
  <c r="AA461"/>
  <c r="AA462"/>
  <c r="AA465"/>
  <c r="AA466"/>
  <c r="AA467"/>
  <c r="AA468"/>
  <c r="AA469"/>
  <c r="AA470"/>
  <c r="AA471"/>
  <c r="AA472"/>
  <c r="AA473"/>
  <c r="AA5"/>
  <c r="Y6"/>
  <c r="Y7"/>
  <c r="Y8"/>
  <c r="Y10"/>
  <c r="Y11"/>
  <c r="Y12"/>
  <c r="Y13"/>
  <c r="Y14"/>
  <c r="Y15"/>
  <c r="Y16"/>
  <c r="Y17"/>
  <c r="Y18"/>
  <c r="Y19"/>
  <c r="Y20"/>
  <c r="Y21"/>
  <c r="Y22"/>
  <c r="Y23"/>
  <c r="Y24"/>
  <c r="Y26"/>
  <c r="Y27"/>
  <c r="Y28"/>
  <c r="Y29"/>
  <c r="Y30"/>
  <c r="Y31"/>
  <c r="Y32"/>
  <c r="Y33"/>
  <c r="Y35"/>
  <c r="Y36"/>
  <c r="Y37"/>
  <c r="Y38"/>
  <c r="Y39"/>
  <c r="Y40"/>
  <c r="Y41"/>
  <c r="Y42"/>
  <c r="Y43"/>
  <c r="Y44"/>
  <c r="Y46"/>
  <c r="Y47"/>
  <c r="Y49"/>
  <c r="Y50"/>
  <c r="Y51"/>
  <c r="Y52"/>
  <c r="Y53"/>
  <c r="Y54"/>
  <c r="Y55"/>
  <c r="Y56"/>
  <c r="Y57"/>
  <c r="Y58"/>
  <c r="Y59"/>
  <c r="Y60"/>
  <c r="Y61"/>
  <c r="Y62"/>
  <c r="Y63"/>
  <c r="Y64"/>
  <c r="Y65"/>
  <c r="Y66"/>
  <c r="Y67"/>
  <c r="Y68"/>
  <c r="Y69"/>
  <c r="Y71"/>
  <c r="Y72"/>
  <c r="Y73"/>
  <c r="Y74"/>
  <c r="Y75"/>
  <c r="Y76"/>
  <c r="Y77"/>
  <c r="Y78"/>
  <c r="Y79"/>
  <c r="Y80"/>
  <c r="Y81"/>
  <c r="Y82"/>
  <c r="Y83"/>
  <c r="Y84"/>
  <c r="Y85"/>
  <c r="Y86"/>
  <c r="Y87"/>
  <c r="Y88"/>
  <c r="Y89"/>
  <c r="Y90"/>
  <c r="Y91"/>
  <c r="Y92"/>
  <c r="Y93"/>
  <c r="Y94"/>
  <c r="Y95"/>
  <c r="Y96"/>
  <c r="Y97"/>
  <c r="Y98"/>
  <c r="Y99"/>
  <c r="Y100"/>
  <c r="Y101"/>
  <c r="Y102"/>
  <c r="Y103"/>
  <c r="Y104"/>
  <c r="Y105"/>
  <c r="Y106"/>
  <c r="Y107"/>
  <c r="Y108"/>
  <c r="Y109"/>
  <c r="Y110"/>
  <c r="Y111"/>
  <c r="Y112"/>
  <c r="Y113"/>
  <c r="Y114"/>
  <c r="Y115"/>
  <c r="Y116"/>
  <c r="Y117"/>
  <c r="Y118"/>
  <c r="Y119"/>
  <c r="Y120"/>
  <c r="Y121"/>
  <c r="Y122"/>
  <c r="Y123"/>
  <c r="Y124"/>
  <c r="Y125"/>
  <c r="Y126"/>
  <c r="Y127"/>
  <c r="Y128"/>
  <c r="Y129"/>
  <c r="Y130"/>
  <c r="Y131"/>
  <c r="Y132"/>
  <c r="Y133"/>
  <c r="Y134"/>
  <c r="Y135"/>
  <c r="Y136"/>
  <c r="Y137"/>
  <c r="Y138"/>
  <c r="Y139"/>
  <c r="Y140"/>
  <c r="Y142"/>
  <c r="Y143"/>
  <c r="Y144"/>
  <c r="Y145"/>
  <c r="Y147"/>
  <c r="Y148"/>
  <c r="Y149"/>
  <c r="Y150"/>
  <c r="Y151"/>
  <c r="Y152"/>
  <c r="Y153"/>
  <c r="Y154"/>
  <c r="Y155"/>
  <c r="Y156"/>
  <c r="Y157"/>
  <c r="Y158"/>
  <c r="Y159"/>
  <c r="Y160"/>
  <c r="Y161"/>
  <c r="Y162"/>
  <c r="Y163"/>
  <c r="Y164"/>
  <c r="Y165"/>
  <c r="Y166"/>
  <c r="Y167"/>
  <c r="Y168"/>
  <c r="Y169"/>
  <c r="Y170"/>
  <c r="Y171"/>
  <c r="Y172"/>
  <c r="Y173"/>
  <c r="Y174"/>
  <c r="Y175"/>
  <c r="Y176"/>
  <c r="Y177"/>
  <c r="Y178"/>
  <c r="Y179"/>
  <c r="Y180"/>
  <c r="Y181"/>
  <c r="Y182"/>
  <c r="Y183"/>
  <c r="Y184"/>
  <c r="Y185"/>
  <c r="Y186"/>
  <c r="Y187"/>
  <c r="Y188"/>
  <c r="Y189"/>
  <c r="Y190"/>
  <c r="Y191"/>
  <c r="Y192"/>
  <c r="Y193"/>
  <c r="Y194"/>
  <c r="Y195"/>
  <c r="Y196"/>
  <c r="Y197"/>
  <c r="Y198"/>
  <c r="Y199"/>
  <c r="Y200"/>
  <c r="Y201"/>
  <c r="Y202"/>
  <c r="Y203"/>
  <c r="Y204"/>
  <c r="Y205"/>
  <c r="Y206"/>
  <c r="Y207"/>
  <c r="Y208"/>
  <c r="Y209"/>
  <c r="Y210"/>
  <c r="Y211"/>
  <c r="Y212"/>
  <c r="Y213"/>
  <c r="Y214"/>
  <c r="Y215"/>
  <c r="Y216"/>
  <c r="Y217"/>
  <c r="Y218"/>
  <c r="Y219"/>
  <c r="Y220"/>
  <c r="Y221"/>
  <c r="Y222"/>
  <c r="Y223"/>
  <c r="Y224"/>
  <c r="Y225"/>
  <c r="Y226"/>
  <c r="Y227"/>
  <c r="Y228"/>
  <c r="Y229"/>
  <c r="Y230"/>
  <c r="Y231"/>
  <c r="Y232"/>
  <c r="Y233"/>
  <c r="Y234"/>
  <c r="Y235"/>
  <c r="Y236"/>
  <c r="Y237"/>
  <c r="Y238"/>
  <c r="Y239"/>
  <c r="Y240"/>
  <c r="Y241"/>
  <c r="Y242"/>
  <c r="Y243"/>
  <c r="Y244"/>
  <c r="Y245"/>
  <c r="Y246"/>
  <c r="Y247"/>
  <c r="Y248"/>
  <c r="Y249"/>
  <c r="Y250"/>
  <c r="Y251"/>
  <c r="Y252"/>
  <c r="Y254"/>
  <c r="Y255"/>
  <c r="Y256"/>
  <c r="Y257"/>
  <c r="Y259"/>
  <c r="Y260"/>
  <c r="Y261"/>
  <c r="Y262"/>
  <c r="Y263"/>
  <c r="Y264"/>
  <c r="Y265"/>
  <c r="Y266"/>
  <c r="Y268"/>
  <c r="Y269"/>
  <c r="Y270"/>
  <c r="Y271"/>
  <c r="Y272"/>
  <c r="Y273"/>
  <c r="Y274"/>
  <c r="Y275"/>
  <c r="Y276"/>
  <c r="Y277"/>
  <c r="Y278"/>
  <c r="Y279"/>
  <c r="Y280"/>
  <c r="Y281"/>
  <c r="Y282"/>
  <c r="Y283"/>
  <c r="Y284"/>
  <c r="Y285"/>
  <c r="Y286"/>
  <c r="Y287"/>
  <c r="Y288"/>
  <c r="Y289"/>
  <c r="Y290"/>
  <c r="Y292"/>
  <c r="Y293"/>
  <c r="Y294"/>
  <c r="Y295"/>
  <c r="Y296"/>
  <c r="Y297"/>
  <c r="Y298"/>
  <c r="Y300"/>
  <c r="Y301"/>
  <c r="Y302"/>
  <c r="Y303"/>
  <c r="Y304"/>
  <c r="Y305"/>
  <c r="Y306"/>
  <c r="Y307"/>
  <c r="Y308"/>
  <c r="Y309"/>
  <c r="Y310"/>
  <c r="Y311"/>
  <c r="Y312"/>
  <c r="Y313"/>
  <c r="Y314"/>
  <c r="Y315"/>
  <c r="Y316"/>
  <c r="Y317"/>
  <c r="Y318"/>
  <c r="Y319"/>
  <c r="Y320"/>
  <c r="Y321"/>
  <c r="Y322"/>
  <c r="Y323"/>
  <c r="Y324"/>
  <c r="Y325"/>
  <c r="Y326"/>
  <c r="Y327"/>
  <c r="Y328"/>
  <c r="Y329"/>
  <c r="Y330"/>
  <c r="Y331"/>
  <c r="Y332"/>
  <c r="Y333"/>
  <c r="Y334"/>
  <c r="Y335"/>
  <c r="Y336"/>
  <c r="Y337"/>
  <c r="Y338"/>
  <c r="Y339"/>
  <c r="Y340"/>
  <c r="Y341"/>
  <c r="Y343"/>
  <c r="Y344"/>
  <c r="Y345"/>
  <c r="Y346"/>
  <c r="Y347"/>
  <c r="Y348"/>
  <c r="Y349"/>
  <c r="Y350"/>
  <c r="Y351"/>
  <c r="Y352"/>
  <c r="Y353"/>
  <c r="Y354"/>
  <c r="Y355"/>
  <c r="Y356"/>
  <c r="Y357"/>
  <c r="Y358"/>
  <c r="Y359"/>
  <c r="Y360"/>
  <c r="Y361"/>
  <c r="Y362"/>
  <c r="Y363"/>
  <c r="Y364"/>
  <c r="Y365"/>
  <c r="Y367"/>
  <c r="Y368"/>
  <c r="Y369"/>
  <c r="Y370"/>
  <c r="Y371"/>
  <c r="Y372"/>
  <c r="Y373"/>
  <c r="Y374"/>
  <c r="Y375"/>
  <c r="Y376"/>
  <c r="Y377"/>
  <c r="Y378"/>
  <c r="Y379"/>
  <c r="Y380"/>
  <c r="Y381"/>
  <c r="Y383"/>
  <c r="Y384"/>
  <c r="Y385"/>
  <c r="Y386"/>
  <c r="Y387"/>
  <c r="Y388"/>
  <c r="Y389"/>
  <c r="Y390"/>
  <c r="Y391"/>
  <c r="Y392"/>
  <c r="Y393"/>
  <c r="Y394"/>
  <c r="Y396"/>
  <c r="Y397"/>
  <c r="Y398"/>
  <c r="Y399"/>
  <c r="Y400"/>
  <c r="Y401"/>
  <c r="Y403"/>
  <c r="Y404"/>
  <c r="Y405"/>
  <c r="Y406"/>
  <c r="Y407"/>
  <c r="Y409"/>
  <c r="Y410"/>
  <c r="Y411"/>
  <c r="Y412"/>
  <c r="Y413"/>
  <c r="Y414"/>
  <c r="Y415"/>
  <c r="Y416"/>
  <c r="Y417"/>
  <c r="Y418"/>
  <c r="Y419"/>
  <c r="Y420"/>
  <c r="Y421"/>
  <c r="Y422"/>
  <c r="Y423"/>
  <c r="Y424"/>
  <c r="Y425"/>
  <c r="Y426"/>
  <c r="Y427"/>
  <c r="Y428"/>
  <c r="Y429"/>
  <c r="Y431"/>
  <c r="Y432"/>
  <c r="Y433"/>
  <c r="Y434"/>
  <c r="Y435"/>
  <c r="Y436"/>
  <c r="Y437"/>
  <c r="Y438"/>
  <c r="Y439"/>
  <c r="Y440"/>
  <c r="Y441"/>
  <c r="Y442"/>
  <c r="Y443"/>
  <c r="Y445"/>
  <c r="Y446"/>
  <c r="Y447"/>
  <c r="Y448"/>
  <c r="Y449"/>
  <c r="Y452"/>
  <c r="Y453"/>
  <c r="Y454"/>
  <c r="Y455"/>
  <c r="Y456"/>
  <c r="Y458"/>
  <c r="Y459"/>
  <c r="Y460"/>
  <c r="Y461"/>
  <c r="Y462"/>
  <c r="Y465"/>
  <c r="Y466"/>
  <c r="Y467"/>
  <c r="Y468"/>
  <c r="Y469"/>
  <c r="Y470"/>
  <c r="Y471"/>
  <c r="Y472"/>
  <c r="Y473"/>
  <c r="Y5"/>
  <c r="W6"/>
  <c r="W7"/>
  <c r="W8"/>
  <c r="W10"/>
  <c r="W11"/>
  <c r="W12"/>
  <c r="W13"/>
  <c r="W14"/>
  <c r="W15"/>
  <c r="W16"/>
  <c r="W17"/>
  <c r="W18"/>
  <c r="W19"/>
  <c r="W20"/>
  <c r="W21"/>
  <c r="W22"/>
  <c r="W23"/>
  <c r="W24"/>
  <c r="W26"/>
  <c r="W27"/>
  <c r="W28"/>
  <c r="W29"/>
  <c r="W30"/>
  <c r="W31"/>
  <c r="W32"/>
  <c r="W33"/>
  <c r="W35"/>
  <c r="W36"/>
  <c r="W37"/>
  <c r="W38"/>
  <c r="W39"/>
  <c r="W40"/>
  <c r="W41"/>
  <c r="W42"/>
  <c r="W43"/>
  <c r="W44"/>
  <c r="W46"/>
  <c r="W47"/>
  <c r="W49"/>
  <c r="W50"/>
  <c r="W51"/>
  <c r="W52"/>
  <c r="W53"/>
  <c r="W54"/>
  <c r="W55"/>
  <c r="W56"/>
  <c r="W57"/>
  <c r="W58"/>
  <c r="W59"/>
  <c r="W60"/>
  <c r="W61"/>
  <c r="W62"/>
  <c r="W63"/>
  <c r="W64"/>
  <c r="W65"/>
  <c r="W66"/>
  <c r="W67"/>
  <c r="W68"/>
  <c r="W69"/>
  <c r="W71"/>
  <c r="W72"/>
  <c r="W73"/>
  <c r="W74"/>
  <c r="W75"/>
  <c r="W76"/>
  <c r="W77"/>
  <c r="W78"/>
  <c r="W79"/>
  <c r="W80"/>
  <c r="W81"/>
  <c r="W82"/>
  <c r="W83"/>
  <c r="W84"/>
  <c r="W85"/>
  <c r="W86"/>
  <c r="W87"/>
  <c r="W88"/>
  <c r="W89"/>
  <c r="W90"/>
  <c r="W91"/>
  <c r="W92"/>
  <c r="W93"/>
  <c r="W94"/>
  <c r="W95"/>
  <c r="W96"/>
  <c r="W97"/>
  <c r="W98"/>
  <c r="W99"/>
  <c r="W100"/>
  <c r="W101"/>
  <c r="W102"/>
  <c r="W103"/>
  <c r="W104"/>
  <c r="W105"/>
  <c r="W106"/>
  <c r="W107"/>
  <c r="W108"/>
  <c r="W109"/>
  <c r="W110"/>
  <c r="W111"/>
  <c r="W112"/>
  <c r="W113"/>
  <c r="W114"/>
  <c r="W115"/>
  <c r="W116"/>
  <c r="W117"/>
  <c r="W118"/>
  <c r="W119"/>
  <c r="W120"/>
  <c r="W121"/>
  <c r="W122"/>
  <c r="W123"/>
  <c r="W124"/>
  <c r="W125"/>
  <c r="W126"/>
  <c r="W127"/>
  <c r="W128"/>
  <c r="W129"/>
  <c r="W130"/>
  <c r="W131"/>
  <c r="W132"/>
  <c r="W133"/>
  <c r="W134"/>
  <c r="W135"/>
  <c r="W136"/>
  <c r="W137"/>
  <c r="W138"/>
  <c r="W139"/>
  <c r="W140"/>
  <c r="W142"/>
  <c r="W143"/>
  <c r="W144"/>
  <c r="W145"/>
  <c r="W147"/>
  <c r="W148"/>
  <c r="W149"/>
  <c r="W150"/>
  <c r="W151"/>
  <c r="W152"/>
  <c r="W153"/>
  <c r="W154"/>
  <c r="W155"/>
  <c r="W156"/>
  <c r="W157"/>
  <c r="W158"/>
  <c r="W159"/>
  <c r="W160"/>
  <c r="W161"/>
  <c r="W162"/>
  <c r="W163"/>
  <c r="W164"/>
  <c r="W165"/>
  <c r="W166"/>
  <c r="W167"/>
  <c r="W168"/>
  <c r="W169"/>
  <c r="W170"/>
  <c r="W171"/>
  <c r="W172"/>
  <c r="W173"/>
  <c r="W174"/>
  <c r="W175"/>
  <c r="W176"/>
  <c r="W177"/>
  <c r="W178"/>
  <c r="W179"/>
  <c r="W180"/>
  <c r="W181"/>
  <c r="W182"/>
  <c r="W183"/>
  <c r="W184"/>
  <c r="W185"/>
  <c r="W186"/>
  <c r="W187"/>
  <c r="W188"/>
  <c r="W189"/>
  <c r="W190"/>
  <c r="W191"/>
  <c r="W192"/>
  <c r="W193"/>
  <c r="W194"/>
  <c r="W195"/>
  <c r="W196"/>
  <c r="W197"/>
  <c r="W198"/>
  <c r="W199"/>
  <c r="W200"/>
  <c r="W201"/>
  <c r="W202"/>
  <c r="W203"/>
  <c r="W204"/>
  <c r="W205"/>
  <c r="W206"/>
  <c r="W207"/>
  <c r="W208"/>
  <c r="W209"/>
  <c r="W210"/>
  <c r="W211"/>
  <c r="W212"/>
  <c r="W213"/>
  <c r="W214"/>
  <c r="W215"/>
  <c r="W216"/>
  <c r="W217"/>
  <c r="W218"/>
  <c r="W219"/>
  <c r="W220"/>
  <c r="W221"/>
  <c r="W222"/>
  <c r="W223"/>
  <c r="W224"/>
  <c r="W225"/>
  <c r="W226"/>
  <c r="W227"/>
  <c r="W228"/>
  <c r="W229"/>
  <c r="W230"/>
  <c r="W231"/>
  <c r="W232"/>
  <c r="W233"/>
  <c r="W234"/>
  <c r="W235"/>
  <c r="W236"/>
  <c r="W237"/>
  <c r="W238"/>
  <c r="W239"/>
  <c r="W240"/>
  <c r="W241"/>
  <c r="W242"/>
  <c r="W243"/>
  <c r="W244"/>
  <c r="W245"/>
  <c r="W246"/>
  <c r="W247"/>
  <c r="W248"/>
  <c r="W249"/>
  <c r="W250"/>
  <c r="W251"/>
  <c r="W252"/>
  <c r="W254"/>
  <c r="W255"/>
  <c r="W256"/>
  <c r="W257"/>
  <c r="W259"/>
  <c r="W260"/>
  <c r="W261"/>
  <c r="W262"/>
  <c r="W263"/>
  <c r="W264"/>
  <c r="W265"/>
  <c r="W266"/>
  <c r="W268"/>
  <c r="W269"/>
  <c r="W270"/>
  <c r="W271"/>
  <c r="W272"/>
  <c r="W273"/>
  <c r="W274"/>
  <c r="W275"/>
  <c r="W276"/>
  <c r="W277"/>
  <c r="W278"/>
  <c r="W279"/>
  <c r="W280"/>
  <c r="W281"/>
  <c r="W282"/>
  <c r="W283"/>
  <c r="W284"/>
  <c r="W285"/>
  <c r="W286"/>
  <c r="W287"/>
  <c r="W288"/>
  <c r="W289"/>
  <c r="W290"/>
  <c r="W292"/>
  <c r="W293"/>
  <c r="W294"/>
  <c r="W295"/>
  <c r="W296"/>
  <c r="W297"/>
  <c r="W298"/>
  <c r="W300"/>
  <c r="W301"/>
  <c r="W302"/>
  <c r="W303"/>
  <c r="W304"/>
  <c r="W305"/>
  <c r="W306"/>
  <c r="W307"/>
  <c r="W308"/>
  <c r="W309"/>
  <c r="W310"/>
  <c r="W311"/>
  <c r="W312"/>
  <c r="W313"/>
  <c r="W314"/>
  <c r="W315"/>
  <c r="W316"/>
  <c r="W317"/>
  <c r="W318"/>
  <c r="W319"/>
  <c r="W320"/>
  <c r="W321"/>
  <c r="W322"/>
  <c r="W323"/>
  <c r="W324"/>
  <c r="W325"/>
  <c r="W326"/>
  <c r="W327"/>
  <c r="W328"/>
  <c r="W329"/>
  <c r="W330"/>
  <c r="W331"/>
  <c r="W332"/>
  <c r="W333"/>
  <c r="W334"/>
  <c r="W335"/>
  <c r="W336"/>
  <c r="W337"/>
  <c r="W338"/>
  <c r="W339"/>
  <c r="W340"/>
  <c r="W341"/>
  <c r="W343"/>
  <c r="W344"/>
  <c r="W345"/>
  <c r="W346"/>
  <c r="W347"/>
  <c r="W348"/>
  <c r="W349"/>
  <c r="W350"/>
  <c r="W351"/>
  <c r="W352"/>
  <c r="W353"/>
  <c r="W354"/>
  <c r="W355"/>
  <c r="W356"/>
  <c r="W357"/>
  <c r="W358"/>
  <c r="W359"/>
  <c r="W360"/>
  <c r="W361"/>
  <c r="W362"/>
  <c r="W363"/>
  <c r="W364"/>
  <c r="W365"/>
  <c r="W367"/>
  <c r="W368"/>
  <c r="W369"/>
  <c r="W370"/>
  <c r="W371"/>
  <c r="W372"/>
  <c r="W373"/>
  <c r="W374"/>
  <c r="W375"/>
  <c r="W376"/>
  <c r="W377"/>
  <c r="W378"/>
  <c r="W379"/>
  <c r="W380"/>
  <c r="W381"/>
  <c r="W383"/>
  <c r="W384"/>
  <c r="W385"/>
  <c r="W386"/>
  <c r="W387"/>
  <c r="W388"/>
  <c r="W389"/>
  <c r="W390"/>
  <c r="W391"/>
  <c r="W392"/>
  <c r="W393"/>
  <c r="W394"/>
  <c r="W396"/>
  <c r="W397"/>
  <c r="W398"/>
  <c r="W399"/>
  <c r="W400"/>
  <c r="W401"/>
  <c r="W403"/>
  <c r="W404"/>
  <c r="W405"/>
  <c r="W406"/>
  <c r="W407"/>
  <c r="W409"/>
  <c r="W410"/>
  <c r="W411"/>
  <c r="W412"/>
  <c r="W413"/>
  <c r="W414"/>
  <c r="W415"/>
  <c r="W416"/>
  <c r="W417"/>
  <c r="W418"/>
  <c r="W419"/>
  <c r="W420"/>
  <c r="W421"/>
  <c r="W422"/>
  <c r="W423"/>
  <c r="W424"/>
  <c r="W425"/>
  <c r="W426"/>
  <c r="W427"/>
  <c r="W428"/>
  <c r="W429"/>
  <c r="W431"/>
  <c r="W432"/>
  <c r="W433"/>
  <c r="W434"/>
  <c r="W435"/>
  <c r="W436"/>
  <c r="W437"/>
  <c r="W438"/>
  <c r="W439"/>
  <c r="W440"/>
  <c r="W441"/>
  <c r="W442"/>
  <c r="W443"/>
  <c r="W445"/>
  <c r="W446"/>
  <c r="W447"/>
  <c r="W448"/>
  <c r="W449"/>
  <c r="W452"/>
  <c r="W453"/>
  <c r="W454"/>
  <c r="W455"/>
  <c r="W456"/>
  <c r="W458"/>
  <c r="W459"/>
  <c r="W460"/>
  <c r="W461"/>
  <c r="W462"/>
  <c r="W465"/>
  <c r="W466"/>
  <c r="W467"/>
  <c r="W468"/>
  <c r="W469"/>
  <c r="W470"/>
  <c r="W471"/>
  <c r="W472"/>
  <c r="W473"/>
  <c r="W5"/>
  <c r="U6"/>
  <c r="U7"/>
  <c r="U8"/>
  <c r="U10"/>
  <c r="U11"/>
  <c r="U12"/>
  <c r="U13"/>
  <c r="U14"/>
  <c r="U15"/>
  <c r="U16"/>
  <c r="U17"/>
  <c r="U18"/>
  <c r="U19"/>
  <c r="U20"/>
  <c r="U21"/>
  <c r="U22"/>
  <c r="U23"/>
  <c r="U24"/>
  <c r="U26"/>
  <c r="U27"/>
  <c r="U28"/>
  <c r="U29"/>
  <c r="U30"/>
  <c r="U31"/>
  <c r="U32"/>
  <c r="U33"/>
  <c r="U35"/>
  <c r="U36"/>
  <c r="U37"/>
  <c r="U38"/>
  <c r="U39"/>
  <c r="U40"/>
  <c r="U41"/>
  <c r="U42"/>
  <c r="U43"/>
  <c r="U44"/>
  <c r="U46"/>
  <c r="U47"/>
  <c r="U49"/>
  <c r="U50"/>
  <c r="U51"/>
  <c r="U52"/>
  <c r="U53"/>
  <c r="U54"/>
  <c r="U55"/>
  <c r="U56"/>
  <c r="U57"/>
  <c r="U58"/>
  <c r="U59"/>
  <c r="U60"/>
  <c r="U61"/>
  <c r="U62"/>
  <c r="U63"/>
  <c r="U64"/>
  <c r="U65"/>
  <c r="U66"/>
  <c r="U67"/>
  <c r="U68"/>
  <c r="U69"/>
  <c r="U71"/>
  <c r="U72"/>
  <c r="U73"/>
  <c r="U74"/>
  <c r="U75"/>
  <c r="U76"/>
  <c r="U77"/>
  <c r="U78"/>
  <c r="U79"/>
  <c r="U80"/>
  <c r="U81"/>
  <c r="U82"/>
  <c r="U83"/>
  <c r="U84"/>
  <c r="U85"/>
  <c r="U86"/>
  <c r="U87"/>
  <c r="U88"/>
  <c r="U89"/>
  <c r="U90"/>
  <c r="U91"/>
  <c r="U92"/>
  <c r="U93"/>
  <c r="U94"/>
  <c r="U95"/>
  <c r="U96"/>
  <c r="U97"/>
  <c r="U98"/>
  <c r="U99"/>
  <c r="U100"/>
  <c r="U101"/>
  <c r="U102"/>
  <c r="U103"/>
  <c r="U104"/>
  <c r="U105"/>
  <c r="U106"/>
  <c r="U107"/>
  <c r="U108"/>
  <c r="U109"/>
  <c r="U110"/>
  <c r="U111"/>
  <c r="U112"/>
  <c r="U113"/>
  <c r="U114"/>
  <c r="U115"/>
  <c r="U116"/>
  <c r="U117"/>
  <c r="U118"/>
  <c r="U119"/>
  <c r="U120"/>
  <c r="U121"/>
  <c r="U122"/>
  <c r="U123"/>
  <c r="U124"/>
  <c r="U125"/>
  <c r="U126"/>
  <c r="U127"/>
  <c r="U128"/>
  <c r="U129"/>
  <c r="U130"/>
  <c r="U131"/>
  <c r="U132"/>
  <c r="U133"/>
  <c r="U134"/>
  <c r="U135"/>
  <c r="U136"/>
  <c r="U137"/>
  <c r="U138"/>
  <c r="U139"/>
  <c r="U140"/>
  <c r="U142"/>
  <c r="U143"/>
  <c r="U144"/>
  <c r="U145"/>
  <c r="U147"/>
  <c r="U148"/>
  <c r="U149"/>
  <c r="U150"/>
  <c r="U151"/>
  <c r="U152"/>
  <c r="U153"/>
  <c r="U154"/>
  <c r="U155"/>
  <c r="U156"/>
  <c r="U157"/>
  <c r="U158"/>
  <c r="U159"/>
  <c r="U160"/>
  <c r="U161"/>
  <c r="U162"/>
  <c r="U163"/>
  <c r="U164"/>
  <c r="U165"/>
  <c r="U166"/>
  <c r="U167"/>
  <c r="U168"/>
  <c r="U169"/>
  <c r="U170"/>
  <c r="U171"/>
  <c r="U172"/>
  <c r="U173"/>
  <c r="U174"/>
  <c r="U175"/>
  <c r="U176"/>
  <c r="U177"/>
  <c r="U178"/>
  <c r="U179"/>
  <c r="U180"/>
  <c r="U181"/>
  <c r="U182"/>
  <c r="U183"/>
  <c r="U184"/>
  <c r="U185"/>
  <c r="U186"/>
  <c r="U187"/>
  <c r="U188"/>
  <c r="U189"/>
  <c r="U190"/>
  <c r="U191"/>
  <c r="U192"/>
  <c r="U193"/>
  <c r="U194"/>
  <c r="U195"/>
  <c r="U196"/>
  <c r="U197"/>
  <c r="U198"/>
  <c r="U199"/>
  <c r="U200"/>
  <c r="U201"/>
  <c r="U202"/>
  <c r="U203"/>
  <c r="U204"/>
  <c r="U205"/>
  <c r="U206"/>
  <c r="U207"/>
  <c r="U208"/>
  <c r="U209"/>
  <c r="U210"/>
  <c r="U211"/>
  <c r="U212"/>
  <c r="U213"/>
  <c r="U214"/>
  <c r="U215"/>
  <c r="U216"/>
  <c r="U217"/>
  <c r="U218"/>
  <c r="U219"/>
  <c r="U220"/>
  <c r="U221"/>
  <c r="U222"/>
  <c r="U223"/>
  <c r="U224"/>
  <c r="U225"/>
  <c r="U226"/>
  <c r="U227"/>
  <c r="U228"/>
  <c r="U229"/>
  <c r="U230"/>
  <c r="U231"/>
  <c r="U232"/>
  <c r="U233"/>
  <c r="U234"/>
  <c r="U235"/>
  <c r="U236"/>
  <c r="U237"/>
  <c r="U238"/>
  <c r="U239"/>
  <c r="U240"/>
  <c r="U241"/>
  <c r="U242"/>
  <c r="U243"/>
  <c r="U244"/>
  <c r="U245"/>
  <c r="U246"/>
  <c r="U247"/>
  <c r="U248"/>
  <c r="U249"/>
  <c r="U250"/>
  <c r="U251"/>
  <c r="U252"/>
  <c r="U254"/>
  <c r="U255"/>
  <c r="U256"/>
  <c r="U257"/>
  <c r="U259"/>
  <c r="U260"/>
  <c r="U261"/>
  <c r="U262"/>
  <c r="U263"/>
  <c r="U264"/>
  <c r="U265"/>
  <c r="U266"/>
  <c r="U268"/>
  <c r="U269"/>
  <c r="U270"/>
  <c r="U271"/>
  <c r="U272"/>
  <c r="U273"/>
  <c r="U274"/>
  <c r="U275"/>
  <c r="U276"/>
  <c r="U277"/>
  <c r="U278"/>
  <c r="U279"/>
  <c r="U280"/>
  <c r="U281"/>
  <c r="U282"/>
  <c r="U283"/>
  <c r="U284"/>
  <c r="U285"/>
  <c r="U286"/>
  <c r="U287"/>
  <c r="U288"/>
  <c r="U289"/>
  <c r="U290"/>
  <c r="U292"/>
  <c r="U293"/>
  <c r="U294"/>
  <c r="U295"/>
  <c r="U296"/>
  <c r="U297"/>
  <c r="U298"/>
  <c r="U300"/>
  <c r="U301"/>
  <c r="U302"/>
  <c r="U303"/>
  <c r="U304"/>
  <c r="U305"/>
  <c r="U306"/>
  <c r="U307"/>
  <c r="U308"/>
  <c r="U309"/>
  <c r="U310"/>
  <c r="U311"/>
  <c r="U312"/>
  <c r="U313"/>
  <c r="U314"/>
  <c r="U315"/>
  <c r="U316"/>
  <c r="U317"/>
  <c r="U318"/>
  <c r="U319"/>
  <c r="U320"/>
  <c r="U321"/>
  <c r="U322"/>
  <c r="U323"/>
  <c r="U324"/>
  <c r="U325"/>
  <c r="U326"/>
  <c r="U327"/>
  <c r="U328"/>
  <c r="U329"/>
  <c r="U330"/>
  <c r="U331"/>
  <c r="U332"/>
  <c r="U333"/>
  <c r="U334"/>
  <c r="U335"/>
  <c r="U336"/>
  <c r="U337"/>
  <c r="U338"/>
  <c r="U339"/>
  <c r="U340"/>
  <c r="U341"/>
  <c r="U343"/>
  <c r="U344"/>
  <c r="U345"/>
  <c r="U346"/>
  <c r="U347"/>
  <c r="U348"/>
  <c r="U349"/>
  <c r="U350"/>
  <c r="U351"/>
  <c r="U352"/>
  <c r="U353"/>
  <c r="U354"/>
  <c r="U355"/>
  <c r="U356"/>
  <c r="U357"/>
  <c r="U358"/>
  <c r="U359"/>
  <c r="U360"/>
  <c r="U361"/>
  <c r="U362"/>
  <c r="U363"/>
  <c r="U364"/>
  <c r="U365"/>
  <c r="U367"/>
  <c r="U368"/>
  <c r="U369"/>
  <c r="U370"/>
  <c r="U371"/>
  <c r="U372"/>
  <c r="U373"/>
  <c r="U374"/>
  <c r="U375"/>
  <c r="U376"/>
  <c r="U377"/>
  <c r="U378"/>
  <c r="U379"/>
  <c r="U380"/>
  <c r="U381"/>
  <c r="U383"/>
  <c r="U384"/>
  <c r="U385"/>
  <c r="U386"/>
  <c r="U387"/>
  <c r="U388"/>
  <c r="U389"/>
  <c r="U390"/>
  <c r="U391"/>
  <c r="U392"/>
  <c r="U393"/>
  <c r="U394"/>
  <c r="U396"/>
  <c r="U397"/>
  <c r="U398"/>
  <c r="U399"/>
  <c r="U400"/>
  <c r="U401"/>
  <c r="U403"/>
  <c r="U404"/>
  <c r="U405"/>
  <c r="U406"/>
  <c r="U407"/>
  <c r="U409"/>
  <c r="U410"/>
  <c r="U411"/>
  <c r="U412"/>
  <c r="U413"/>
  <c r="U414"/>
  <c r="U415"/>
  <c r="U416"/>
  <c r="U417"/>
  <c r="U418"/>
  <c r="U419"/>
  <c r="U420"/>
  <c r="U421"/>
  <c r="U422"/>
  <c r="U423"/>
  <c r="U424"/>
  <c r="U425"/>
  <c r="U426"/>
  <c r="U427"/>
  <c r="U428"/>
  <c r="U429"/>
  <c r="U431"/>
  <c r="U432"/>
  <c r="U433"/>
  <c r="U434"/>
  <c r="U435"/>
  <c r="U436"/>
  <c r="U437"/>
  <c r="U438"/>
  <c r="U439"/>
  <c r="U440"/>
  <c r="U441"/>
  <c r="U442"/>
  <c r="U443"/>
  <c r="U445"/>
  <c r="U446"/>
  <c r="U447"/>
  <c r="U448"/>
  <c r="U449"/>
  <c r="U452"/>
  <c r="U453"/>
  <c r="U454"/>
  <c r="U455"/>
  <c r="U456"/>
  <c r="U458"/>
  <c r="U459"/>
  <c r="U460"/>
  <c r="U461"/>
  <c r="U462"/>
  <c r="U465"/>
  <c r="U466"/>
  <c r="U467"/>
  <c r="U468"/>
  <c r="U469"/>
  <c r="U470"/>
  <c r="U471"/>
  <c r="U472"/>
  <c r="U473"/>
  <c r="U5"/>
  <c r="S6"/>
  <c r="S7"/>
  <c r="S8"/>
  <c r="S10"/>
  <c r="S11"/>
  <c r="S12"/>
  <c r="S13"/>
  <c r="S14"/>
  <c r="S15"/>
  <c r="S16"/>
  <c r="S17"/>
  <c r="S18"/>
  <c r="S19"/>
  <c r="S20"/>
  <c r="S21"/>
  <c r="S22"/>
  <c r="S23"/>
  <c r="S24"/>
  <c r="S26"/>
  <c r="S27"/>
  <c r="S28"/>
  <c r="S29"/>
  <c r="S30"/>
  <c r="S31"/>
  <c r="S32"/>
  <c r="S33"/>
  <c r="S35"/>
  <c r="S36"/>
  <c r="S37"/>
  <c r="S38"/>
  <c r="S39"/>
  <c r="S40"/>
  <c r="S41"/>
  <c r="S42"/>
  <c r="S43"/>
  <c r="S44"/>
  <c r="S46"/>
  <c r="S47"/>
  <c r="S49"/>
  <c r="S50"/>
  <c r="S51"/>
  <c r="S52"/>
  <c r="S53"/>
  <c r="S54"/>
  <c r="S55"/>
  <c r="S56"/>
  <c r="S57"/>
  <c r="S58"/>
  <c r="S59"/>
  <c r="S60"/>
  <c r="S61"/>
  <c r="S62"/>
  <c r="S63"/>
  <c r="S64"/>
  <c r="S65"/>
  <c r="S66"/>
  <c r="S67"/>
  <c r="S68"/>
  <c r="S69"/>
  <c r="S71"/>
  <c r="S72"/>
  <c r="S73"/>
  <c r="S74"/>
  <c r="S75"/>
  <c r="S76"/>
  <c r="S77"/>
  <c r="S78"/>
  <c r="S79"/>
  <c r="S80"/>
  <c r="S81"/>
  <c r="S82"/>
  <c r="S83"/>
  <c r="S84"/>
  <c r="S85"/>
  <c r="S86"/>
  <c r="S87"/>
  <c r="S88"/>
  <c r="S89"/>
  <c r="S90"/>
  <c r="S91"/>
  <c r="S92"/>
  <c r="S93"/>
  <c r="S94"/>
  <c r="S95"/>
  <c r="S96"/>
  <c r="S97"/>
  <c r="S98"/>
  <c r="S99"/>
  <c r="S100"/>
  <c r="S101"/>
  <c r="S102"/>
  <c r="S103"/>
  <c r="S104"/>
  <c r="S105"/>
  <c r="S106"/>
  <c r="S107"/>
  <c r="S108"/>
  <c r="S109"/>
  <c r="S110"/>
  <c r="S111"/>
  <c r="S112"/>
  <c r="S113"/>
  <c r="S114"/>
  <c r="S115"/>
  <c r="S116"/>
  <c r="S117"/>
  <c r="S118"/>
  <c r="S119"/>
  <c r="S120"/>
  <c r="S121"/>
  <c r="S122"/>
  <c r="S123"/>
  <c r="S124"/>
  <c r="S125"/>
  <c r="S126"/>
  <c r="S127"/>
  <c r="S128"/>
  <c r="S129"/>
  <c r="S130"/>
  <c r="S131"/>
  <c r="S132"/>
  <c r="S133"/>
  <c r="S134"/>
  <c r="S135"/>
  <c r="S136"/>
  <c r="S137"/>
  <c r="S138"/>
  <c r="S139"/>
  <c r="S140"/>
  <c r="S142"/>
  <c r="S143"/>
  <c r="S144"/>
  <c r="S145"/>
  <c r="S147"/>
  <c r="S148"/>
  <c r="S149"/>
  <c r="S150"/>
  <c r="S151"/>
  <c r="S152"/>
  <c r="S153"/>
  <c r="S154"/>
  <c r="S155"/>
  <c r="S156"/>
  <c r="S157"/>
  <c r="S158"/>
  <c r="S159"/>
  <c r="S160"/>
  <c r="S161"/>
  <c r="S162"/>
  <c r="S163"/>
  <c r="S164"/>
  <c r="S165"/>
  <c r="S166"/>
  <c r="S167"/>
  <c r="S168"/>
  <c r="S169"/>
  <c r="S170"/>
  <c r="S171"/>
  <c r="S172"/>
  <c r="S173"/>
  <c r="S174"/>
  <c r="S175"/>
  <c r="S176"/>
  <c r="S177"/>
  <c r="S178"/>
  <c r="S179"/>
  <c r="S180"/>
  <c r="S181"/>
  <c r="S182"/>
  <c r="S183"/>
  <c r="S184"/>
  <c r="S185"/>
  <c r="S186"/>
  <c r="S187"/>
  <c r="S188"/>
  <c r="S189"/>
  <c r="S190"/>
  <c r="S191"/>
  <c r="S192"/>
  <c r="S193"/>
  <c r="S194"/>
  <c r="S195"/>
  <c r="S196"/>
  <c r="S197"/>
  <c r="S198"/>
  <c r="S199"/>
  <c r="S200"/>
  <c r="S201"/>
  <c r="S202"/>
  <c r="S203"/>
  <c r="S204"/>
  <c r="S205"/>
  <c r="S206"/>
  <c r="S207"/>
  <c r="S208"/>
  <c r="S209"/>
  <c r="S210"/>
  <c r="S211"/>
  <c r="S212"/>
  <c r="S213"/>
  <c r="S214"/>
  <c r="S215"/>
  <c r="S216"/>
  <c r="S217"/>
  <c r="S218"/>
  <c r="S219"/>
  <c r="S220"/>
  <c r="S221"/>
  <c r="S222"/>
  <c r="S223"/>
  <c r="S224"/>
  <c r="S225"/>
  <c r="S226"/>
  <c r="S227"/>
  <c r="S228"/>
  <c r="S229"/>
  <c r="S230"/>
  <c r="S231"/>
  <c r="S232"/>
  <c r="S233"/>
  <c r="S234"/>
  <c r="S235"/>
  <c r="S236"/>
  <c r="S237"/>
  <c r="S238"/>
  <c r="S239"/>
  <c r="S240"/>
  <c r="S241"/>
  <c r="S242"/>
  <c r="S243"/>
  <c r="S244"/>
  <c r="S245"/>
  <c r="S246"/>
  <c r="S247"/>
  <c r="S248"/>
  <c r="S249"/>
  <c r="S250"/>
  <c r="S251"/>
  <c r="S252"/>
  <c r="S254"/>
  <c r="S255"/>
  <c r="S256"/>
  <c r="S257"/>
  <c r="S259"/>
  <c r="S260"/>
  <c r="S261"/>
  <c r="S262"/>
  <c r="S263"/>
  <c r="S264"/>
  <c r="S265"/>
  <c r="S266"/>
  <c r="S268"/>
  <c r="S269"/>
  <c r="S270"/>
  <c r="S271"/>
  <c r="S272"/>
  <c r="S273"/>
  <c r="S274"/>
  <c r="S275"/>
  <c r="S276"/>
  <c r="S277"/>
  <c r="S278"/>
  <c r="S279"/>
  <c r="S280"/>
  <c r="S281"/>
  <c r="S282"/>
  <c r="S283"/>
  <c r="S284"/>
  <c r="S285"/>
  <c r="S286"/>
  <c r="S287"/>
  <c r="S288"/>
  <c r="S289"/>
  <c r="S290"/>
  <c r="S292"/>
  <c r="S293"/>
  <c r="S294"/>
  <c r="S295"/>
  <c r="S296"/>
  <c r="S297"/>
  <c r="S298"/>
  <c r="S300"/>
  <c r="S301"/>
  <c r="S302"/>
  <c r="S303"/>
  <c r="S304"/>
  <c r="S305"/>
  <c r="S306"/>
  <c r="S307"/>
  <c r="S308"/>
  <c r="S309"/>
  <c r="S310"/>
  <c r="S311"/>
  <c r="S312"/>
  <c r="S313"/>
  <c r="S314"/>
  <c r="S315"/>
  <c r="S316"/>
  <c r="S317"/>
  <c r="S318"/>
  <c r="S319"/>
  <c r="S320"/>
  <c r="S321"/>
  <c r="S322"/>
  <c r="S323"/>
  <c r="S324"/>
  <c r="S325"/>
  <c r="S326"/>
  <c r="S327"/>
  <c r="S328"/>
  <c r="S329"/>
  <c r="S330"/>
  <c r="S331"/>
  <c r="S332"/>
  <c r="S333"/>
  <c r="S334"/>
  <c r="S335"/>
  <c r="S336"/>
  <c r="S337"/>
  <c r="S338"/>
  <c r="S339"/>
  <c r="S340"/>
  <c r="S341"/>
  <c r="S343"/>
  <c r="S344"/>
  <c r="S345"/>
  <c r="S346"/>
  <c r="S347"/>
  <c r="S348"/>
  <c r="S349"/>
  <c r="S350"/>
  <c r="S351"/>
  <c r="S352"/>
  <c r="S353"/>
  <c r="S354"/>
  <c r="S355"/>
  <c r="S356"/>
  <c r="S357"/>
  <c r="S358"/>
  <c r="S359"/>
  <c r="S360"/>
  <c r="S361"/>
  <c r="S362"/>
  <c r="S363"/>
  <c r="S364"/>
  <c r="S365"/>
  <c r="S367"/>
  <c r="S368"/>
  <c r="S369"/>
  <c r="S370"/>
  <c r="S371"/>
  <c r="S372"/>
  <c r="S373"/>
  <c r="S374"/>
  <c r="S375"/>
  <c r="S376"/>
  <c r="S377"/>
  <c r="S378"/>
  <c r="S379"/>
  <c r="S380"/>
  <c r="S381"/>
  <c r="S383"/>
  <c r="S384"/>
  <c r="S385"/>
  <c r="S386"/>
  <c r="S387"/>
  <c r="S388"/>
  <c r="S389"/>
  <c r="S390"/>
  <c r="S391"/>
  <c r="S392"/>
  <c r="S393"/>
  <c r="S394"/>
  <c r="S396"/>
  <c r="S397"/>
  <c r="S398"/>
  <c r="S399"/>
  <c r="S400"/>
  <c r="S401"/>
  <c r="S403"/>
  <c r="S404"/>
  <c r="S405"/>
  <c r="S406"/>
  <c r="S407"/>
  <c r="S409"/>
  <c r="S410"/>
  <c r="S411"/>
  <c r="S412"/>
  <c r="S413"/>
  <c r="S414"/>
  <c r="S415"/>
  <c r="S416"/>
  <c r="S417"/>
  <c r="S418"/>
  <c r="S419"/>
  <c r="S420"/>
  <c r="S421"/>
  <c r="S422"/>
  <c r="S423"/>
  <c r="S424"/>
  <c r="S425"/>
  <c r="S426"/>
  <c r="S427"/>
  <c r="S428"/>
  <c r="S429"/>
  <c r="S431"/>
  <c r="S432"/>
  <c r="S433"/>
  <c r="S434"/>
  <c r="S435"/>
  <c r="S436"/>
  <c r="S437"/>
  <c r="S438"/>
  <c r="S439"/>
  <c r="S440"/>
  <c r="S441"/>
  <c r="S442"/>
  <c r="S443"/>
  <c r="S445"/>
  <c r="S446"/>
  <c r="S447"/>
  <c r="S448"/>
  <c r="S449"/>
  <c r="S452"/>
  <c r="S453"/>
  <c r="S454"/>
  <c r="S455"/>
  <c r="S456"/>
  <c r="S458"/>
  <c r="S459"/>
  <c r="S460"/>
  <c r="S461"/>
  <c r="S462"/>
  <c r="S465"/>
  <c r="S466"/>
  <c r="S467"/>
  <c r="S468"/>
  <c r="S469"/>
  <c r="S470"/>
  <c r="S471"/>
  <c r="S472"/>
  <c r="S473"/>
  <c r="S5"/>
  <c r="Z6"/>
  <c r="Z7"/>
  <c r="Z8"/>
  <c r="Z10"/>
  <c r="Z11"/>
  <c r="Z12"/>
  <c r="Z13"/>
  <c r="Z14"/>
  <c r="Z15"/>
  <c r="Z16"/>
  <c r="Z17"/>
  <c r="Z18"/>
  <c r="Z19"/>
  <c r="Z20"/>
  <c r="Z21"/>
  <c r="Z22"/>
  <c r="Z23"/>
  <c r="Z24"/>
  <c r="Z26"/>
  <c r="Z27"/>
  <c r="Z28"/>
  <c r="Z29"/>
  <c r="Z30"/>
  <c r="Z31"/>
  <c r="Z32"/>
  <c r="Z33"/>
  <c r="Z35"/>
  <c r="Z36"/>
  <c r="Z37"/>
  <c r="Z38"/>
  <c r="Z39"/>
  <c r="Z40"/>
  <c r="Z41"/>
  <c r="Z42"/>
  <c r="Z43"/>
  <c r="Z44"/>
  <c r="Z46"/>
  <c r="Z47"/>
  <c r="Z49"/>
  <c r="Z50"/>
  <c r="Z51"/>
  <c r="Z52"/>
  <c r="Z53"/>
  <c r="Z54"/>
  <c r="Z55"/>
  <c r="Z56"/>
  <c r="Z57"/>
  <c r="Z58"/>
  <c r="Z59"/>
  <c r="Z60"/>
  <c r="Z61"/>
  <c r="Z62"/>
  <c r="Z63"/>
  <c r="Z64"/>
  <c r="Z65"/>
  <c r="Z66"/>
  <c r="Z67"/>
  <c r="Z68"/>
  <c r="Z69"/>
  <c r="Z71"/>
  <c r="Z72"/>
  <c r="Z73"/>
  <c r="Z74"/>
  <c r="Z75"/>
  <c r="Z76"/>
  <c r="Z77"/>
  <c r="Z78"/>
  <c r="Z79"/>
  <c r="Z80"/>
  <c r="Z81"/>
  <c r="Z82"/>
  <c r="Z83"/>
  <c r="Z84"/>
  <c r="Z85"/>
  <c r="Z86"/>
  <c r="Z87"/>
  <c r="Z88"/>
  <c r="Z89"/>
  <c r="Z90"/>
  <c r="Z91"/>
  <c r="Z92"/>
  <c r="Z93"/>
  <c r="Z94"/>
  <c r="Z95"/>
  <c r="Z96"/>
  <c r="Z97"/>
  <c r="Z98"/>
  <c r="Z99"/>
  <c r="Z100"/>
  <c r="Z101"/>
  <c r="Z102"/>
  <c r="Z103"/>
  <c r="Z104"/>
  <c r="Z105"/>
  <c r="Z106"/>
  <c r="Z107"/>
  <c r="Z108"/>
  <c r="Z109"/>
  <c r="Z110"/>
  <c r="Z111"/>
  <c r="Z112"/>
  <c r="Z113"/>
  <c r="Z114"/>
  <c r="Z115"/>
  <c r="Z116"/>
  <c r="Z117"/>
  <c r="Z118"/>
  <c r="Z119"/>
  <c r="Z120"/>
  <c r="Z121"/>
  <c r="Z122"/>
  <c r="Z123"/>
  <c r="Z124"/>
  <c r="Z125"/>
  <c r="Z126"/>
  <c r="Z127"/>
  <c r="Z128"/>
  <c r="Z129"/>
  <c r="Z130"/>
  <c r="Z131"/>
  <c r="Z132"/>
  <c r="Z133"/>
  <c r="Z134"/>
  <c r="Z135"/>
  <c r="Z136"/>
  <c r="Z137"/>
  <c r="Z138"/>
  <c r="Z139"/>
  <c r="Z140"/>
  <c r="Z142"/>
  <c r="Z143"/>
  <c r="Z144"/>
  <c r="Z145"/>
  <c r="Z147"/>
  <c r="Z148"/>
  <c r="Z149"/>
  <c r="Z150"/>
  <c r="Z151"/>
  <c r="Z152"/>
  <c r="Z153"/>
  <c r="Z154"/>
  <c r="Z155"/>
  <c r="Z156"/>
  <c r="Z157"/>
  <c r="Z158"/>
  <c r="Z159"/>
  <c r="Z160"/>
  <c r="Z161"/>
  <c r="Z162"/>
  <c r="Z163"/>
  <c r="Z164"/>
  <c r="Z165"/>
  <c r="Z166"/>
  <c r="Z167"/>
  <c r="Z168"/>
  <c r="Z169"/>
  <c r="Z170"/>
  <c r="Z171"/>
  <c r="Z172"/>
  <c r="Z173"/>
  <c r="Z174"/>
  <c r="Z175"/>
  <c r="Z176"/>
  <c r="Z177"/>
  <c r="Z178"/>
  <c r="Z179"/>
  <c r="Z180"/>
  <c r="Z181"/>
  <c r="Z182"/>
  <c r="Z183"/>
  <c r="Z184"/>
  <c r="Z185"/>
  <c r="Z186"/>
  <c r="Z187"/>
  <c r="Z188"/>
  <c r="Z189"/>
  <c r="Z190"/>
  <c r="Z191"/>
  <c r="Z192"/>
  <c r="Z193"/>
  <c r="Z194"/>
  <c r="Z195"/>
  <c r="Z196"/>
  <c r="Z197"/>
  <c r="Z198"/>
  <c r="Z199"/>
  <c r="Z200"/>
  <c r="Z201"/>
  <c r="Z202"/>
  <c r="Z203"/>
  <c r="Z204"/>
  <c r="Z205"/>
  <c r="Z206"/>
  <c r="Z207"/>
  <c r="Z208"/>
  <c r="Z209"/>
  <c r="Z210"/>
  <c r="Z211"/>
  <c r="Z212"/>
  <c r="Z213"/>
  <c r="Z214"/>
  <c r="Z215"/>
  <c r="Z216"/>
  <c r="Z217"/>
  <c r="Z218"/>
  <c r="Z219"/>
  <c r="Z220"/>
  <c r="Z221"/>
  <c r="Z222"/>
  <c r="Z223"/>
  <c r="Z224"/>
  <c r="Z225"/>
  <c r="Z226"/>
  <c r="Z227"/>
  <c r="Z228"/>
  <c r="Z229"/>
  <c r="Z230"/>
  <c r="Z231"/>
  <c r="Z232"/>
  <c r="Z233"/>
  <c r="Z234"/>
  <c r="Z235"/>
  <c r="Z236"/>
  <c r="Z237"/>
  <c r="Z238"/>
  <c r="Z239"/>
  <c r="Z240"/>
  <c r="Z241"/>
  <c r="Z242"/>
  <c r="Z243"/>
  <c r="Z244"/>
  <c r="Z245"/>
  <c r="Z246"/>
  <c r="Z247"/>
  <c r="Z248"/>
  <c r="Z249"/>
  <c r="Z250"/>
  <c r="Z251"/>
  <c r="Z252"/>
  <c r="Z254"/>
  <c r="Z255"/>
  <c r="Z256"/>
  <c r="Z257"/>
  <c r="Z259"/>
  <c r="Z260"/>
  <c r="Z261"/>
  <c r="Z262"/>
  <c r="Z263"/>
  <c r="Z264"/>
  <c r="Z265"/>
  <c r="Z266"/>
  <c r="Z268"/>
  <c r="Z269"/>
  <c r="Z270"/>
  <c r="Z271"/>
  <c r="Z272"/>
  <c r="Z273"/>
  <c r="Z274"/>
  <c r="Z275"/>
  <c r="Z276"/>
  <c r="Z277"/>
  <c r="Z278"/>
  <c r="Z279"/>
  <c r="Z280"/>
  <c r="Z281"/>
  <c r="Z282"/>
  <c r="Z283"/>
  <c r="Z284"/>
  <c r="Z285"/>
  <c r="Z286"/>
  <c r="Z287"/>
  <c r="Z288"/>
  <c r="Z289"/>
  <c r="Z290"/>
  <c r="Z292"/>
  <c r="Z293"/>
  <c r="Z294"/>
  <c r="Z295"/>
  <c r="Z296"/>
  <c r="Z297"/>
  <c r="Z298"/>
  <c r="Z300"/>
  <c r="Z301"/>
  <c r="Z302"/>
  <c r="Z303"/>
  <c r="Z304"/>
  <c r="Z305"/>
  <c r="Z306"/>
  <c r="Z307"/>
  <c r="Z308"/>
  <c r="Z309"/>
  <c r="Z310"/>
  <c r="Z311"/>
  <c r="Z312"/>
  <c r="Z313"/>
  <c r="Z314"/>
  <c r="Z315"/>
  <c r="Z316"/>
  <c r="Z317"/>
  <c r="Z318"/>
  <c r="Z319"/>
  <c r="Z320"/>
  <c r="Z321"/>
  <c r="Z322"/>
  <c r="Z323"/>
  <c r="Z324"/>
  <c r="Z325"/>
  <c r="Z326"/>
  <c r="Z327"/>
  <c r="Z328"/>
  <c r="Z329"/>
  <c r="Z330"/>
  <c r="Z331"/>
  <c r="Z332"/>
  <c r="Z333"/>
  <c r="Z334"/>
  <c r="Z335"/>
  <c r="Z336"/>
  <c r="Z337"/>
  <c r="Z338"/>
  <c r="Z339"/>
  <c r="Z340"/>
  <c r="Z341"/>
  <c r="Z343"/>
  <c r="Z344"/>
  <c r="Z345"/>
  <c r="Z346"/>
  <c r="Z347"/>
  <c r="Z348"/>
  <c r="Z349"/>
  <c r="Z350"/>
  <c r="Z351"/>
  <c r="Z352"/>
  <c r="Z353"/>
  <c r="Z354"/>
  <c r="Z355"/>
  <c r="Z356"/>
  <c r="Z357"/>
  <c r="Z358"/>
  <c r="Z359"/>
  <c r="Z360"/>
  <c r="Z361"/>
  <c r="Z362"/>
  <c r="Z363"/>
  <c r="Z364"/>
  <c r="Z365"/>
  <c r="Z367"/>
  <c r="Z368"/>
  <c r="Z369"/>
  <c r="Z370"/>
  <c r="Z371"/>
  <c r="Z372"/>
  <c r="Z373"/>
  <c r="Z374"/>
  <c r="Z375"/>
  <c r="Z376"/>
  <c r="Z377"/>
  <c r="Z378"/>
  <c r="Z379"/>
  <c r="Z380"/>
  <c r="Z381"/>
  <c r="Z383"/>
  <c r="Z384"/>
  <c r="Z385"/>
  <c r="Z386"/>
  <c r="Z387"/>
  <c r="Z388"/>
  <c r="Z389"/>
  <c r="Z390"/>
  <c r="Z391"/>
  <c r="Z392"/>
  <c r="Z393"/>
  <c r="Z394"/>
  <c r="Z396"/>
  <c r="Z397"/>
  <c r="Z398"/>
  <c r="Z399"/>
  <c r="Z400"/>
  <c r="Z401"/>
  <c r="Z403"/>
  <c r="Z404"/>
  <c r="Z405"/>
  <c r="Z406"/>
  <c r="Z407"/>
  <c r="Z409"/>
  <c r="Z410"/>
  <c r="Z411"/>
  <c r="Z412"/>
  <c r="Z413"/>
  <c r="Z414"/>
  <c r="Z415"/>
  <c r="Z416"/>
  <c r="Z417"/>
  <c r="Z418"/>
  <c r="Z419"/>
  <c r="Z420"/>
  <c r="Z421"/>
  <c r="Z422"/>
  <c r="Z423"/>
  <c r="Z424"/>
  <c r="Z425"/>
  <c r="Z426"/>
  <c r="Z427"/>
  <c r="Z428"/>
  <c r="Z429"/>
  <c r="Z431"/>
  <c r="Z432"/>
  <c r="Z433"/>
  <c r="Z434"/>
  <c r="Z435"/>
  <c r="Z436"/>
  <c r="Z437"/>
  <c r="Z438"/>
  <c r="Z439"/>
  <c r="Z440"/>
  <c r="Z441"/>
  <c r="Z442"/>
  <c r="Z443"/>
  <c r="Z445"/>
  <c r="Z446"/>
  <c r="Z447"/>
  <c r="Z448"/>
  <c r="Z449"/>
  <c r="Z452"/>
  <c r="Z453"/>
  <c r="Z454"/>
  <c r="Z455"/>
  <c r="Z456"/>
  <c r="Z458"/>
  <c r="Z459"/>
  <c r="Z460"/>
  <c r="Z461"/>
  <c r="Z462"/>
  <c r="Z465"/>
  <c r="Z466"/>
  <c r="Z467"/>
  <c r="Z468"/>
  <c r="Z469"/>
  <c r="Z470"/>
  <c r="Z471"/>
  <c r="Z472"/>
  <c r="Z473"/>
  <c r="Z5"/>
  <c r="X6"/>
  <c r="X7"/>
  <c r="X8"/>
  <c r="X10"/>
  <c r="X11"/>
  <c r="X12"/>
  <c r="X13"/>
  <c r="X14"/>
  <c r="X15"/>
  <c r="X16"/>
  <c r="X17"/>
  <c r="X18"/>
  <c r="X19"/>
  <c r="X20"/>
  <c r="X21"/>
  <c r="X22"/>
  <c r="X23"/>
  <c r="X24"/>
  <c r="X26"/>
  <c r="X27"/>
  <c r="X28"/>
  <c r="X29"/>
  <c r="X30"/>
  <c r="X31"/>
  <c r="X32"/>
  <c r="X33"/>
  <c r="X35"/>
  <c r="X36"/>
  <c r="X37"/>
  <c r="X38"/>
  <c r="X39"/>
  <c r="X40"/>
  <c r="X41"/>
  <c r="X42"/>
  <c r="X43"/>
  <c r="X44"/>
  <c r="X46"/>
  <c r="X47"/>
  <c r="X49"/>
  <c r="X50"/>
  <c r="X51"/>
  <c r="X52"/>
  <c r="X53"/>
  <c r="X54"/>
  <c r="X55"/>
  <c r="X56"/>
  <c r="X57"/>
  <c r="X58"/>
  <c r="X59"/>
  <c r="X60"/>
  <c r="X61"/>
  <c r="X62"/>
  <c r="X63"/>
  <c r="X64"/>
  <c r="X65"/>
  <c r="X66"/>
  <c r="X67"/>
  <c r="X68"/>
  <c r="X69"/>
  <c r="X71"/>
  <c r="X72"/>
  <c r="X73"/>
  <c r="X74"/>
  <c r="X75"/>
  <c r="X76"/>
  <c r="X77"/>
  <c r="X78"/>
  <c r="X79"/>
  <c r="X80"/>
  <c r="X81"/>
  <c r="X82"/>
  <c r="X83"/>
  <c r="X84"/>
  <c r="X85"/>
  <c r="X86"/>
  <c r="X87"/>
  <c r="X88"/>
  <c r="X89"/>
  <c r="X90"/>
  <c r="X91"/>
  <c r="X92"/>
  <c r="X93"/>
  <c r="X94"/>
  <c r="X95"/>
  <c r="X96"/>
  <c r="X97"/>
  <c r="X98"/>
  <c r="X99"/>
  <c r="X100"/>
  <c r="X101"/>
  <c r="X102"/>
  <c r="X103"/>
  <c r="X104"/>
  <c r="X105"/>
  <c r="X106"/>
  <c r="X107"/>
  <c r="X108"/>
  <c r="X109"/>
  <c r="X110"/>
  <c r="X111"/>
  <c r="X112"/>
  <c r="X113"/>
  <c r="X114"/>
  <c r="X115"/>
  <c r="X116"/>
  <c r="X117"/>
  <c r="X118"/>
  <c r="X119"/>
  <c r="X120"/>
  <c r="X121"/>
  <c r="X122"/>
  <c r="X123"/>
  <c r="X124"/>
  <c r="X125"/>
  <c r="X126"/>
  <c r="X127"/>
  <c r="X128"/>
  <c r="X129"/>
  <c r="X130"/>
  <c r="X131"/>
  <c r="X132"/>
  <c r="X133"/>
  <c r="X134"/>
  <c r="X135"/>
  <c r="X136"/>
  <c r="X137"/>
  <c r="X138"/>
  <c r="X139"/>
  <c r="X140"/>
  <c r="X142"/>
  <c r="X143"/>
  <c r="X144"/>
  <c r="X145"/>
  <c r="X147"/>
  <c r="X148"/>
  <c r="X149"/>
  <c r="X150"/>
  <c r="X151"/>
  <c r="X152"/>
  <c r="X153"/>
  <c r="X154"/>
  <c r="X155"/>
  <c r="X156"/>
  <c r="X157"/>
  <c r="X158"/>
  <c r="X159"/>
  <c r="X160"/>
  <c r="X161"/>
  <c r="X162"/>
  <c r="X163"/>
  <c r="X164"/>
  <c r="X165"/>
  <c r="X166"/>
  <c r="X167"/>
  <c r="X168"/>
  <c r="X169"/>
  <c r="X170"/>
  <c r="X171"/>
  <c r="X172"/>
  <c r="X173"/>
  <c r="X174"/>
  <c r="X175"/>
  <c r="X176"/>
  <c r="X177"/>
  <c r="X178"/>
  <c r="X179"/>
  <c r="X180"/>
  <c r="X181"/>
  <c r="X182"/>
  <c r="X183"/>
  <c r="X184"/>
  <c r="X185"/>
  <c r="X186"/>
  <c r="X187"/>
  <c r="X188"/>
  <c r="X189"/>
  <c r="X190"/>
  <c r="X191"/>
  <c r="X192"/>
  <c r="X193"/>
  <c r="X194"/>
  <c r="X195"/>
  <c r="X196"/>
  <c r="X197"/>
  <c r="X198"/>
  <c r="X199"/>
  <c r="X200"/>
  <c r="X201"/>
  <c r="X202"/>
  <c r="X203"/>
  <c r="X204"/>
  <c r="X205"/>
  <c r="X206"/>
  <c r="X207"/>
  <c r="X208"/>
  <c r="X209"/>
  <c r="X210"/>
  <c r="X211"/>
  <c r="X212"/>
  <c r="X213"/>
  <c r="X214"/>
  <c r="X215"/>
  <c r="X216"/>
  <c r="X217"/>
  <c r="X218"/>
  <c r="X219"/>
  <c r="X220"/>
  <c r="X221"/>
  <c r="X222"/>
  <c r="X223"/>
  <c r="X224"/>
  <c r="X225"/>
  <c r="X226"/>
  <c r="X227"/>
  <c r="X228"/>
  <c r="X229"/>
  <c r="X230"/>
  <c r="X231"/>
  <c r="X232"/>
  <c r="X233"/>
  <c r="X234"/>
  <c r="X235"/>
  <c r="X236"/>
  <c r="X237"/>
  <c r="X238"/>
  <c r="X239"/>
  <c r="X240"/>
  <c r="X241"/>
  <c r="X242"/>
  <c r="X243"/>
  <c r="X244"/>
  <c r="X245"/>
  <c r="X246"/>
  <c r="X247"/>
  <c r="X248"/>
  <c r="X249"/>
  <c r="X250"/>
  <c r="X251"/>
  <c r="X252"/>
  <c r="X254"/>
  <c r="X255"/>
  <c r="X256"/>
  <c r="X257"/>
  <c r="X259"/>
  <c r="X260"/>
  <c r="X261"/>
  <c r="X262"/>
  <c r="X263"/>
  <c r="X264"/>
  <c r="X265"/>
  <c r="X266"/>
  <c r="X268"/>
  <c r="X269"/>
  <c r="X270"/>
  <c r="X271"/>
  <c r="X272"/>
  <c r="X273"/>
  <c r="X274"/>
  <c r="X275"/>
  <c r="X276"/>
  <c r="X277"/>
  <c r="X278"/>
  <c r="X279"/>
  <c r="X280"/>
  <c r="X281"/>
  <c r="X282"/>
  <c r="X283"/>
  <c r="X284"/>
  <c r="X285"/>
  <c r="X286"/>
  <c r="X287"/>
  <c r="X288"/>
  <c r="X289"/>
  <c r="X290"/>
  <c r="X292"/>
  <c r="X293"/>
  <c r="X294"/>
  <c r="X295"/>
  <c r="X296"/>
  <c r="X297"/>
  <c r="X298"/>
  <c r="X300"/>
  <c r="X301"/>
  <c r="X302"/>
  <c r="X303"/>
  <c r="X304"/>
  <c r="X305"/>
  <c r="X306"/>
  <c r="X307"/>
  <c r="X308"/>
  <c r="X309"/>
  <c r="X310"/>
  <c r="X311"/>
  <c r="X312"/>
  <c r="X313"/>
  <c r="X314"/>
  <c r="X315"/>
  <c r="X316"/>
  <c r="X317"/>
  <c r="X318"/>
  <c r="X319"/>
  <c r="X320"/>
  <c r="X321"/>
  <c r="X322"/>
  <c r="X323"/>
  <c r="X324"/>
  <c r="X325"/>
  <c r="X326"/>
  <c r="X327"/>
  <c r="X328"/>
  <c r="X329"/>
  <c r="X330"/>
  <c r="X331"/>
  <c r="X332"/>
  <c r="X333"/>
  <c r="X334"/>
  <c r="X335"/>
  <c r="X336"/>
  <c r="X337"/>
  <c r="X338"/>
  <c r="X339"/>
  <c r="X340"/>
  <c r="X341"/>
  <c r="X343"/>
  <c r="X344"/>
  <c r="X345"/>
  <c r="X346"/>
  <c r="X347"/>
  <c r="X348"/>
  <c r="X349"/>
  <c r="X350"/>
  <c r="X351"/>
  <c r="X352"/>
  <c r="X353"/>
  <c r="X354"/>
  <c r="X355"/>
  <c r="X356"/>
  <c r="X357"/>
  <c r="X358"/>
  <c r="X359"/>
  <c r="X360"/>
  <c r="X361"/>
  <c r="X362"/>
  <c r="X363"/>
  <c r="X364"/>
  <c r="X365"/>
  <c r="X367"/>
  <c r="X368"/>
  <c r="X369"/>
  <c r="X370"/>
  <c r="X371"/>
  <c r="X372"/>
  <c r="X373"/>
  <c r="X374"/>
  <c r="X375"/>
  <c r="X376"/>
  <c r="X377"/>
  <c r="X378"/>
  <c r="X379"/>
  <c r="X380"/>
  <c r="X381"/>
  <c r="X383"/>
  <c r="X384"/>
  <c r="X385"/>
  <c r="X386"/>
  <c r="X387"/>
  <c r="X388"/>
  <c r="X389"/>
  <c r="X390"/>
  <c r="X391"/>
  <c r="X392"/>
  <c r="X393"/>
  <c r="X394"/>
  <c r="X396"/>
  <c r="X397"/>
  <c r="X398"/>
  <c r="X399"/>
  <c r="X400"/>
  <c r="X401"/>
  <c r="X403"/>
  <c r="X404"/>
  <c r="X405"/>
  <c r="X406"/>
  <c r="X407"/>
  <c r="X409"/>
  <c r="X410"/>
  <c r="X411"/>
  <c r="X412"/>
  <c r="X413"/>
  <c r="X414"/>
  <c r="X415"/>
  <c r="X416"/>
  <c r="X417"/>
  <c r="X418"/>
  <c r="X419"/>
  <c r="X420"/>
  <c r="X421"/>
  <c r="X422"/>
  <c r="X423"/>
  <c r="X424"/>
  <c r="X425"/>
  <c r="X426"/>
  <c r="X427"/>
  <c r="X428"/>
  <c r="X429"/>
  <c r="X431"/>
  <c r="X432"/>
  <c r="X433"/>
  <c r="X434"/>
  <c r="X435"/>
  <c r="X436"/>
  <c r="X437"/>
  <c r="X438"/>
  <c r="X439"/>
  <c r="X440"/>
  <c r="X441"/>
  <c r="X442"/>
  <c r="X443"/>
  <c r="X445"/>
  <c r="X446"/>
  <c r="X447"/>
  <c r="X448"/>
  <c r="X449"/>
  <c r="X452"/>
  <c r="X453"/>
  <c r="X454"/>
  <c r="X455"/>
  <c r="X456"/>
  <c r="X458"/>
  <c r="X459"/>
  <c r="X460"/>
  <c r="X461"/>
  <c r="X462"/>
  <c r="X465"/>
  <c r="X466"/>
  <c r="X467"/>
  <c r="X468"/>
  <c r="X469"/>
  <c r="X470"/>
  <c r="X471"/>
  <c r="X472"/>
  <c r="X473"/>
  <c r="X5"/>
  <c r="V6"/>
  <c r="V7"/>
  <c r="V8"/>
  <c r="V10"/>
  <c r="V11"/>
  <c r="V12"/>
  <c r="V13"/>
  <c r="V14"/>
  <c r="V15"/>
  <c r="V16"/>
  <c r="V17"/>
  <c r="V18"/>
  <c r="V19"/>
  <c r="V20"/>
  <c r="V21"/>
  <c r="V22"/>
  <c r="V23"/>
  <c r="V24"/>
  <c r="V26"/>
  <c r="V27"/>
  <c r="V28"/>
  <c r="V29"/>
  <c r="V30"/>
  <c r="V31"/>
  <c r="V32"/>
  <c r="V33"/>
  <c r="V35"/>
  <c r="V36"/>
  <c r="V37"/>
  <c r="V38"/>
  <c r="V39"/>
  <c r="V40"/>
  <c r="V41"/>
  <c r="V42"/>
  <c r="V43"/>
  <c r="V44"/>
  <c r="V46"/>
  <c r="V47"/>
  <c r="V49"/>
  <c r="V50"/>
  <c r="V51"/>
  <c r="V52"/>
  <c r="V53"/>
  <c r="V54"/>
  <c r="V55"/>
  <c r="V56"/>
  <c r="V57"/>
  <c r="V58"/>
  <c r="V59"/>
  <c r="V60"/>
  <c r="V61"/>
  <c r="V62"/>
  <c r="V63"/>
  <c r="V64"/>
  <c r="V65"/>
  <c r="V66"/>
  <c r="V67"/>
  <c r="V68"/>
  <c r="V69"/>
  <c r="V71"/>
  <c r="V72"/>
  <c r="V73"/>
  <c r="V74"/>
  <c r="V75"/>
  <c r="V76"/>
  <c r="V77"/>
  <c r="V78"/>
  <c r="V79"/>
  <c r="V80"/>
  <c r="V81"/>
  <c r="V82"/>
  <c r="V83"/>
  <c r="V84"/>
  <c r="V85"/>
  <c r="V86"/>
  <c r="V87"/>
  <c r="V88"/>
  <c r="V89"/>
  <c r="V90"/>
  <c r="V91"/>
  <c r="V92"/>
  <c r="V93"/>
  <c r="V94"/>
  <c r="V95"/>
  <c r="V96"/>
  <c r="V97"/>
  <c r="V98"/>
  <c r="V99"/>
  <c r="V100"/>
  <c r="V101"/>
  <c r="V102"/>
  <c r="V103"/>
  <c r="V104"/>
  <c r="V105"/>
  <c r="V106"/>
  <c r="V107"/>
  <c r="V108"/>
  <c r="V109"/>
  <c r="V110"/>
  <c r="V111"/>
  <c r="V112"/>
  <c r="V113"/>
  <c r="V114"/>
  <c r="V115"/>
  <c r="V116"/>
  <c r="V117"/>
  <c r="V118"/>
  <c r="V119"/>
  <c r="V120"/>
  <c r="V121"/>
  <c r="V122"/>
  <c r="V123"/>
  <c r="V124"/>
  <c r="V125"/>
  <c r="V126"/>
  <c r="V127"/>
  <c r="V128"/>
  <c r="V129"/>
  <c r="V130"/>
  <c r="V131"/>
  <c r="V132"/>
  <c r="V133"/>
  <c r="V134"/>
  <c r="V135"/>
  <c r="V136"/>
  <c r="V137"/>
  <c r="V138"/>
  <c r="V139"/>
  <c r="V140"/>
  <c r="V142"/>
  <c r="V143"/>
  <c r="V144"/>
  <c r="V145"/>
  <c r="V147"/>
  <c r="V148"/>
  <c r="V149"/>
  <c r="V150"/>
  <c r="V151"/>
  <c r="V152"/>
  <c r="V153"/>
  <c r="V154"/>
  <c r="V155"/>
  <c r="V156"/>
  <c r="V157"/>
  <c r="V158"/>
  <c r="V159"/>
  <c r="V160"/>
  <c r="V161"/>
  <c r="V162"/>
  <c r="V163"/>
  <c r="V164"/>
  <c r="V165"/>
  <c r="V166"/>
  <c r="V167"/>
  <c r="V168"/>
  <c r="V169"/>
  <c r="V170"/>
  <c r="V171"/>
  <c r="V172"/>
  <c r="V173"/>
  <c r="V174"/>
  <c r="V175"/>
  <c r="V176"/>
  <c r="V177"/>
  <c r="V178"/>
  <c r="V179"/>
  <c r="V180"/>
  <c r="V181"/>
  <c r="V182"/>
  <c r="V183"/>
  <c r="V184"/>
  <c r="V185"/>
  <c r="V186"/>
  <c r="V187"/>
  <c r="V188"/>
  <c r="V189"/>
  <c r="V190"/>
  <c r="V191"/>
  <c r="V192"/>
  <c r="V193"/>
  <c r="V194"/>
  <c r="V195"/>
  <c r="V196"/>
  <c r="V197"/>
  <c r="V198"/>
  <c r="V199"/>
  <c r="V200"/>
  <c r="V201"/>
  <c r="V202"/>
  <c r="V203"/>
  <c r="V204"/>
  <c r="V205"/>
  <c r="V206"/>
  <c r="V207"/>
  <c r="V208"/>
  <c r="V209"/>
  <c r="V210"/>
  <c r="V211"/>
  <c r="V212"/>
  <c r="V213"/>
  <c r="V214"/>
  <c r="V215"/>
  <c r="V216"/>
  <c r="V217"/>
  <c r="V218"/>
  <c r="V219"/>
  <c r="V220"/>
  <c r="V221"/>
  <c r="V222"/>
  <c r="V223"/>
  <c r="V224"/>
  <c r="V225"/>
  <c r="V226"/>
  <c r="V227"/>
  <c r="V228"/>
  <c r="V229"/>
  <c r="V230"/>
  <c r="V231"/>
  <c r="V232"/>
  <c r="V233"/>
  <c r="V234"/>
  <c r="V235"/>
  <c r="V236"/>
  <c r="V237"/>
  <c r="V238"/>
  <c r="V239"/>
  <c r="V240"/>
  <c r="V241"/>
  <c r="V242"/>
  <c r="V243"/>
  <c r="V244"/>
  <c r="V245"/>
  <c r="V246"/>
  <c r="V247"/>
  <c r="V248"/>
  <c r="V249"/>
  <c r="V250"/>
  <c r="V251"/>
  <c r="V252"/>
  <c r="V254"/>
  <c r="V255"/>
  <c r="V256"/>
  <c r="V257"/>
  <c r="V259"/>
  <c r="V260"/>
  <c r="V261"/>
  <c r="V262"/>
  <c r="V263"/>
  <c r="V264"/>
  <c r="V265"/>
  <c r="V266"/>
  <c r="V268"/>
  <c r="V269"/>
  <c r="V270"/>
  <c r="V271"/>
  <c r="V272"/>
  <c r="V273"/>
  <c r="V274"/>
  <c r="V275"/>
  <c r="V276"/>
  <c r="V277"/>
  <c r="V278"/>
  <c r="V279"/>
  <c r="V280"/>
  <c r="V281"/>
  <c r="V282"/>
  <c r="V283"/>
  <c r="V284"/>
  <c r="V285"/>
  <c r="V286"/>
  <c r="V287"/>
  <c r="V288"/>
  <c r="V289"/>
  <c r="V290"/>
  <c r="V292"/>
  <c r="V293"/>
  <c r="V294"/>
  <c r="V295"/>
  <c r="V296"/>
  <c r="V297"/>
  <c r="V298"/>
  <c r="V300"/>
  <c r="V301"/>
  <c r="V302"/>
  <c r="V303"/>
  <c r="V304"/>
  <c r="V305"/>
  <c r="V306"/>
  <c r="V307"/>
  <c r="V308"/>
  <c r="V309"/>
  <c r="V310"/>
  <c r="V311"/>
  <c r="V312"/>
  <c r="V313"/>
  <c r="V314"/>
  <c r="V315"/>
  <c r="V316"/>
  <c r="V317"/>
  <c r="V318"/>
  <c r="V319"/>
  <c r="V320"/>
  <c r="V321"/>
  <c r="V322"/>
  <c r="V323"/>
  <c r="V324"/>
  <c r="V325"/>
  <c r="V326"/>
  <c r="V327"/>
  <c r="V328"/>
  <c r="V329"/>
  <c r="V330"/>
  <c r="V331"/>
  <c r="V332"/>
  <c r="V333"/>
  <c r="V334"/>
  <c r="V335"/>
  <c r="V336"/>
  <c r="V337"/>
  <c r="V338"/>
  <c r="V339"/>
  <c r="V340"/>
  <c r="V341"/>
  <c r="V343"/>
  <c r="V344"/>
  <c r="V345"/>
  <c r="V346"/>
  <c r="V347"/>
  <c r="V348"/>
  <c r="V349"/>
  <c r="V350"/>
  <c r="V351"/>
  <c r="V352"/>
  <c r="V353"/>
  <c r="V354"/>
  <c r="V355"/>
  <c r="V356"/>
  <c r="V357"/>
  <c r="V358"/>
  <c r="V359"/>
  <c r="V360"/>
  <c r="V361"/>
  <c r="V362"/>
  <c r="V363"/>
  <c r="V364"/>
  <c r="V365"/>
  <c r="V367"/>
  <c r="V368"/>
  <c r="V369"/>
  <c r="V370"/>
  <c r="V371"/>
  <c r="V372"/>
  <c r="V373"/>
  <c r="V374"/>
  <c r="V375"/>
  <c r="V376"/>
  <c r="V377"/>
  <c r="V378"/>
  <c r="V379"/>
  <c r="V380"/>
  <c r="V381"/>
  <c r="V383"/>
  <c r="V384"/>
  <c r="V385"/>
  <c r="V386"/>
  <c r="V387"/>
  <c r="V388"/>
  <c r="V389"/>
  <c r="V390"/>
  <c r="V391"/>
  <c r="V392"/>
  <c r="V393"/>
  <c r="V394"/>
  <c r="V396"/>
  <c r="V397"/>
  <c r="V398"/>
  <c r="V399"/>
  <c r="V400"/>
  <c r="V401"/>
  <c r="V403"/>
  <c r="V404"/>
  <c r="V405"/>
  <c r="V406"/>
  <c r="V407"/>
  <c r="V409"/>
  <c r="V410"/>
  <c r="V411"/>
  <c r="V412"/>
  <c r="V413"/>
  <c r="V414"/>
  <c r="V415"/>
  <c r="V416"/>
  <c r="V417"/>
  <c r="V418"/>
  <c r="V419"/>
  <c r="V420"/>
  <c r="V421"/>
  <c r="V422"/>
  <c r="V423"/>
  <c r="V424"/>
  <c r="V425"/>
  <c r="V426"/>
  <c r="V427"/>
  <c r="V428"/>
  <c r="V429"/>
  <c r="V431"/>
  <c r="V432"/>
  <c r="V433"/>
  <c r="V434"/>
  <c r="V435"/>
  <c r="V436"/>
  <c r="V437"/>
  <c r="V438"/>
  <c r="V439"/>
  <c r="V440"/>
  <c r="V441"/>
  <c r="V442"/>
  <c r="V443"/>
  <c r="V445"/>
  <c r="V446"/>
  <c r="V447"/>
  <c r="V448"/>
  <c r="V449"/>
  <c r="V452"/>
  <c r="V453"/>
  <c r="V454"/>
  <c r="V455"/>
  <c r="V456"/>
  <c r="V458"/>
  <c r="V459"/>
  <c r="V460"/>
  <c r="V461"/>
  <c r="V462"/>
  <c r="V465"/>
  <c r="V466"/>
  <c r="V467"/>
  <c r="V468"/>
  <c r="V469"/>
  <c r="V470"/>
  <c r="V471"/>
  <c r="V472"/>
  <c r="V473"/>
  <c r="V5"/>
  <c r="T6"/>
  <c r="T7"/>
  <c r="T8"/>
  <c r="T10"/>
  <c r="T11"/>
  <c r="T12"/>
  <c r="T13"/>
  <c r="T14"/>
  <c r="T15"/>
  <c r="T16"/>
  <c r="T17"/>
  <c r="T18"/>
  <c r="T19"/>
  <c r="T20"/>
  <c r="T21"/>
  <c r="T22"/>
  <c r="T23"/>
  <c r="T24"/>
  <c r="T26"/>
  <c r="T27"/>
  <c r="T28"/>
  <c r="T29"/>
  <c r="T30"/>
  <c r="T31"/>
  <c r="T32"/>
  <c r="T33"/>
  <c r="T35"/>
  <c r="T36"/>
  <c r="T37"/>
  <c r="T38"/>
  <c r="T39"/>
  <c r="T40"/>
  <c r="T41"/>
  <c r="T42"/>
  <c r="T43"/>
  <c r="T44"/>
  <c r="T46"/>
  <c r="T47"/>
  <c r="T49"/>
  <c r="T50"/>
  <c r="T51"/>
  <c r="T52"/>
  <c r="T53"/>
  <c r="T54"/>
  <c r="T55"/>
  <c r="T56"/>
  <c r="T57"/>
  <c r="T58"/>
  <c r="T59"/>
  <c r="T60"/>
  <c r="T61"/>
  <c r="T62"/>
  <c r="T63"/>
  <c r="T64"/>
  <c r="T65"/>
  <c r="T66"/>
  <c r="T67"/>
  <c r="T68"/>
  <c r="T69"/>
  <c r="T71"/>
  <c r="T72"/>
  <c r="T73"/>
  <c r="T74"/>
  <c r="T75"/>
  <c r="T76"/>
  <c r="T77"/>
  <c r="T78"/>
  <c r="T79"/>
  <c r="T80"/>
  <c r="T81"/>
  <c r="T82"/>
  <c r="T83"/>
  <c r="T84"/>
  <c r="T85"/>
  <c r="T86"/>
  <c r="T87"/>
  <c r="T88"/>
  <c r="T89"/>
  <c r="T90"/>
  <c r="T91"/>
  <c r="T92"/>
  <c r="T93"/>
  <c r="T94"/>
  <c r="T95"/>
  <c r="T96"/>
  <c r="T97"/>
  <c r="T98"/>
  <c r="T99"/>
  <c r="T100"/>
  <c r="T101"/>
  <c r="T102"/>
  <c r="T103"/>
  <c r="T104"/>
  <c r="T105"/>
  <c r="T106"/>
  <c r="T107"/>
  <c r="T108"/>
  <c r="T109"/>
  <c r="T110"/>
  <c r="T111"/>
  <c r="T112"/>
  <c r="T113"/>
  <c r="T114"/>
  <c r="T115"/>
  <c r="T116"/>
  <c r="T117"/>
  <c r="T118"/>
  <c r="T119"/>
  <c r="T120"/>
  <c r="T121"/>
  <c r="T122"/>
  <c r="T123"/>
  <c r="T124"/>
  <c r="T125"/>
  <c r="T126"/>
  <c r="T127"/>
  <c r="T128"/>
  <c r="T129"/>
  <c r="T130"/>
  <c r="T131"/>
  <c r="T132"/>
  <c r="T133"/>
  <c r="T134"/>
  <c r="T135"/>
  <c r="T136"/>
  <c r="T137"/>
  <c r="T138"/>
  <c r="T139"/>
  <c r="T140"/>
  <c r="T142"/>
  <c r="T143"/>
  <c r="T144"/>
  <c r="T145"/>
  <c r="T147"/>
  <c r="T148"/>
  <c r="T149"/>
  <c r="T150"/>
  <c r="T151"/>
  <c r="T152"/>
  <c r="T153"/>
  <c r="T154"/>
  <c r="T155"/>
  <c r="T156"/>
  <c r="T157"/>
  <c r="T158"/>
  <c r="T159"/>
  <c r="T160"/>
  <c r="T161"/>
  <c r="T162"/>
  <c r="T163"/>
  <c r="T164"/>
  <c r="T165"/>
  <c r="T166"/>
  <c r="T167"/>
  <c r="T168"/>
  <c r="T169"/>
  <c r="T170"/>
  <c r="T171"/>
  <c r="T172"/>
  <c r="T173"/>
  <c r="T174"/>
  <c r="T175"/>
  <c r="T176"/>
  <c r="T177"/>
  <c r="T178"/>
  <c r="T179"/>
  <c r="T180"/>
  <c r="T181"/>
  <c r="T182"/>
  <c r="T183"/>
  <c r="T184"/>
  <c r="T185"/>
  <c r="T186"/>
  <c r="T187"/>
  <c r="T188"/>
  <c r="T189"/>
  <c r="T190"/>
  <c r="T191"/>
  <c r="T192"/>
  <c r="T193"/>
  <c r="T194"/>
  <c r="T195"/>
  <c r="T196"/>
  <c r="T197"/>
  <c r="T198"/>
  <c r="T199"/>
  <c r="T200"/>
  <c r="T201"/>
  <c r="T202"/>
  <c r="T203"/>
  <c r="T204"/>
  <c r="T205"/>
  <c r="T206"/>
  <c r="T207"/>
  <c r="T208"/>
  <c r="T209"/>
  <c r="T210"/>
  <c r="T211"/>
  <c r="T212"/>
  <c r="T213"/>
  <c r="T214"/>
  <c r="T215"/>
  <c r="T216"/>
  <c r="T217"/>
  <c r="T218"/>
  <c r="T219"/>
  <c r="T220"/>
  <c r="T221"/>
  <c r="T222"/>
  <c r="T223"/>
  <c r="T224"/>
  <c r="T225"/>
  <c r="T226"/>
  <c r="T227"/>
  <c r="T228"/>
  <c r="T229"/>
  <c r="T230"/>
  <c r="T231"/>
  <c r="T232"/>
  <c r="T233"/>
  <c r="T234"/>
  <c r="T235"/>
  <c r="T236"/>
  <c r="T237"/>
  <c r="T238"/>
  <c r="T239"/>
  <c r="T240"/>
  <c r="T241"/>
  <c r="T242"/>
  <c r="T243"/>
  <c r="T244"/>
  <c r="T245"/>
  <c r="T246"/>
  <c r="T247"/>
  <c r="T248"/>
  <c r="T249"/>
  <c r="T250"/>
  <c r="T251"/>
  <c r="T252"/>
  <c r="T254"/>
  <c r="T255"/>
  <c r="T256"/>
  <c r="T257"/>
  <c r="T259"/>
  <c r="T260"/>
  <c r="T261"/>
  <c r="T262"/>
  <c r="T263"/>
  <c r="T264"/>
  <c r="T265"/>
  <c r="T266"/>
  <c r="T268"/>
  <c r="T269"/>
  <c r="T270"/>
  <c r="T271"/>
  <c r="T272"/>
  <c r="T273"/>
  <c r="T274"/>
  <c r="T275"/>
  <c r="T276"/>
  <c r="T277"/>
  <c r="T278"/>
  <c r="T279"/>
  <c r="T280"/>
  <c r="T281"/>
  <c r="T282"/>
  <c r="T283"/>
  <c r="T284"/>
  <c r="T285"/>
  <c r="T286"/>
  <c r="T287"/>
  <c r="T288"/>
  <c r="T289"/>
  <c r="T290"/>
  <c r="T292"/>
  <c r="T293"/>
  <c r="T294"/>
  <c r="T295"/>
  <c r="T296"/>
  <c r="T297"/>
  <c r="T298"/>
  <c r="T300"/>
  <c r="T301"/>
  <c r="T302"/>
  <c r="T303"/>
  <c r="T304"/>
  <c r="T305"/>
  <c r="T306"/>
  <c r="T307"/>
  <c r="T308"/>
  <c r="T309"/>
  <c r="T310"/>
  <c r="T311"/>
  <c r="T312"/>
  <c r="T313"/>
  <c r="T314"/>
  <c r="T315"/>
  <c r="T316"/>
  <c r="T317"/>
  <c r="T318"/>
  <c r="T319"/>
  <c r="T320"/>
  <c r="T321"/>
  <c r="T322"/>
  <c r="T323"/>
  <c r="T324"/>
  <c r="T325"/>
  <c r="T326"/>
  <c r="T327"/>
  <c r="T328"/>
  <c r="T329"/>
  <c r="T330"/>
  <c r="T331"/>
  <c r="T332"/>
  <c r="T333"/>
  <c r="T334"/>
  <c r="T335"/>
  <c r="T336"/>
  <c r="T337"/>
  <c r="T338"/>
  <c r="T339"/>
  <c r="T340"/>
  <c r="T341"/>
  <c r="T343"/>
  <c r="T344"/>
  <c r="T345"/>
  <c r="T346"/>
  <c r="T347"/>
  <c r="T348"/>
  <c r="T349"/>
  <c r="T350"/>
  <c r="T351"/>
  <c r="T352"/>
  <c r="T353"/>
  <c r="T354"/>
  <c r="T355"/>
  <c r="T356"/>
  <c r="T357"/>
  <c r="T358"/>
  <c r="T359"/>
  <c r="T360"/>
  <c r="T361"/>
  <c r="T362"/>
  <c r="T363"/>
  <c r="T364"/>
  <c r="T365"/>
  <c r="T367"/>
  <c r="T368"/>
  <c r="T369"/>
  <c r="T370"/>
  <c r="T371"/>
  <c r="T372"/>
  <c r="T373"/>
  <c r="T374"/>
  <c r="T375"/>
  <c r="T376"/>
  <c r="T377"/>
  <c r="T378"/>
  <c r="T379"/>
  <c r="T380"/>
  <c r="T381"/>
  <c r="T383"/>
  <c r="T384"/>
  <c r="T385"/>
  <c r="T386"/>
  <c r="T387"/>
  <c r="T388"/>
  <c r="T389"/>
  <c r="T390"/>
  <c r="T391"/>
  <c r="T392"/>
  <c r="T393"/>
  <c r="T394"/>
  <c r="T396"/>
  <c r="T397"/>
  <c r="T398"/>
  <c r="T399"/>
  <c r="T400"/>
  <c r="T401"/>
  <c r="T403"/>
  <c r="T404"/>
  <c r="T405"/>
  <c r="T406"/>
  <c r="T407"/>
  <c r="T409"/>
  <c r="T410"/>
  <c r="T411"/>
  <c r="T412"/>
  <c r="T413"/>
  <c r="T414"/>
  <c r="T415"/>
  <c r="T416"/>
  <c r="T417"/>
  <c r="T418"/>
  <c r="T419"/>
  <c r="T420"/>
  <c r="T421"/>
  <c r="T422"/>
  <c r="T423"/>
  <c r="T424"/>
  <c r="T425"/>
  <c r="T426"/>
  <c r="T427"/>
  <c r="T428"/>
  <c r="T429"/>
  <c r="T431"/>
  <c r="T432"/>
  <c r="T433"/>
  <c r="T434"/>
  <c r="T435"/>
  <c r="T436"/>
  <c r="T437"/>
  <c r="T438"/>
  <c r="T439"/>
  <c r="T440"/>
  <c r="T441"/>
  <c r="T442"/>
  <c r="T443"/>
  <c r="T445"/>
  <c r="T446"/>
  <c r="T447"/>
  <c r="T448"/>
  <c r="T449"/>
  <c r="T452"/>
  <c r="T453"/>
  <c r="T454"/>
  <c r="T455"/>
  <c r="T456"/>
  <c r="T458"/>
  <c r="T459"/>
  <c r="T460"/>
  <c r="T461"/>
  <c r="T462"/>
  <c r="T465"/>
  <c r="T466"/>
  <c r="T467"/>
  <c r="T468"/>
  <c r="T469"/>
  <c r="T470"/>
  <c r="T471"/>
  <c r="T472"/>
  <c r="T473"/>
  <c r="T5"/>
  <c r="R10"/>
  <c r="R11"/>
  <c r="R12"/>
  <c r="R13"/>
  <c r="R14"/>
  <c r="R15"/>
  <c r="R16"/>
  <c r="R17"/>
  <c r="R18"/>
  <c r="R19"/>
  <c r="R20"/>
  <c r="R21"/>
  <c r="R22"/>
  <c r="R23"/>
  <c r="R24"/>
  <c r="R26"/>
  <c r="R27"/>
  <c r="R28"/>
  <c r="R29"/>
  <c r="R30"/>
  <c r="R31"/>
  <c r="R32"/>
  <c r="R33"/>
  <c r="R35"/>
  <c r="R36"/>
  <c r="R37"/>
  <c r="R38"/>
  <c r="R39"/>
  <c r="R40"/>
  <c r="R41"/>
  <c r="R42"/>
  <c r="R43"/>
  <c r="R44"/>
  <c r="R46"/>
  <c r="R47"/>
  <c r="R49"/>
  <c r="R50"/>
  <c r="R51"/>
  <c r="R52"/>
  <c r="R53"/>
  <c r="R54"/>
  <c r="R55"/>
  <c r="R56"/>
  <c r="R57"/>
  <c r="R58"/>
  <c r="R59"/>
  <c r="R60"/>
  <c r="R61"/>
  <c r="R62"/>
  <c r="R63"/>
  <c r="R64"/>
  <c r="R65"/>
  <c r="R66"/>
  <c r="R67"/>
  <c r="R68"/>
  <c r="R69"/>
  <c r="R71"/>
  <c r="R72"/>
  <c r="R73"/>
  <c r="R74"/>
  <c r="R75"/>
  <c r="R76"/>
  <c r="R77"/>
  <c r="R78"/>
  <c r="R79"/>
  <c r="R80"/>
  <c r="R81"/>
  <c r="R82"/>
  <c r="R83"/>
  <c r="R84"/>
  <c r="R85"/>
  <c r="R86"/>
  <c r="R87"/>
  <c r="R88"/>
  <c r="R89"/>
  <c r="R90"/>
  <c r="R91"/>
  <c r="R92"/>
  <c r="R93"/>
  <c r="R94"/>
  <c r="R95"/>
  <c r="R96"/>
  <c r="R97"/>
  <c r="R98"/>
  <c r="R99"/>
  <c r="R100"/>
  <c r="R101"/>
  <c r="R102"/>
  <c r="R103"/>
  <c r="R104"/>
  <c r="R105"/>
  <c r="R106"/>
  <c r="R107"/>
  <c r="R108"/>
  <c r="R109"/>
  <c r="R110"/>
  <c r="R111"/>
  <c r="R112"/>
  <c r="R113"/>
  <c r="R114"/>
  <c r="R115"/>
  <c r="R116"/>
  <c r="R117"/>
  <c r="R118"/>
  <c r="R119"/>
  <c r="R120"/>
  <c r="R121"/>
  <c r="R122"/>
  <c r="R123"/>
  <c r="R124"/>
  <c r="R125"/>
  <c r="R126"/>
  <c r="R127"/>
  <c r="R128"/>
  <c r="R129"/>
  <c r="R130"/>
  <c r="R131"/>
  <c r="R132"/>
  <c r="R133"/>
  <c r="R134"/>
  <c r="R135"/>
  <c r="R136"/>
  <c r="R137"/>
  <c r="R138"/>
  <c r="R139"/>
  <c r="R140"/>
  <c r="R142"/>
  <c r="R143"/>
  <c r="R144"/>
  <c r="R145"/>
  <c r="R147"/>
  <c r="R148"/>
  <c r="R149"/>
  <c r="R150"/>
  <c r="R151"/>
  <c r="R152"/>
  <c r="R153"/>
  <c r="R154"/>
  <c r="R155"/>
  <c r="R156"/>
  <c r="R157"/>
  <c r="R158"/>
  <c r="R159"/>
  <c r="R160"/>
  <c r="R161"/>
  <c r="R162"/>
  <c r="R163"/>
  <c r="R164"/>
  <c r="R165"/>
  <c r="R166"/>
  <c r="R167"/>
  <c r="R168"/>
  <c r="R169"/>
  <c r="R170"/>
  <c r="R171"/>
  <c r="R172"/>
  <c r="R173"/>
  <c r="R174"/>
  <c r="R175"/>
  <c r="R176"/>
  <c r="R177"/>
  <c r="R178"/>
  <c r="R179"/>
  <c r="R180"/>
  <c r="R181"/>
  <c r="R182"/>
  <c r="R183"/>
  <c r="R184"/>
  <c r="R185"/>
  <c r="R186"/>
  <c r="R187"/>
  <c r="R188"/>
  <c r="R189"/>
  <c r="R190"/>
  <c r="R191"/>
  <c r="R192"/>
  <c r="R193"/>
  <c r="R194"/>
  <c r="R195"/>
  <c r="R196"/>
  <c r="R197"/>
  <c r="R198"/>
  <c r="R199"/>
  <c r="R200"/>
  <c r="R201"/>
  <c r="R202"/>
  <c r="R203"/>
  <c r="R204"/>
  <c r="R205"/>
  <c r="R206"/>
  <c r="R207"/>
  <c r="R208"/>
  <c r="R209"/>
  <c r="R210"/>
  <c r="R211"/>
  <c r="R212"/>
  <c r="R213"/>
  <c r="R214"/>
  <c r="R215"/>
  <c r="R216"/>
  <c r="R217"/>
  <c r="R218"/>
  <c r="R219"/>
  <c r="R220"/>
  <c r="R221"/>
  <c r="R222"/>
  <c r="R223"/>
  <c r="R224"/>
  <c r="R225"/>
  <c r="R226"/>
  <c r="R227"/>
  <c r="R228"/>
  <c r="R229"/>
  <c r="R230"/>
  <c r="R231"/>
  <c r="R232"/>
  <c r="R233"/>
  <c r="R234"/>
  <c r="R235"/>
  <c r="R236"/>
  <c r="R237"/>
  <c r="R238"/>
  <c r="R239"/>
  <c r="R240"/>
  <c r="R241"/>
  <c r="R242"/>
  <c r="R243"/>
  <c r="R244"/>
  <c r="R245"/>
  <c r="R246"/>
  <c r="R247"/>
  <c r="R248"/>
  <c r="R249"/>
  <c r="R250"/>
  <c r="R251"/>
  <c r="R252"/>
  <c r="R254"/>
  <c r="R255"/>
  <c r="R256"/>
  <c r="R257"/>
  <c r="R259"/>
  <c r="R260"/>
  <c r="R261"/>
  <c r="R262"/>
  <c r="R263"/>
  <c r="R264"/>
  <c r="R265"/>
  <c r="R266"/>
  <c r="R268"/>
  <c r="R269"/>
  <c r="R270"/>
  <c r="R271"/>
  <c r="R272"/>
  <c r="R273"/>
  <c r="R274"/>
  <c r="R275"/>
  <c r="R276"/>
  <c r="R277"/>
  <c r="R278"/>
  <c r="R279"/>
  <c r="R280"/>
  <c r="R281"/>
  <c r="R282"/>
  <c r="R283"/>
  <c r="R284"/>
  <c r="R285"/>
  <c r="R286"/>
  <c r="R287"/>
  <c r="R288"/>
  <c r="R289"/>
  <c r="R290"/>
  <c r="R292"/>
  <c r="R293"/>
  <c r="R294"/>
  <c r="R295"/>
  <c r="R296"/>
  <c r="R297"/>
  <c r="R298"/>
  <c r="R300"/>
  <c r="R301"/>
  <c r="R302"/>
  <c r="R303"/>
  <c r="R304"/>
  <c r="R305"/>
  <c r="R306"/>
  <c r="R307"/>
  <c r="R308"/>
  <c r="R309"/>
  <c r="R310"/>
  <c r="R311"/>
  <c r="R312"/>
  <c r="R313"/>
  <c r="R314"/>
  <c r="R315"/>
  <c r="R316"/>
  <c r="R317"/>
  <c r="R318"/>
  <c r="R319"/>
  <c r="R320"/>
  <c r="R321"/>
  <c r="R322"/>
  <c r="R323"/>
  <c r="R324"/>
  <c r="R325"/>
  <c r="R326"/>
  <c r="R327"/>
  <c r="R328"/>
  <c r="R329"/>
  <c r="R330"/>
  <c r="R331"/>
  <c r="R332"/>
  <c r="R333"/>
  <c r="R334"/>
  <c r="R335"/>
  <c r="R336"/>
  <c r="R337"/>
  <c r="R338"/>
  <c r="R339"/>
  <c r="R340"/>
  <c r="R341"/>
  <c r="R343"/>
  <c r="R344"/>
  <c r="R345"/>
  <c r="R346"/>
  <c r="R347"/>
  <c r="R348"/>
  <c r="R349"/>
  <c r="R350"/>
  <c r="R351"/>
  <c r="R352"/>
  <c r="R353"/>
  <c r="R354"/>
  <c r="R355"/>
  <c r="R356"/>
  <c r="R357"/>
  <c r="R358"/>
  <c r="R359"/>
  <c r="R360"/>
  <c r="R361"/>
  <c r="R362"/>
  <c r="R363"/>
  <c r="R364"/>
  <c r="R365"/>
  <c r="R367"/>
  <c r="R368"/>
  <c r="R369"/>
  <c r="R370"/>
  <c r="R371"/>
  <c r="R372"/>
  <c r="R373"/>
  <c r="R374"/>
  <c r="R375"/>
  <c r="R376"/>
  <c r="R377"/>
  <c r="R378"/>
  <c r="R379"/>
  <c r="R380"/>
  <c r="R381"/>
  <c r="R383"/>
  <c r="R384"/>
  <c r="R385"/>
  <c r="R386"/>
  <c r="R387"/>
  <c r="R388"/>
  <c r="R389"/>
  <c r="R390"/>
  <c r="R391"/>
  <c r="R392"/>
  <c r="R393"/>
  <c r="R394"/>
  <c r="R396"/>
  <c r="R397"/>
  <c r="R398"/>
  <c r="R399"/>
  <c r="R400"/>
  <c r="R401"/>
  <c r="R403"/>
  <c r="R404"/>
  <c r="R405"/>
  <c r="R406"/>
  <c r="R407"/>
  <c r="R409"/>
  <c r="R410"/>
  <c r="R411"/>
  <c r="R412"/>
  <c r="R413"/>
  <c r="R414"/>
  <c r="R415"/>
  <c r="R416"/>
  <c r="R417"/>
  <c r="R418"/>
  <c r="R419"/>
  <c r="R420"/>
  <c r="R421"/>
  <c r="R422"/>
  <c r="R423"/>
  <c r="R424"/>
  <c r="R425"/>
  <c r="R426"/>
  <c r="R427"/>
  <c r="R428"/>
  <c r="R429"/>
  <c r="R431"/>
  <c r="R432"/>
  <c r="R433"/>
  <c r="R434"/>
  <c r="R435"/>
  <c r="R436"/>
  <c r="R437"/>
  <c r="R438"/>
  <c r="R439"/>
  <c r="R440"/>
  <c r="R441"/>
  <c r="R442"/>
  <c r="R443"/>
  <c r="R445"/>
  <c r="R446"/>
  <c r="R447"/>
  <c r="R448"/>
  <c r="R449"/>
  <c r="R452"/>
  <c r="R453"/>
  <c r="R454"/>
  <c r="R455"/>
  <c r="R456"/>
  <c r="R458"/>
  <c r="R459"/>
  <c r="R460"/>
  <c r="R461"/>
  <c r="R462"/>
  <c r="R465"/>
  <c r="R466"/>
  <c r="R467"/>
  <c r="R468"/>
  <c r="R469"/>
  <c r="R470"/>
  <c r="R471"/>
  <c r="R472"/>
  <c r="R473"/>
  <c r="R6"/>
  <c r="R7"/>
  <c r="R8"/>
  <c r="R5"/>
  <c r="O475"/>
  <c r="Q474"/>
  <c r="P474"/>
  <c r="P473"/>
  <c r="Q473" s="1"/>
  <c r="P472"/>
  <c r="Q472" s="1"/>
  <c r="P471"/>
  <c r="Q471" s="1"/>
  <c r="Q470"/>
  <c r="P470"/>
  <c r="P469"/>
  <c r="Q469" s="1"/>
  <c r="Q468"/>
  <c r="P468"/>
  <c r="P467"/>
  <c r="Q467" s="1"/>
  <c r="Q466"/>
  <c r="P466"/>
  <c r="P465"/>
  <c r="Q465" s="1"/>
  <c r="P462"/>
  <c r="Q462" s="1"/>
  <c r="P461"/>
  <c r="Q461" s="1"/>
  <c r="Q460"/>
  <c r="P460"/>
  <c r="P459"/>
  <c r="Q459" s="1"/>
  <c r="Q458"/>
  <c r="P458"/>
  <c r="P456"/>
  <c r="Q456" s="1"/>
  <c r="Q455"/>
  <c r="P455"/>
  <c r="P454"/>
  <c r="Q454" s="1"/>
  <c r="P453"/>
  <c r="Q453" s="1"/>
  <c r="P452"/>
  <c r="Q452" s="1"/>
  <c r="Q449"/>
  <c r="P449"/>
  <c r="P448"/>
  <c r="Q448" s="1"/>
  <c r="Q447"/>
  <c r="P447"/>
  <c r="P446"/>
  <c r="Q446" s="1"/>
  <c r="Q445"/>
  <c r="P445"/>
  <c r="P443"/>
  <c r="Q443" s="1"/>
  <c r="P442"/>
  <c r="Q442" s="1"/>
  <c r="P441"/>
  <c r="Q441" s="1"/>
  <c r="Q440"/>
  <c r="P440"/>
  <c r="P439"/>
  <c r="Q439" s="1"/>
  <c r="Q438"/>
  <c r="P438"/>
  <c r="P437"/>
  <c r="Q437" s="1"/>
  <c r="Q436"/>
  <c r="P436"/>
  <c r="P435"/>
  <c r="Q435" s="1"/>
  <c r="P434"/>
  <c r="Q434" s="1"/>
  <c r="P433"/>
  <c r="Q433" s="1"/>
  <c r="Q432"/>
  <c r="P432"/>
  <c r="P431"/>
  <c r="Q431" s="1"/>
  <c r="Q429"/>
  <c r="P429"/>
  <c r="P428"/>
  <c r="Q428" s="1"/>
  <c r="Q427"/>
  <c r="P427"/>
  <c r="P426"/>
  <c r="Q426" s="1"/>
  <c r="P425"/>
  <c r="Q425" s="1"/>
  <c r="P424"/>
  <c r="Q424" s="1"/>
  <c r="Q423"/>
  <c r="P423"/>
  <c r="P422"/>
  <c r="Q422" s="1"/>
  <c r="Q421"/>
  <c r="P421"/>
  <c r="P420"/>
  <c r="Q420" s="1"/>
  <c r="Q419"/>
  <c r="P419"/>
  <c r="P418"/>
  <c r="Q418" s="1"/>
  <c r="P417"/>
  <c r="Q417" s="1"/>
  <c r="P416"/>
  <c r="Q416" s="1"/>
  <c r="Q415"/>
  <c r="P415"/>
  <c r="P414"/>
  <c r="Q414" s="1"/>
  <c r="Q413"/>
  <c r="P413"/>
  <c r="P412"/>
  <c r="Q412" s="1"/>
  <c r="Q411"/>
  <c r="P411"/>
  <c r="P410"/>
  <c r="Q410" s="1"/>
  <c r="P409"/>
  <c r="Q409" s="1"/>
  <c r="P407"/>
  <c r="Q407" s="1"/>
  <c r="Q406"/>
  <c r="P406"/>
  <c r="P405"/>
  <c r="Q405" s="1"/>
  <c r="Q404"/>
  <c r="P404"/>
  <c r="P403"/>
  <c r="Q403" s="1"/>
  <c r="Q401"/>
  <c r="P401"/>
  <c r="P400"/>
  <c r="Q400" s="1"/>
  <c r="P399"/>
  <c r="Q399" s="1"/>
  <c r="P398"/>
  <c r="Q398" s="1"/>
  <c r="Q397"/>
  <c r="P397"/>
  <c r="P396"/>
  <c r="Q396" s="1"/>
  <c r="Q394"/>
  <c r="P394"/>
  <c r="P393"/>
  <c r="Q393" s="1"/>
  <c r="Q392"/>
  <c r="P392"/>
  <c r="P391"/>
  <c r="Q391" s="1"/>
  <c r="P390"/>
  <c r="Q390" s="1"/>
  <c r="P389"/>
  <c r="Q389" s="1"/>
  <c r="Q388"/>
  <c r="P388"/>
  <c r="P387"/>
  <c r="Q387" s="1"/>
  <c r="Q386"/>
  <c r="P386"/>
  <c r="P385"/>
  <c r="Q385" s="1"/>
  <c r="Q384"/>
  <c r="P384"/>
  <c r="P383"/>
  <c r="Q383" s="1"/>
  <c r="P381"/>
  <c r="Q381" s="1"/>
  <c r="P380"/>
  <c r="Q380" s="1"/>
  <c r="Q379"/>
  <c r="P379"/>
  <c r="P378"/>
  <c r="Q378" s="1"/>
  <c r="Q377"/>
  <c r="P377"/>
  <c r="P376"/>
  <c r="Q376" s="1"/>
  <c r="Q375"/>
  <c r="P375"/>
  <c r="P374"/>
  <c r="Q374" s="1"/>
  <c r="P373"/>
  <c r="Q373" s="1"/>
  <c r="P372"/>
  <c r="Q372" s="1"/>
  <c r="Q371"/>
  <c r="P371"/>
  <c r="P370"/>
  <c r="Q370" s="1"/>
  <c r="Q369"/>
  <c r="P369"/>
  <c r="P368"/>
  <c r="Q368" s="1"/>
  <c r="Q367"/>
  <c r="P367"/>
  <c r="P365"/>
  <c r="Q365" s="1"/>
  <c r="P364"/>
  <c r="Q364" s="1"/>
  <c r="P363"/>
  <c r="Q363" s="1"/>
  <c r="Q362"/>
  <c r="P362"/>
  <c r="P361"/>
  <c r="Q361" s="1"/>
  <c r="Q360"/>
  <c r="P360"/>
  <c r="P359"/>
  <c r="Q359" s="1"/>
  <c r="Q358"/>
  <c r="P358"/>
  <c r="P357"/>
  <c r="Q357" s="1"/>
  <c r="P356"/>
  <c r="Q356" s="1"/>
  <c r="P355"/>
  <c r="Q355" s="1"/>
  <c r="Q354"/>
  <c r="P354"/>
  <c r="P353"/>
  <c r="Q353" s="1"/>
  <c r="Q352"/>
  <c r="P352"/>
  <c r="P351"/>
  <c r="Q351" s="1"/>
  <c r="Q350"/>
  <c r="P350"/>
  <c r="P349"/>
  <c r="Q349" s="1"/>
  <c r="P348"/>
  <c r="Q348" s="1"/>
  <c r="P347"/>
  <c r="Q347" s="1"/>
  <c r="Q346"/>
  <c r="P346"/>
  <c r="P345"/>
  <c r="Q345" s="1"/>
  <c r="Q344"/>
  <c r="P344"/>
  <c r="P343"/>
  <c r="Q343" s="1"/>
  <c r="Q341"/>
  <c r="P341"/>
  <c r="P340"/>
  <c r="Q340" s="1"/>
  <c r="P339"/>
  <c r="Q339" s="1"/>
  <c r="P338"/>
  <c r="Q338" s="1"/>
  <c r="Q337"/>
  <c r="P337"/>
  <c r="P336"/>
  <c r="Q336" s="1"/>
  <c r="Q335"/>
  <c r="P335"/>
  <c r="P334"/>
  <c r="Q334" s="1"/>
  <c r="Q333"/>
  <c r="P333"/>
  <c r="P332"/>
  <c r="Q332" s="1"/>
  <c r="P331"/>
  <c r="Q331" s="1"/>
  <c r="P330"/>
  <c r="Q330" s="1"/>
  <c r="Q329"/>
  <c r="P329"/>
  <c r="P328"/>
  <c r="Q328" s="1"/>
  <c r="Q327"/>
  <c r="P327"/>
  <c r="P326"/>
  <c r="Q326" s="1"/>
  <c r="Q325"/>
  <c r="P325"/>
  <c r="P324"/>
  <c r="Q324" s="1"/>
  <c r="P323"/>
  <c r="Q323" s="1"/>
  <c r="P322"/>
  <c r="Q322" s="1"/>
  <c r="Q321"/>
  <c r="P321"/>
  <c r="P320"/>
  <c r="Q320" s="1"/>
  <c r="Q319"/>
  <c r="P319"/>
  <c r="P318"/>
  <c r="Q318" s="1"/>
  <c r="Q317"/>
  <c r="P317"/>
  <c r="P316"/>
  <c r="Q316" s="1"/>
  <c r="P315"/>
  <c r="Q315" s="1"/>
  <c r="P314"/>
  <c r="Q314" s="1"/>
  <c r="Q313"/>
  <c r="P313"/>
  <c r="P312"/>
  <c r="Q312" s="1"/>
  <c r="Q311"/>
  <c r="P311"/>
  <c r="P310"/>
  <c r="Q310" s="1"/>
  <c r="Q309"/>
  <c r="P309"/>
  <c r="P308"/>
  <c r="Q308" s="1"/>
  <c r="P307"/>
  <c r="Q307" s="1"/>
  <c r="P306"/>
  <c r="Q306" s="1"/>
  <c r="Q305"/>
  <c r="P305"/>
  <c r="P304"/>
  <c r="Q304" s="1"/>
  <c r="Q303"/>
  <c r="P303"/>
  <c r="P302"/>
  <c r="Q302" s="1"/>
  <c r="Q301"/>
  <c r="P301"/>
  <c r="P300"/>
  <c r="Q300" s="1"/>
  <c r="P298"/>
  <c r="Q298" s="1"/>
  <c r="P297"/>
  <c r="Q297" s="1"/>
  <c r="Q296"/>
  <c r="P296"/>
  <c r="P295"/>
  <c r="Q295" s="1"/>
  <c r="Q294"/>
  <c r="P294"/>
  <c r="P293"/>
  <c r="Q293" s="1"/>
  <c r="Q292"/>
  <c r="P292"/>
  <c r="P290"/>
  <c r="Q290" s="1"/>
  <c r="P289"/>
  <c r="Q289" s="1"/>
  <c r="P288"/>
  <c r="Q288" s="1"/>
  <c r="Q287"/>
  <c r="P287"/>
  <c r="P286"/>
  <c r="Q286" s="1"/>
  <c r="Q285"/>
  <c r="P285"/>
  <c r="P284"/>
  <c r="Q284" s="1"/>
  <c r="Q283"/>
  <c r="P283"/>
  <c r="P282"/>
  <c r="Q282" s="1"/>
  <c r="P281"/>
  <c r="Q281" s="1"/>
  <c r="P280"/>
  <c r="Q280" s="1"/>
  <c r="Q279"/>
  <c r="P279"/>
  <c r="P278"/>
  <c r="Q278" s="1"/>
  <c r="Q277"/>
  <c r="P277"/>
  <c r="P276"/>
  <c r="Q276" s="1"/>
  <c r="Q275"/>
  <c r="P275"/>
  <c r="P274"/>
  <c r="Q274" s="1"/>
  <c r="P273"/>
  <c r="Q273" s="1"/>
  <c r="P272"/>
  <c r="Q272" s="1"/>
  <c r="Q271"/>
  <c r="P271"/>
  <c r="P270"/>
  <c r="Q270" s="1"/>
  <c r="Q269"/>
  <c r="P269"/>
  <c r="P268"/>
  <c r="Q268" s="1"/>
  <c r="Q266"/>
  <c r="P266"/>
  <c r="P265"/>
  <c r="Q265" s="1"/>
  <c r="P264"/>
  <c r="Q264" s="1"/>
  <c r="P263"/>
  <c r="Q263" s="1"/>
  <c r="Q262"/>
  <c r="P262"/>
  <c r="P261"/>
  <c r="Q261" s="1"/>
  <c r="Q260"/>
  <c r="P260"/>
  <c r="P259"/>
  <c r="Q259" s="1"/>
  <c r="Q257"/>
  <c r="P257"/>
  <c r="P256"/>
  <c r="Q256" s="1"/>
  <c r="P255"/>
  <c r="Q255" s="1"/>
  <c r="P254"/>
  <c r="Q254" s="1"/>
  <c r="Q252"/>
  <c r="P252"/>
  <c r="P251"/>
  <c r="Q251" s="1"/>
  <c r="Q250"/>
  <c r="P250"/>
  <c r="P249"/>
  <c r="Q249" s="1"/>
  <c r="Q248"/>
  <c r="P248"/>
  <c r="P247"/>
  <c r="Q247" s="1"/>
  <c r="P246"/>
  <c r="Q246" s="1"/>
  <c r="P245"/>
  <c r="Q245" s="1"/>
  <c r="Q244"/>
  <c r="P244"/>
  <c r="P243"/>
  <c r="Q243" s="1"/>
  <c r="Q242"/>
  <c r="P242"/>
  <c r="P241"/>
  <c r="Q241" s="1"/>
  <c r="Q240"/>
  <c r="P240"/>
  <c r="P239"/>
  <c r="Q239" s="1"/>
  <c r="P238"/>
  <c r="Q238" s="1"/>
  <c r="P237"/>
  <c r="Q237" s="1"/>
  <c r="Q236"/>
  <c r="P236"/>
  <c r="P235"/>
  <c r="Q235" s="1"/>
  <c r="Q234"/>
  <c r="P234"/>
  <c r="P233"/>
  <c r="Q233" s="1"/>
  <c r="Q232"/>
  <c r="P232"/>
  <c r="P231"/>
  <c r="Q231" s="1"/>
  <c r="P230"/>
  <c r="Q230" s="1"/>
  <c r="P229"/>
  <c r="Q229" s="1"/>
  <c r="Q228"/>
  <c r="P228"/>
  <c r="P227"/>
  <c r="Q227" s="1"/>
  <c r="Q226"/>
  <c r="P226"/>
  <c r="P225"/>
  <c r="Q225" s="1"/>
  <c r="Q224"/>
  <c r="P224"/>
  <c r="P223"/>
  <c r="Q223" s="1"/>
  <c r="P222"/>
  <c r="Q222" s="1"/>
  <c r="P221"/>
  <c r="Q221" s="1"/>
  <c r="Q220"/>
  <c r="P220"/>
  <c r="P219"/>
  <c r="Q219" s="1"/>
  <c r="Q218"/>
  <c r="P218"/>
  <c r="P217"/>
  <c r="Q217" s="1"/>
  <c r="Q216"/>
  <c r="P216"/>
  <c r="P215"/>
  <c r="Q215" s="1"/>
  <c r="P214"/>
  <c r="Q214" s="1"/>
  <c r="P213"/>
  <c r="Q213" s="1"/>
  <c r="Q212"/>
  <c r="P212"/>
  <c r="P211"/>
  <c r="Q211" s="1"/>
  <c r="Q210"/>
  <c r="P210"/>
  <c r="P209"/>
  <c r="Q209" s="1"/>
  <c r="Q208"/>
  <c r="P208"/>
  <c r="P207"/>
  <c r="Q207" s="1"/>
  <c r="P206"/>
  <c r="Q206" s="1"/>
  <c r="P205"/>
  <c r="Q205" s="1"/>
  <c r="Q204"/>
  <c r="P204"/>
  <c r="P203"/>
  <c r="Q203" s="1"/>
  <c r="Q202"/>
  <c r="P202"/>
  <c r="P201"/>
  <c r="Q201" s="1"/>
  <c r="Q200"/>
  <c r="P200"/>
  <c r="P199"/>
  <c r="Q199" s="1"/>
  <c r="P198"/>
  <c r="Q198" s="1"/>
  <c r="P197"/>
  <c r="Q197" s="1"/>
  <c r="Q196"/>
  <c r="P196"/>
  <c r="P195"/>
  <c r="Q195" s="1"/>
  <c r="Q194"/>
  <c r="P194"/>
  <c r="P193"/>
  <c r="Q193" s="1"/>
  <c r="Q192"/>
  <c r="P192"/>
  <c r="P191"/>
  <c r="Q191" s="1"/>
  <c r="P190"/>
  <c r="Q190" s="1"/>
  <c r="P189"/>
  <c r="Q189" s="1"/>
  <c r="Q188"/>
  <c r="P188"/>
  <c r="P187"/>
  <c r="Q187" s="1"/>
  <c r="Q186"/>
  <c r="P186"/>
  <c r="P185"/>
  <c r="Q185" s="1"/>
  <c r="Q184"/>
  <c r="P184"/>
  <c r="P183"/>
  <c r="Q183" s="1"/>
  <c r="P182"/>
  <c r="Q182" s="1"/>
  <c r="P181"/>
  <c r="Q181" s="1"/>
  <c r="Q180"/>
  <c r="P180"/>
  <c r="P179"/>
  <c r="Q179" s="1"/>
  <c r="Q178"/>
  <c r="P178"/>
  <c r="P177"/>
  <c r="Q177" s="1"/>
  <c r="Q176"/>
  <c r="P176"/>
  <c r="P175"/>
  <c r="Q175" s="1"/>
  <c r="P174"/>
  <c r="Q174" s="1"/>
  <c r="P173"/>
  <c r="Q173" s="1"/>
  <c r="Q172"/>
  <c r="P172"/>
  <c r="P171"/>
  <c r="Q171" s="1"/>
  <c r="Q170"/>
  <c r="P170"/>
  <c r="P169"/>
  <c r="Q169" s="1"/>
  <c r="Q168"/>
  <c r="P168"/>
  <c r="P167"/>
  <c r="Q167" s="1"/>
  <c r="P166"/>
  <c r="Q166" s="1"/>
  <c r="P165"/>
  <c r="Q165" s="1"/>
  <c r="Q164"/>
  <c r="P164"/>
  <c r="P163"/>
  <c r="Q163" s="1"/>
  <c r="Q162"/>
  <c r="P162"/>
  <c r="P161"/>
  <c r="Q161" s="1"/>
  <c r="Q160"/>
  <c r="P160"/>
  <c r="P159"/>
  <c r="Q159" s="1"/>
  <c r="P158"/>
  <c r="Q158" s="1"/>
  <c r="P157"/>
  <c r="Q157" s="1"/>
  <c r="Q156"/>
  <c r="P156"/>
  <c r="P155"/>
  <c r="Q155" s="1"/>
  <c r="Q154"/>
  <c r="P154"/>
  <c r="P153"/>
  <c r="Q153" s="1"/>
  <c r="P152"/>
  <c r="Q152" s="1"/>
  <c r="P151"/>
  <c r="Q151" s="1"/>
  <c r="P150"/>
  <c r="Q150" s="1"/>
  <c r="P149"/>
  <c r="Q149" s="1"/>
  <c r="Q148"/>
  <c r="P148"/>
  <c r="P147"/>
  <c r="Q147" s="1"/>
  <c r="Q145"/>
  <c r="P145"/>
  <c r="P144"/>
  <c r="Q144" s="1"/>
  <c r="Q143"/>
  <c r="P143"/>
  <c r="P142"/>
  <c r="Q142" s="1"/>
  <c r="P140"/>
  <c r="Q140" s="1"/>
  <c r="P139"/>
  <c r="Q139" s="1"/>
  <c r="Q138"/>
  <c r="P138"/>
  <c r="P137"/>
  <c r="Q137" s="1"/>
  <c r="Q136"/>
  <c r="P136"/>
  <c r="P135"/>
  <c r="Q135" s="1"/>
  <c r="Q134"/>
  <c r="P134"/>
  <c r="P133"/>
  <c r="Q133" s="1"/>
  <c r="P132"/>
  <c r="Q132" s="1"/>
  <c r="P131"/>
  <c r="Q131" s="1"/>
  <c r="Q130"/>
  <c r="P130"/>
  <c r="P129"/>
  <c r="Q129" s="1"/>
  <c r="Q128"/>
  <c r="P128"/>
  <c r="P127"/>
  <c r="Q127" s="1"/>
  <c r="Q126"/>
  <c r="P126"/>
  <c r="P125"/>
  <c r="Q125" s="1"/>
  <c r="P124"/>
  <c r="Q124" s="1"/>
  <c r="P123"/>
  <c r="Q123" s="1"/>
  <c r="Q122"/>
  <c r="P122"/>
  <c r="P121"/>
  <c r="Q121" s="1"/>
  <c r="Q120"/>
  <c r="P120"/>
  <c r="P119"/>
  <c r="Q119" s="1"/>
  <c r="Q118"/>
  <c r="P118"/>
  <c r="P117"/>
  <c r="Q117" s="1"/>
  <c r="P116"/>
  <c r="Q116" s="1"/>
  <c r="P115"/>
  <c r="Q115" s="1"/>
  <c r="Q114"/>
  <c r="P114"/>
  <c r="P113"/>
  <c r="Q113" s="1"/>
  <c r="Q112"/>
  <c r="P112"/>
  <c r="P111"/>
  <c r="Q111" s="1"/>
  <c r="Q110"/>
  <c r="P110"/>
  <c r="P109"/>
  <c r="Q109" s="1"/>
  <c r="P108"/>
  <c r="Q108" s="1"/>
  <c r="P107"/>
  <c r="Q107" s="1"/>
  <c r="Q106"/>
  <c r="P106"/>
  <c r="P105"/>
  <c r="Q105" s="1"/>
  <c r="Q104"/>
  <c r="P104"/>
  <c r="P103"/>
  <c r="Q103" s="1"/>
  <c r="Q102"/>
  <c r="P102"/>
  <c r="P101"/>
  <c r="Q101" s="1"/>
  <c r="P100"/>
  <c r="Q100" s="1"/>
  <c r="P99"/>
  <c r="Q99" s="1"/>
  <c r="Q98"/>
  <c r="P98"/>
  <c r="P97"/>
  <c r="Q97" s="1"/>
  <c r="Q96"/>
  <c r="P96"/>
  <c r="P95"/>
  <c r="Q95" s="1"/>
  <c r="Q94"/>
  <c r="P94"/>
  <c r="P93"/>
  <c r="Q93" s="1"/>
  <c r="P92"/>
  <c r="Q92" s="1"/>
  <c r="P91"/>
  <c r="Q91" s="1"/>
  <c r="Q90"/>
  <c r="P90"/>
  <c r="P89"/>
  <c r="Q89" s="1"/>
  <c r="Q88"/>
  <c r="P88"/>
  <c r="P87"/>
  <c r="Q87" s="1"/>
  <c r="Q86"/>
  <c r="P86"/>
  <c r="P85"/>
  <c r="Q85" s="1"/>
  <c r="P84"/>
  <c r="Q84" s="1"/>
  <c r="P83"/>
  <c r="Q83" s="1"/>
  <c r="Q82"/>
  <c r="P82"/>
  <c r="P81"/>
  <c r="Q81" s="1"/>
  <c r="Q80"/>
  <c r="P80"/>
  <c r="P79"/>
  <c r="Q79" s="1"/>
  <c r="Q78"/>
  <c r="P78"/>
  <c r="P77"/>
  <c r="Q77" s="1"/>
  <c r="P76"/>
  <c r="Q76" s="1"/>
  <c r="P75"/>
  <c r="Q75" s="1"/>
  <c r="Q74"/>
  <c r="P74"/>
  <c r="P73"/>
  <c r="Q73" s="1"/>
  <c r="Q72"/>
  <c r="P72"/>
  <c r="P71"/>
  <c r="Q71" s="1"/>
  <c r="Q69"/>
  <c r="P69"/>
  <c r="P68"/>
  <c r="Q68" s="1"/>
  <c r="P67"/>
  <c r="Q67" s="1"/>
  <c r="P66"/>
  <c r="Q66" s="1"/>
  <c r="Q65"/>
  <c r="P65"/>
  <c r="P64"/>
  <c r="Q64" s="1"/>
  <c r="Q63"/>
  <c r="P63"/>
  <c r="P62"/>
  <c r="Q62" s="1"/>
  <c r="Q61"/>
  <c r="P61"/>
  <c r="P60"/>
  <c r="Q60" s="1"/>
  <c r="P59"/>
  <c r="Q59" s="1"/>
  <c r="P58"/>
  <c r="Q58" s="1"/>
  <c r="Q57"/>
  <c r="P57"/>
  <c r="P56"/>
  <c r="Q56" s="1"/>
  <c r="Q55"/>
  <c r="P55"/>
  <c r="P54"/>
  <c r="Q54" s="1"/>
  <c r="Q53"/>
  <c r="P53"/>
  <c r="P52"/>
  <c r="Q52" s="1"/>
  <c r="P51"/>
  <c r="Q51" s="1"/>
  <c r="P50"/>
  <c r="Q50" s="1"/>
  <c r="Q49"/>
  <c r="P49"/>
  <c r="P47"/>
  <c r="Q47" s="1"/>
  <c r="Q46"/>
  <c r="P46"/>
  <c r="P44"/>
  <c r="Q44" s="1"/>
  <c r="Q43"/>
  <c r="P43"/>
  <c r="P42"/>
  <c r="Q42" s="1"/>
  <c r="P41"/>
  <c r="Q41" s="1"/>
  <c r="P40"/>
  <c r="Q40" s="1"/>
  <c r="Q39"/>
  <c r="P39"/>
  <c r="P38"/>
  <c r="Q38" s="1"/>
  <c r="Q37"/>
  <c r="P37"/>
  <c r="P36"/>
  <c r="Q36" s="1"/>
  <c r="Q35"/>
  <c r="P35"/>
  <c r="P33"/>
  <c r="Q33" s="1"/>
  <c r="P32"/>
  <c r="Q32" s="1"/>
  <c r="P31"/>
  <c r="Q31" s="1"/>
  <c r="Q30"/>
  <c r="P30"/>
  <c r="P29"/>
  <c r="Q29" s="1"/>
  <c r="Q28"/>
  <c r="P28"/>
  <c r="P27"/>
  <c r="Q27" s="1"/>
  <c r="Q26"/>
  <c r="P26"/>
  <c r="P24"/>
  <c r="Q24" s="1"/>
  <c r="P23"/>
  <c r="Q23" s="1"/>
  <c r="P22"/>
  <c r="Q22" s="1"/>
  <c r="Q21"/>
  <c r="P21"/>
  <c r="P20"/>
  <c r="Q20" s="1"/>
  <c r="Q19"/>
  <c r="P19"/>
  <c r="P18"/>
  <c r="Q18" s="1"/>
  <c r="Q17"/>
  <c r="P17"/>
  <c r="P16"/>
  <c r="Q16" s="1"/>
  <c r="P15"/>
  <c r="Q15" s="1"/>
  <c r="P14"/>
  <c r="Q14" s="1"/>
  <c r="Q13"/>
  <c r="P13"/>
  <c r="P12"/>
  <c r="Q12" s="1"/>
  <c r="Q11"/>
  <c r="P11"/>
  <c r="P10"/>
  <c r="Q10" s="1"/>
  <c r="Q8"/>
  <c r="P8"/>
  <c r="P7"/>
  <c r="Q7" s="1"/>
  <c r="P6"/>
  <c r="Q6" s="1"/>
  <c r="P5"/>
  <c r="P475" l="1"/>
  <c r="Q5"/>
  <c r="Q475" s="1"/>
  <c r="L475" l="1"/>
  <c r="M474"/>
  <c r="M473"/>
  <c r="M472"/>
  <c r="M471"/>
  <c r="M470"/>
  <c r="M469"/>
  <c r="M468"/>
  <c r="M467"/>
  <c r="M466"/>
  <c r="M465"/>
  <c r="M462"/>
  <c r="M461"/>
  <c r="M460"/>
  <c r="M459"/>
  <c r="M458"/>
  <c r="M456"/>
  <c r="M455"/>
  <c r="M454"/>
  <c r="M453"/>
  <c r="M452"/>
  <c r="M449"/>
  <c r="M448"/>
  <c r="M447"/>
  <c r="M446"/>
  <c r="M445"/>
  <c r="M443"/>
  <c r="M442"/>
  <c r="M441"/>
  <c r="M440"/>
  <c r="M439"/>
  <c r="M438"/>
  <c r="M437"/>
  <c r="M436"/>
  <c r="M435"/>
  <c r="M434"/>
  <c r="M433"/>
  <c r="M432"/>
  <c r="M431"/>
  <c r="M429"/>
  <c r="M428"/>
  <c r="M427"/>
  <c r="M426"/>
  <c r="M425"/>
  <c r="M424"/>
  <c r="M423"/>
  <c r="M422"/>
  <c r="M421"/>
  <c r="M420"/>
  <c r="M419"/>
  <c r="M418"/>
  <c r="M417"/>
  <c r="M416"/>
  <c r="M415"/>
  <c r="M414"/>
  <c r="M413"/>
  <c r="M412"/>
  <c r="M411"/>
  <c r="M410"/>
  <c r="M409"/>
  <c r="M407"/>
  <c r="M406"/>
  <c r="M405"/>
  <c r="M404"/>
  <c r="M403"/>
  <c r="M401"/>
  <c r="M400"/>
  <c r="M399"/>
  <c r="M398"/>
  <c r="M397"/>
  <c r="M396"/>
  <c r="M394"/>
  <c r="M393"/>
  <c r="M392"/>
  <c r="M391"/>
  <c r="M390"/>
  <c r="M389"/>
  <c r="M388"/>
  <c r="M387"/>
  <c r="M386"/>
  <c r="M385"/>
  <c r="M384"/>
  <c r="M383"/>
  <c r="M381"/>
  <c r="M380"/>
  <c r="M379"/>
  <c r="M378"/>
  <c r="M377"/>
  <c r="M376"/>
  <c r="M375"/>
  <c r="M374"/>
  <c r="M373"/>
  <c r="M372"/>
  <c r="M371"/>
  <c r="M370"/>
  <c r="M369"/>
  <c r="M368"/>
  <c r="M367"/>
  <c r="M365"/>
  <c r="M364"/>
  <c r="M363"/>
  <c r="M362"/>
  <c r="M361"/>
  <c r="M360"/>
  <c r="M359"/>
  <c r="M358"/>
  <c r="M357"/>
  <c r="M356"/>
  <c r="M355"/>
  <c r="M354"/>
  <c r="M353"/>
  <c r="M352"/>
  <c r="M351"/>
  <c r="M350"/>
  <c r="M349"/>
  <c r="M348"/>
  <c r="M347"/>
  <c r="M346"/>
  <c r="M345"/>
  <c r="M344"/>
  <c r="M343"/>
  <c r="M341"/>
  <c r="M340"/>
  <c r="M339"/>
  <c r="M338"/>
  <c r="M337"/>
  <c r="M336"/>
  <c r="M335"/>
  <c r="M334"/>
  <c r="M333"/>
  <c r="M332"/>
  <c r="M331"/>
  <c r="M330"/>
  <c r="M329"/>
  <c r="M328"/>
  <c r="M327"/>
  <c r="M326"/>
  <c r="M325"/>
  <c r="M324"/>
  <c r="M323"/>
  <c r="M322"/>
  <c r="M321"/>
  <c r="M320"/>
  <c r="M319"/>
  <c r="M318"/>
  <c r="M317"/>
  <c r="M316"/>
  <c r="M315"/>
  <c r="M314"/>
  <c r="M313"/>
  <c r="M312"/>
  <c r="M311"/>
  <c r="M310"/>
  <c r="M309"/>
  <c r="M308"/>
  <c r="M307"/>
  <c r="M306"/>
  <c r="M305"/>
  <c r="M304"/>
  <c r="M303"/>
  <c r="M302"/>
  <c r="M301"/>
  <c r="M300"/>
  <c r="M298"/>
  <c r="M297"/>
  <c r="M296"/>
  <c r="M295"/>
  <c r="M294"/>
  <c r="M293"/>
  <c r="M292"/>
  <c r="M290"/>
  <c r="M289"/>
  <c r="M288"/>
  <c r="M287"/>
  <c r="M286"/>
  <c r="M285"/>
  <c r="M284"/>
  <c r="M283"/>
  <c r="M282"/>
  <c r="M281"/>
  <c r="M280"/>
  <c r="M279"/>
  <c r="M278"/>
  <c r="M277"/>
  <c r="M276"/>
  <c r="M275"/>
  <c r="M274"/>
  <c r="M273"/>
  <c r="M272"/>
  <c r="M271"/>
  <c r="M270"/>
  <c r="M269"/>
  <c r="M268"/>
  <c r="M266"/>
  <c r="M265"/>
  <c r="M264"/>
  <c r="M263"/>
  <c r="M262"/>
  <c r="M261"/>
  <c r="M260"/>
  <c r="M259"/>
  <c r="M257"/>
  <c r="M256"/>
  <c r="M255"/>
  <c r="M254"/>
  <c r="M252"/>
  <c r="M251"/>
  <c r="M250"/>
  <c r="M249"/>
  <c r="M248"/>
  <c r="M247"/>
  <c r="M246"/>
  <c r="M245"/>
  <c r="M244"/>
  <c r="M243"/>
  <c r="M242"/>
  <c r="M241"/>
  <c r="M240"/>
  <c r="M239"/>
  <c r="M238"/>
  <c r="M237"/>
  <c r="M236"/>
  <c r="M235"/>
  <c r="M234"/>
  <c r="M233"/>
  <c r="M232"/>
  <c r="M231"/>
  <c r="M230"/>
  <c r="M229"/>
  <c r="M228"/>
  <c r="M227"/>
  <c r="M226"/>
  <c r="M225"/>
  <c r="M224"/>
  <c r="M223"/>
  <c r="M222"/>
  <c r="M221"/>
  <c r="M220"/>
  <c r="M219"/>
  <c r="M218"/>
  <c r="M217"/>
  <c r="M216"/>
  <c r="M215"/>
  <c r="M214"/>
  <c r="M213"/>
  <c r="M212"/>
  <c r="M211"/>
  <c r="M210"/>
  <c r="M209"/>
  <c r="M208"/>
  <c r="M207"/>
  <c r="M206"/>
  <c r="M205"/>
  <c r="M204"/>
  <c r="M203"/>
  <c r="M202"/>
  <c r="M201"/>
  <c r="M200"/>
  <c r="M199"/>
  <c r="M198"/>
  <c r="M197"/>
  <c r="M196"/>
  <c r="M195"/>
  <c r="M194"/>
  <c r="M193"/>
  <c r="M192"/>
  <c r="M191"/>
  <c r="M190"/>
  <c r="M189"/>
  <c r="M188"/>
  <c r="M187"/>
  <c r="M186"/>
  <c r="M185"/>
  <c r="M184"/>
  <c r="M183"/>
  <c r="M182"/>
  <c r="M181"/>
  <c r="M180"/>
  <c r="M179"/>
  <c r="M178"/>
  <c r="M177"/>
  <c r="M176"/>
  <c r="M175"/>
  <c r="M174"/>
  <c r="M173"/>
  <c r="M172"/>
  <c r="M171"/>
  <c r="M170"/>
  <c r="M169"/>
  <c r="M168"/>
  <c r="M167"/>
  <c r="M166"/>
  <c r="M165"/>
  <c r="M164"/>
  <c r="M163"/>
  <c r="M162"/>
  <c r="M161"/>
  <c r="M160"/>
  <c r="M159"/>
  <c r="M158"/>
  <c r="M157"/>
  <c r="M156"/>
  <c r="M155"/>
  <c r="M154"/>
  <c r="M153"/>
  <c r="M152"/>
  <c r="M151"/>
  <c r="M150"/>
  <c r="M149"/>
  <c r="M148"/>
  <c r="M147"/>
  <c r="M145"/>
  <c r="M144"/>
  <c r="M143"/>
  <c r="M142"/>
  <c r="M140"/>
  <c r="M139"/>
  <c r="M138"/>
  <c r="M137"/>
  <c r="M136"/>
  <c r="M135"/>
  <c r="M134"/>
  <c r="M133"/>
  <c r="M132"/>
  <c r="M131"/>
  <c r="M130"/>
  <c r="M129"/>
  <c r="M128"/>
  <c r="M127"/>
  <c r="M126"/>
  <c r="M125"/>
  <c r="M124"/>
  <c r="M123"/>
  <c r="M122"/>
  <c r="M121"/>
  <c r="M120"/>
  <c r="M119"/>
  <c r="M118"/>
  <c r="M117"/>
  <c r="M116"/>
  <c r="M115"/>
  <c r="M114"/>
  <c r="M113"/>
  <c r="M112"/>
  <c r="M111"/>
  <c r="M110"/>
  <c r="M109"/>
  <c r="M108"/>
  <c r="M107"/>
  <c r="M106"/>
  <c r="M105"/>
  <c r="M104"/>
  <c r="M103"/>
  <c r="M102"/>
  <c r="M101"/>
  <c r="M100"/>
  <c r="M99"/>
  <c r="M98"/>
  <c r="M97"/>
  <c r="M96"/>
  <c r="M95"/>
  <c r="M94"/>
  <c r="M93"/>
  <c r="M92"/>
  <c r="M91"/>
  <c r="M90"/>
  <c r="M89"/>
  <c r="M88"/>
  <c r="M87"/>
  <c r="M86"/>
  <c r="M85"/>
  <c r="M84"/>
  <c r="M83"/>
  <c r="M82"/>
  <c r="M81"/>
  <c r="M80"/>
  <c r="M79"/>
  <c r="M78"/>
  <c r="M77"/>
  <c r="M76"/>
  <c r="M75"/>
  <c r="M74"/>
  <c r="M73"/>
  <c r="M72"/>
  <c r="M71"/>
  <c r="M69"/>
  <c r="M68"/>
  <c r="M67"/>
  <c r="M66"/>
  <c r="M65"/>
  <c r="M64"/>
  <c r="M63"/>
  <c r="M62"/>
  <c r="M61"/>
  <c r="M60"/>
  <c r="M59"/>
  <c r="M58"/>
  <c r="M57"/>
  <c r="M56"/>
  <c r="M55"/>
  <c r="M54"/>
  <c r="M53"/>
  <c r="M52"/>
  <c r="M51"/>
  <c r="M50"/>
  <c r="M49"/>
  <c r="M47"/>
  <c r="M46"/>
  <c r="M44"/>
  <c r="M43"/>
  <c r="M42"/>
  <c r="M41"/>
  <c r="M40"/>
  <c r="M39"/>
  <c r="M38"/>
  <c r="M37"/>
  <c r="M36"/>
  <c r="M35"/>
  <c r="M33"/>
  <c r="M32"/>
  <c r="M31"/>
  <c r="M30"/>
  <c r="M29"/>
  <c r="M28"/>
  <c r="M27"/>
  <c r="M26"/>
  <c r="M24"/>
  <c r="M23"/>
  <c r="M22"/>
  <c r="M21"/>
  <c r="M20"/>
  <c r="M19"/>
  <c r="M18"/>
  <c r="M17"/>
  <c r="M16"/>
  <c r="M15"/>
  <c r="M14"/>
  <c r="M13"/>
  <c r="M12"/>
  <c r="M11"/>
  <c r="M10"/>
  <c r="M8"/>
  <c r="M7"/>
  <c r="M6"/>
  <c r="M5"/>
  <c r="J475"/>
  <c r="K474"/>
  <c r="K473"/>
  <c r="K472"/>
  <c r="K471"/>
  <c r="K470"/>
  <c r="K469"/>
  <c r="K468"/>
  <c r="K467"/>
  <c r="K466"/>
  <c r="K465"/>
  <c r="K462"/>
  <c r="K461"/>
  <c r="K460"/>
  <c r="K459"/>
  <c r="K458"/>
  <c r="K456"/>
  <c r="K455"/>
  <c r="K454"/>
  <c r="K453"/>
  <c r="K452"/>
  <c r="K449"/>
  <c r="K448"/>
  <c r="K447"/>
  <c r="K446"/>
  <c r="K445"/>
  <c r="K443"/>
  <c r="K442"/>
  <c r="K441"/>
  <c r="K440"/>
  <c r="K439"/>
  <c r="K438"/>
  <c r="K437"/>
  <c r="K436"/>
  <c r="K435"/>
  <c r="K434"/>
  <c r="K433"/>
  <c r="K432"/>
  <c r="K431"/>
  <c r="K429"/>
  <c r="K428"/>
  <c r="K427"/>
  <c r="K426"/>
  <c r="K425"/>
  <c r="K424"/>
  <c r="K423"/>
  <c r="K422"/>
  <c r="K421"/>
  <c r="K420"/>
  <c r="K419"/>
  <c r="K418"/>
  <c r="K417"/>
  <c r="K416"/>
  <c r="K415"/>
  <c r="K414"/>
  <c r="K413"/>
  <c r="K412"/>
  <c r="K411"/>
  <c r="K410"/>
  <c r="K409"/>
  <c r="K407"/>
  <c r="K406"/>
  <c r="K405"/>
  <c r="K404"/>
  <c r="K403"/>
  <c r="K401"/>
  <c r="K400"/>
  <c r="K399"/>
  <c r="K398"/>
  <c r="K397"/>
  <c r="K396"/>
  <c r="K394"/>
  <c r="K393"/>
  <c r="K392"/>
  <c r="K391"/>
  <c r="K390"/>
  <c r="K389"/>
  <c r="K388"/>
  <c r="K387"/>
  <c r="K386"/>
  <c r="K385"/>
  <c r="K384"/>
  <c r="K383"/>
  <c r="K381"/>
  <c r="K380"/>
  <c r="K379"/>
  <c r="K378"/>
  <c r="K377"/>
  <c r="K376"/>
  <c r="K375"/>
  <c r="K374"/>
  <c r="K373"/>
  <c r="K372"/>
  <c r="K371"/>
  <c r="K370"/>
  <c r="K369"/>
  <c r="K368"/>
  <c r="K367"/>
  <c r="K365"/>
  <c r="K364"/>
  <c r="K363"/>
  <c r="K362"/>
  <c r="K361"/>
  <c r="K360"/>
  <c r="K359"/>
  <c r="K358"/>
  <c r="K357"/>
  <c r="K356"/>
  <c r="K355"/>
  <c r="K354"/>
  <c r="K353"/>
  <c r="K352"/>
  <c r="K351"/>
  <c r="K350"/>
  <c r="K349"/>
  <c r="K348"/>
  <c r="K347"/>
  <c r="K346"/>
  <c r="K345"/>
  <c r="K344"/>
  <c r="K343"/>
  <c r="K341"/>
  <c r="K340"/>
  <c r="K339"/>
  <c r="K338"/>
  <c r="K337"/>
  <c r="K336"/>
  <c r="K335"/>
  <c r="K334"/>
  <c r="K333"/>
  <c r="K332"/>
  <c r="K331"/>
  <c r="K330"/>
  <c r="K329"/>
  <c r="K328"/>
  <c r="K327"/>
  <c r="K326"/>
  <c r="K325"/>
  <c r="K324"/>
  <c r="K323"/>
  <c r="K322"/>
  <c r="K321"/>
  <c r="K320"/>
  <c r="K319"/>
  <c r="K318"/>
  <c r="K317"/>
  <c r="K316"/>
  <c r="K315"/>
  <c r="K314"/>
  <c r="K313"/>
  <c r="K312"/>
  <c r="K311"/>
  <c r="K310"/>
  <c r="K309"/>
  <c r="K308"/>
  <c r="K307"/>
  <c r="K306"/>
  <c r="K305"/>
  <c r="K304"/>
  <c r="K303"/>
  <c r="K302"/>
  <c r="K301"/>
  <c r="K300"/>
  <c r="K298"/>
  <c r="K297"/>
  <c r="K296"/>
  <c r="K295"/>
  <c r="K294"/>
  <c r="K293"/>
  <c r="K292"/>
  <c r="K290"/>
  <c r="K289"/>
  <c r="K288"/>
  <c r="K287"/>
  <c r="K286"/>
  <c r="K285"/>
  <c r="K284"/>
  <c r="K283"/>
  <c r="K282"/>
  <c r="K281"/>
  <c r="K280"/>
  <c r="K279"/>
  <c r="K278"/>
  <c r="K277"/>
  <c r="K276"/>
  <c r="K275"/>
  <c r="K274"/>
  <c r="K273"/>
  <c r="K272"/>
  <c r="K271"/>
  <c r="K270"/>
  <c r="K269"/>
  <c r="K268"/>
  <c r="K266"/>
  <c r="K265"/>
  <c r="K264"/>
  <c r="K263"/>
  <c r="K262"/>
  <c r="K261"/>
  <c r="K260"/>
  <c r="K259"/>
  <c r="K257"/>
  <c r="K256"/>
  <c r="K255"/>
  <c r="K254"/>
  <c r="K252"/>
  <c r="K251"/>
  <c r="K250"/>
  <c r="K249"/>
  <c r="K248"/>
  <c r="K247"/>
  <c r="K246"/>
  <c r="K245"/>
  <c r="K244"/>
  <c r="K243"/>
  <c r="K242"/>
  <c r="K241"/>
  <c r="K240"/>
  <c r="K239"/>
  <c r="K238"/>
  <c r="K237"/>
  <c r="K236"/>
  <c r="K235"/>
  <c r="K234"/>
  <c r="K233"/>
  <c r="K232"/>
  <c r="K231"/>
  <c r="K230"/>
  <c r="K229"/>
  <c r="K228"/>
  <c r="K227"/>
  <c r="K226"/>
  <c r="K225"/>
  <c r="K224"/>
  <c r="K223"/>
  <c r="K222"/>
  <c r="K221"/>
  <c r="K220"/>
  <c r="K219"/>
  <c r="K218"/>
  <c r="K217"/>
  <c r="K216"/>
  <c r="K215"/>
  <c r="K214"/>
  <c r="K213"/>
  <c r="K212"/>
  <c r="K211"/>
  <c r="K210"/>
  <c r="K209"/>
  <c r="K208"/>
  <c r="K207"/>
  <c r="K206"/>
  <c r="K205"/>
  <c r="K204"/>
  <c r="K203"/>
  <c r="K202"/>
  <c r="K201"/>
  <c r="K200"/>
  <c r="K199"/>
  <c r="K198"/>
  <c r="K197"/>
  <c r="K196"/>
  <c r="K195"/>
  <c r="K194"/>
  <c r="K193"/>
  <c r="K192"/>
  <c r="K191"/>
  <c r="K190"/>
  <c r="K189"/>
  <c r="K188"/>
  <c r="K187"/>
  <c r="K186"/>
  <c r="K185"/>
  <c r="K184"/>
  <c r="K183"/>
  <c r="K182"/>
  <c r="K181"/>
  <c r="K180"/>
  <c r="K179"/>
  <c r="K178"/>
  <c r="K177"/>
  <c r="K176"/>
  <c r="K175"/>
  <c r="K174"/>
  <c r="K173"/>
  <c r="K172"/>
  <c r="K171"/>
  <c r="K170"/>
  <c r="K169"/>
  <c r="K168"/>
  <c r="K167"/>
  <c r="K166"/>
  <c r="K165"/>
  <c r="K164"/>
  <c r="K163"/>
  <c r="K162"/>
  <c r="K161"/>
  <c r="K160"/>
  <c r="K159"/>
  <c r="K158"/>
  <c r="K157"/>
  <c r="K156"/>
  <c r="K155"/>
  <c r="K154"/>
  <c r="K153"/>
  <c r="K152"/>
  <c r="K151"/>
  <c r="K150"/>
  <c r="K149"/>
  <c r="K148"/>
  <c r="K147"/>
  <c r="K145"/>
  <c r="K144"/>
  <c r="K143"/>
  <c r="K142"/>
  <c r="K140"/>
  <c r="K139"/>
  <c r="K138"/>
  <c r="K137"/>
  <c r="K136"/>
  <c r="K135"/>
  <c r="K134"/>
  <c r="K133"/>
  <c r="K132"/>
  <c r="K131"/>
  <c r="K130"/>
  <c r="K129"/>
  <c r="K128"/>
  <c r="K127"/>
  <c r="K126"/>
  <c r="K125"/>
  <c r="K124"/>
  <c r="K123"/>
  <c r="K122"/>
  <c r="K121"/>
  <c r="K120"/>
  <c r="K119"/>
  <c r="K118"/>
  <c r="K117"/>
  <c r="K116"/>
  <c r="K115"/>
  <c r="K114"/>
  <c r="K113"/>
  <c r="K112"/>
  <c r="K111"/>
  <c r="K110"/>
  <c r="K109"/>
  <c r="K108"/>
  <c r="K107"/>
  <c r="K106"/>
  <c r="K105"/>
  <c r="K104"/>
  <c r="K103"/>
  <c r="K102"/>
  <c r="K101"/>
  <c r="K100"/>
  <c r="K99"/>
  <c r="K98"/>
  <c r="K97"/>
  <c r="K96"/>
  <c r="K95"/>
  <c r="K94"/>
  <c r="K93"/>
  <c r="K92"/>
  <c r="K91"/>
  <c r="K90"/>
  <c r="K89"/>
  <c r="K88"/>
  <c r="K87"/>
  <c r="K86"/>
  <c r="K85"/>
  <c r="K84"/>
  <c r="K83"/>
  <c r="K82"/>
  <c r="K81"/>
  <c r="K80"/>
  <c r="K79"/>
  <c r="K78"/>
  <c r="K77"/>
  <c r="K76"/>
  <c r="K75"/>
  <c r="K74"/>
  <c r="K73"/>
  <c r="K72"/>
  <c r="K71"/>
  <c r="K69"/>
  <c r="K68"/>
  <c r="K67"/>
  <c r="K66"/>
  <c r="K65"/>
  <c r="K64"/>
  <c r="K63"/>
  <c r="K62"/>
  <c r="K61"/>
  <c r="K60"/>
  <c r="K59"/>
  <c r="K58"/>
  <c r="K57"/>
  <c r="K56"/>
  <c r="K55"/>
  <c r="K54"/>
  <c r="K53"/>
  <c r="K52"/>
  <c r="K51"/>
  <c r="K50"/>
  <c r="K49"/>
  <c r="K47"/>
  <c r="K46"/>
  <c r="K44"/>
  <c r="K43"/>
  <c r="K42"/>
  <c r="K41"/>
  <c r="K40"/>
  <c r="K39"/>
  <c r="K38"/>
  <c r="K37"/>
  <c r="K36"/>
  <c r="K35"/>
  <c r="K33"/>
  <c r="K32"/>
  <c r="K31"/>
  <c r="K30"/>
  <c r="K29"/>
  <c r="K28"/>
  <c r="K27"/>
  <c r="K26"/>
  <c r="K24"/>
  <c r="K23"/>
  <c r="K22"/>
  <c r="K21"/>
  <c r="K20"/>
  <c r="K19"/>
  <c r="K18"/>
  <c r="K17"/>
  <c r="K16"/>
  <c r="K15"/>
  <c r="K14"/>
  <c r="K13"/>
  <c r="K12"/>
  <c r="K11"/>
  <c r="K10"/>
  <c r="K8"/>
  <c r="K7"/>
  <c r="K6"/>
  <c r="K5"/>
  <c r="H475"/>
  <c r="I446"/>
  <c r="I447"/>
  <c r="I448"/>
  <c r="I449"/>
  <c r="I445"/>
  <c r="G446"/>
  <c r="G447"/>
  <c r="G448"/>
  <c r="G449"/>
  <c r="G445"/>
  <c r="F475"/>
  <c r="E466"/>
  <c r="E467"/>
  <c r="E468"/>
  <c r="E469"/>
  <c r="E470"/>
  <c r="E471"/>
  <c r="E472"/>
  <c r="E473"/>
  <c r="E474"/>
  <c r="E465"/>
  <c r="E384"/>
  <c r="E383"/>
  <c r="E343"/>
  <c r="E301"/>
  <c r="E302"/>
  <c r="E303"/>
  <c r="E304"/>
  <c r="E305"/>
  <c r="E306"/>
  <c r="E307"/>
  <c r="E308"/>
  <c r="E309"/>
  <c r="E310"/>
  <c r="E311"/>
  <c r="E312"/>
  <c r="E313"/>
  <c r="E314"/>
  <c r="E315"/>
  <c r="E316"/>
  <c r="E317"/>
  <c r="E318"/>
  <c r="E319"/>
  <c r="E320"/>
  <c r="E321"/>
  <c r="E322"/>
  <c r="E323"/>
  <c r="E324"/>
  <c r="E325"/>
  <c r="E326"/>
  <c r="E327"/>
  <c r="E328"/>
  <c r="E329"/>
  <c r="E330"/>
  <c r="E331"/>
  <c r="E332"/>
  <c r="E333"/>
  <c r="E334"/>
  <c r="E335"/>
  <c r="E336"/>
  <c r="E337"/>
  <c r="E338"/>
  <c r="E339"/>
  <c r="E340"/>
  <c r="E341"/>
  <c r="E293"/>
  <c r="E294"/>
  <c r="E295"/>
  <c r="E296"/>
  <c r="E297"/>
  <c r="E298"/>
  <c r="E269"/>
  <c r="E270"/>
  <c r="E271"/>
  <c r="E272"/>
  <c r="E273"/>
  <c r="E274"/>
  <c r="E275"/>
  <c r="E276"/>
  <c r="E277"/>
  <c r="E278"/>
  <c r="E279"/>
  <c r="E280"/>
  <c r="E281"/>
  <c r="E282"/>
  <c r="E283"/>
  <c r="E284"/>
  <c r="E285"/>
  <c r="E286"/>
  <c r="E287"/>
  <c r="E288"/>
  <c r="E289"/>
  <c r="E290"/>
  <c r="E268"/>
  <c r="E260"/>
  <c r="E261"/>
  <c r="E262"/>
  <c r="E263"/>
  <c r="E264"/>
  <c r="E265"/>
  <c r="E266"/>
  <c r="E259"/>
  <c r="E255"/>
  <c r="E256"/>
  <c r="E257"/>
  <c r="E254"/>
  <c r="E148"/>
  <c r="E149"/>
  <c r="E150"/>
  <c r="E151"/>
  <c r="E152"/>
  <c r="E153"/>
  <c r="E154"/>
  <c r="E155"/>
  <c r="E156"/>
  <c r="E157"/>
  <c r="E158"/>
  <c r="E159"/>
  <c r="E160"/>
  <c r="E161"/>
  <c r="E162"/>
  <c r="E163"/>
  <c r="E164"/>
  <c r="E165"/>
  <c r="E166"/>
  <c r="E167"/>
  <c r="E168"/>
  <c r="E169"/>
  <c r="E170"/>
  <c r="E171"/>
  <c r="E172"/>
  <c r="E173"/>
  <c r="E174"/>
  <c r="E175"/>
  <c r="E176"/>
  <c r="E177"/>
  <c r="E178"/>
  <c r="E179"/>
  <c r="E180"/>
  <c r="E181"/>
  <c r="E182"/>
  <c r="E183"/>
  <c r="E184"/>
  <c r="E185"/>
  <c r="E186"/>
  <c r="E187"/>
  <c r="E188"/>
  <c r="E189"/>
  <c r="E190"/>
  <c r="E191"/>
  <c r="E192"/>
  <c r="E193"/>
  <c r="E194"/>
  <c r="E195"/>
  <c r="E196"/>
  <c r="E197"/>
  <c r="E198"/>
  <c r="E199"/>
  <c r="E200"/>
  <c r="E201"/>
  <c r="E202"/>
  <c r="E203"/>
  <c r="E204"/>
  <c r="E205"/>
  <c r="E206"/>
  <c r="E207"/>
  <c r="E208"/>
  <c r="E209"/>
  <c r="E210"/>
  <c r="E211"/>
  <c r="E212"/>
  <c r="E213"/>
  <c r="E214"/>
  <c r="E215"/>
  <c r="E216"/>
  <c r="E217"/>
  <c r="E218"/>
  <c r="E219"/>
  <c r="E220"/>
  <c r="E221"/>
  <c r="E222"/>
  <c r="E223"/>
  <c r="E224"/>
  <c r="E225"/>
  <c r="E226"/>
  <c r="E227"/>
  <c r="E228"/>
  <c r="E229"/>
  <c r="E230"/>
  <c r="E231"/>
  <c r="E232"/>
  <c r="E233"/>
  <c r="E234"/>
  <c r="E235"/>
  <c r="E236"/>
  <c r="E237"/>
  <c r="E238"/>
  <c r="E239"/>
  <c r="E240"/>
  <c r="E241"/>
  <c r="E242"/>
  <c r="E243"/>
  <c r="E244"/>
  <c r="E245"/>
  <c r="E246"/>
  <c r="E247"/>
  <c r="E248"/>
  <c r="E249"/>
  <c r="E250"/>
  <c r="E251"/>
  <c r="E252"/>
  <c r="E147"/>
  <c r="E143"/>
  <c r="E144"/>
  <c r="E145"/>
  <c r="E142"/>
  <c r="E72"/>
  <c r="E73"/>
  <c r="E74"/>
  <c r="E75"/>
  <c r="E76"/>
  <c r="E77"/>
  <c r="E78"/>
  <c r="E79"/>
  <c r="E80"/>
  <c r="E81"/>
  <c r="E82"/>
  <c r="E83"/>
  <c r="E84"/>
  <c r="E85"/>
  <c r="E86"/>
  <c r="E87"/>
  <c r="E88"/>
  <c r="E89"/>
  <c r="E90"/>
  <c r="E91"/>
  <c r="E92"/>
  <c r="E93"/>
  <c r="E94"/>
  <c r="E95"/>
  <c r="E96"/>
  <c r="E97"/>
  <c r="E98"/>
  <c r="E99"/>
  <c r="E100"/>
  <c r="E101"/>
  <c r="E102"/>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71"/>
  <c r="E50"/>
  <c r="E51"/>
  <c r="E52"/>
  <c r="E53"/>
  <c r="E54"/>
  <c r="E55"/>
  <c r="E56"/>
  <c r="E57"/>
  <c r="E58"/>
  <c r="E59"/>
  <c r="E60"/>
  <c r="E61"/>
  <c r="E62"/>
  <c r="E63"/>
  <c r="E64"/>
  <c r="E65"/>
  <c r="E66"/>
  <c r="E67"/>
  <c r="E68"/>
  <c r="E69"/>
  <c r="E49"/>
  <c r="E47"/>
  <c r="E46"/>
  <c r="E36"/>
  <c r="E37"/>
  <c r="E38"/>
  <c r="E39"/>
  <c r="E40"/>
  <c r="E41"/>
  <c r="E42"/>
  <c r="E43"/>
  <c r="E44"/>
  <c r="E35"/>
  <c r="E27"/>
  <c r="E28"/>
  <c r="E29"/>
  <c r="E30"/>
  <c r="E31"/>
  <c r="E32"/>
  <c r="E33"/>
  <c r="E26"/>
  <c r="E11"/>
  <c r="E12"/>
  <c r="E13"/>
  <c r="E14"/>
  <c r="E15"/>
  <c r="E16"/>
  <c r="E17"/>
  <c r="E18"/>
  <c r="E19"/>
  <c r="E20"/>
  <c r="E21"/>
  <c r="E22"/>
  <c r="E23"/>
  <c r="E24"/>
  <c r="E10"/>
  <c r="E6"/>
  <c r="E7"/>
  <c r="E8"/>
  <c r="E5"/>
  <c r="E446"/>
  <c r="E447"/>
  <c r="E448"/>
  <c r="E449"/>
  <c r="E445"/>
  <c r="D475"/>
  <c r="J476" l="1"/>
  <c r="J478" s="1"/>
  <c r="J477"/>
  <c r="L477"/>
  <c r="M475"/>
  <c r="K475"/>
  <c r="C476"/>
  <c r="L476" s="1"/>
  <c r="L478" s="1"/>
  <c r="I474"/>
  <c r="G474"/>
  <c r="H477" l="1"/>
  <c r="F477" l="1"/>
  <c r="F476"/>
  <c r="H476"/>
  <c r="H478" s="1"/>
  <c r="F478" l="1"/>
  <c r="I473" l="1"/>
  <c r="G473"/>
  <c r="I472"/>
  <c r="G472"/>
  <c r="I471"/>
  <c r="G471"/>
  <c r="I470"/>
  <c r="G470"/>
  <c r="I469"/>
  <c r="G469"/>
  <c r="I468"/>
  <c r="G468"/>
  <c r="I467"/>
  <c r="G467"/>
  <c r="I466"/>
  <c r="G466"/>
  <c r="I465"/>
  <c r="G465"/>
  <c r="I462"/>
  <c r="G462"/>
  <c r="E462"/>
  <c r="I461"/>
  <c r="G461"/>
  <c r="E461"/>
  <c r="I460"/>
  <c r="G460"/>
  <c r="E460"/>
  <c r="I459"/>
  <c r="G459"/>
  <c r="E459"/>
  <c r="I458"/>
  <c r="G458"/>
  <c r="E458"/>
  <c r="I456"/>
  <c r="G456"/>
  <c r="E456"/>
  <c r="I455"/>
  <c r="G455"/>
  <c r="E455"/>
  <c r="I454"/>
  <c r="G454"/>
  <c r="E454"/>
  <c r="I453"/>
  <c r="G453"/>
  <c r="E453"/>
  <c r="I452"/>
  <c r="G452"/>
  <c r="E452"/>
  <c r="I443"/>
  <c r="G443"/>
  <c r="E443"/>
  <c r="I442"/>
  <c r="G442"/>
  <c r="E442"/>
  <c r="I441"/>
  <c r="G441"/>
  <c r="E441"/>
  <c r="I440"/>
  <c r="G440"/>
  <c r="E440"/>
  <c r="I439"/>
  <c r="G439"/>
  <c r="E439"/>
  <c r="I438"/>
  <c r="G438"/>
  <c r="E438"/>
  <c r="I437"/>
  <c r="G437"/>
  <c r="E437"/>
  <c r="I436"/>
  <c r="G436"/>
  <c r="E436"/>
  <c r="I435"/>
  <c r="G435"/>
  <c r="E435"/>
  <c r="I434"/>
  <c r="G434"/>
  <c r="E434"/>
  <c r="I433"/>
  <c r="G433"/>
  <c r="E433"/>
  <c r="I432"/>
  <c r="G432"/>
  <c r="E432"/>
  <c r="I431"/>
  <c r="G431"/>
  <c r="E431"/>
  <c r="I429"/>
  <c r="G429"/>
  <c r="E429"/>
  <c r="I428"/>
  <c r="G428"/>
  <c r="E428"/>
  <c r="I427"/>
  <c r="G427"/>
  <c r="E427"/>
  <c r="I426"/>
  <c r="G426"/>
  <c r="E426"/>
  <c r="I425"/>
  <c r="G425"/>
  <c r="E425"/>
  <c r="I424"/>
  <c r="G424"/>
  <c r="E424"/>
  <c r="I423"/>
  <c r="G423"/>
  <c r="E423"/>
  <c r="I422"/>
  <c r="G422"/>
  <c r="E422"/>
  <c r="I421"/>
  <c r="G421"/>
  <c r="E421"/>
  <c r="I420"/>
  <c r="G420"/>
  <c r="E420"/>
  <c r="I419"/>
  <c r="G419"/>
  <c r="E419"/>
  <c r="I418"/>
  <c r="G418"/>
  <c r="E418"/>
  <c r="I417"/>
  <c r="G417"/>
  <c r="E417"/>
  <c r="I416"/>
  <c r="G416"/>
  <c r="E416"/>
  <c r="I415"/>
  <c r="G415"/>
  <c r="E415"/>
  <c r="I414"/>
  <c r="G414"/>
  <c r="E414"/>
  <c r="I413"/>
  <c r="G413"/>
  <c r="E413"/>
  <c r="I412"/>
  <c r="G412"/>
  <c r="E412"/>
  <c r="I411"/>
  <c r="G411"/>
  <c r="E411"/>
  <c r="I410"/>
  <c r="G410"/>
  <c r="E410"/>
  <c r="I409"/>
  <c r="G409"/>
  <c r="E409"/>
  <c r="I407"/>
  <c r="G407"/>
  <c r="E407"/>
  <c r="I406"/>
  <c r="G406"/>
  <c r="E406"/>
  <c r="I405"/>
  <c r="G405"/>
  <c r="E405"/>
  <c r="I404"/>
  <c r="G404"/>
  <c r="E404"/>
  <c r="I403"/>
  <c r="G403"/>
  <c r="E403"/>
  <c r="I401"/>
  <c r="G401"/>
  <c r="E401"/>
  <c r="I400"/>
  <c r="G400"/>
  <c r="E400"/>
  <c r="I399"/>
  <c r="G399"/>
  <c r="E399"/>
  <c r="I398"/>
  <c r="G398"/>
  <c r="E398"/>
  <c r="I397"/>
  <c r="G397"/>
  <c r="E397"/>
  <c r="I396"/>
  <c r="G396"/>
  <c r="E396"/>
  <c r="I394"/>
  <c r="G394"/>
  <c r="E394"/>
  <c r="I393"/>
  <c r="G393"/>
  <c r="E393"/>
  <c r="I392"/>
  <c r="G392"/>
  <c r="E392"/>
  <c r="I391"/>
  <c r="G391"/>
  <c r="E391"/>
  <c r="I390"/>
  <c r="G390"/>
  <c r="E390"/>
  <c r="I389"/>
  <c r="G389"/>
  <c r="E389"/>
  <c r="I388"/>
  <c r="G388"/>
  <c r="E388"/>
  <c r="I387"/>
  <c r="G387"/>
  <c r="E387"/>
  <c r="I386"/>
  <c r="G386"/>
  <c r="E386"/>
  <c r="I385"/>
  <c r="G385"/>
  <c r="E385"/>
  <c r="I384"/>
  <c r="G384"/>
  <c r="I383"/>
  <c r="G383"/>
  <c r="I381"/>
  <c r="G381"/>
  <c r="E381"/>
  <c r="I380"/>
  <c r="G380"/>
  <c r="E380"/>
  <c r="I379"/>
  <c r="G379"/>
  <c r="E379"/>
  <c r="I378"/>
  <c r="G378"/>
  <c r="E378"/>
  <c r="I377"/>
  <c r="G377"/>
  <c r="E377"/>
  <c r="I376"/>
  <c r="G376"/>
  <c r="E376"/>
  <c r="I375"/>
  <c r="G375"/>
  <c r="E375"/>
  <c r="I374"/>
  <c r="G374"/>
  <c r="E374"/>
  <c r="I373"/>
  <c r="G373"/>
  <c r="E373"/>
  <c r="I372"/>
  <c r="G372"/>
  <c r="E372"/>
  <c r="I371"/>
  <c r="G371"/>
  <c r="E371"/>
  <c r="I370"/>
  <c r="G370"/>
  <c r="E370"/>
  <c r="I369"/>
  <c r="G369"/>
  <c r="E369"/>
  <c r="I368"/>
  <c r="G368"/>
  <c r="E368"/>
  <c r="I367"/>
  <c r="G367"/>
  <c r="E367"/>
  <c r="I365"/>
  <c r="G365"/>
  <c r="E365"/>
  <c r="I364"/>
  <c r="G364"/>
  <c r="E364"/>
  <c r="I363"/>
  <c r="G363"/>
  <c r="E363"/>
  <c r="I362"/>
  <c r="G362"/>
  <c r="E362"/>
  <c r="I361"/>
  <c r="G361"/>
  <c r="E361"/>
  <c r="I360"/>
  <c r="G360"/>
  <c r="E360"/>
  <c r="I359"/>
  <c r="G359"/>
  <c r="E359"/>
  <c r="I358"/>
  <c r="G358"/>
  <c r="E358"/>
  <c r="I357"/>
  <c r="G357"/>
  <c r="E357"/>
  <c r="I356"/>
  <c r="G356"/>
  <c r="E356"/>
  <c r="I355"/>
  <c r="G355"/>
  <c r="E355"/>
  <c r="I354"/>
  <c r="G354"/>
  <c r="E354"/>
  <c r="I353"/>
  <c r="G353"/>
  <c r="E353"/>
  <c r="I352"/>
  <c r="G352"/>
  <c r="E352"/>
  <c r="I351"/>
  <c r="G351"/>
  <c r="E351"/>
  <c r="I350"/>
  <c r="G350"/>
  <c r="E350"/>
  <c r="I349"/>
  <c r="G349"/>
  <c r="E349"/>
  <c r="I348"/>
  <c r="G348"/>
  <c r="E348"/>
  <c r="I347"/>
  <c r="G347"/>
  <c r="E347"/>
  <c r="I346"/>
  <c r="G346"/>
  <c r="E346"/>
  <c r="I345"/>
  <c r="G345"/>
  <c r="E345"/>
  <c r="I344"/>
  <c r="G344"/>
  <c r="E344"/>
  <c r="I343"/>
  <c r="G343"/>
  <c r="I341"/>
  <c r="G341"/>
  <c r="I340"/>
  <c r="G340"/>
  <c r="I339"/>
  <c r="G339"/>
  <c r="I338"/>
  <c r="G338"/>
  <c r="I337"/>
  <c r="G337"/>
  <c r="I336"/>
  <c r="G336"/>
  <c r="I335"/>
  <c r="G335"/>
  <c r="I334"/>
  <c r="G334"/>
  <c r="I333"/>
  <c r="G333"/>
  <c r="I332"/>
  <c r="G332"/>
  <c r="I331"/>
  <c r="G331"/>
  <c r="I330"/>
  <c r="G330"/>
  <c r="I329"/>
  <c r="G329"/>
  <c r="I328"/>
  <c r="G328"/>
  <c r="I327"/>
  <c r="G327"/>
  <c r="I326"/>
  <c r="G326"/>
  <c r="I325"/>
  <c r="G325"/>
  <c r="I324"/>
  <c r="G324"/>
  <c r="I323"/>
  <c r="G323"/>
  <c r="I322"/>
  <c r="G322"/>
  <c r="I321"/>
  <c r="G321"/>
  <c r="I320"/>
  <c r="G320"/>
  <c r="I319"/>
  <c r="G319"/>
  <c r="I318"/>
  <c r="G318"/>
  <c r="I317"/>
  <c r="G317"/>
  <c r="I316"/>
  <c r="G316"/>
  <c r="I315"/>
  <c r="G315"/>
  <c r="I314"/>
  <c r="G314"/>
  <c r="I313"/>
  <c r="G313"/>
  <c r="I312"/>
  <c r="G312"/>
  <c r="I311"/>
  <c r="G311"/>
  <c r="I310"/>
  <c r="G310"/>
  <c r="I309"/>
  <c r="G309"/>
  <c r="I308"/>
  <c r="G308"/>
  <c r="I307"/>
  <c r="G307"/>
  <c r="I306"/>
  <c r="G306"/>
  <c r="I305"/>
  <c r="G305"/>
  <c r="I304"/>
  <c r="G304"/>
  <c r="I303"/>
  <c r="G303"/>
  <c r="I302"/>
  <c r="G302"/>
  <c r="I301"/>
  <c r="G301"/>
  <c r="I300"/>
  <c r="G300"/>
  <c r="E300"/>
  <c r="I298"/>
  <c r="G298"/>
  <c r="I297"/>
  <c r="G297"/>
  <c r="I296"/>
  <c r="G296"/>
  <c r="I295"/>
  <c r="G295"/>
  <c r="I294"/>
  <c r="G294"/>
  <c r="I293"/>
  <c r="G293"/>
  <c r="I292"/>
  <c r="G292"/>
  <c r="E292"/>
  <c r="I290"/>
  <c r="G290"/>
  <c r="I289"/>
  <c r="G289"/>
  <c r="I288"/>
  <c r="G288"/>
  <c r="I287"/>
  <c r="G287"/>
  <c r="I286"/>
  <c r="G286"/>
  <c r="I285"/>
  <c r="G285"/>
  <c r="I284"/>
  <c r="G284"/>
  <c r="I283"/>
  <c r="G283"/>
  <c r="I282"/>
  <c r="G282"/>
  <c r="I281"/>
  <c r="G281"/>
  <c r="I280"/>
  <c r="G280"/>
  <c r="I279"/>
  <c r="G279"/>
  <c r="I278"/>
  <c r="G278"/>
  <c r="I277"/>
  <c r="G277"/>
  <c r="I276"/>
  <c r="G276"/>
  <c r="I275"/>
  <c r="G275"/>
  <c r="I274"/>
  <c r="G274"/>
  <c r="I273"/>
  <c r="G273"/>
  <c r="I272"/>
  <c r="G272"/>
  <c r="I271"/>
  <c r="G271"/>
  <c r="I270"/>
  <c r="G270"/>
  <c r="I269"/>
  <c r="G269"/>
  <c r="I268"/>
  <c r="G268"/>
  <c r="I266"/>
  <c r="G266"/>
  <c r="I265"/>
  <c r="G265"/>
  <c r="I264"/>
  <c r="G264"/>
  <c r="I263"/>
  <c r="G263"/>
  <c r="I262"/>
  <c r="G262"/>
  <c r="I261"/>
  <c r="G261"/>
  <c r="I260"/>
  <c r="G260"/>
  <c r="I259"/>
  <c r="G259"/>
  <c r="I257"/>
  <c r="G257"/>
  <c r="I256"/>
  <c r="G256"/>
  <c r="I255"/>
  <c r="G255"/>
  <c r="I254"/>
  <c r="G254"/>
  <c r="I252"/>
  <c r="G252"/>
  <c r="I251"/>
  <c r="G251"/>
  <c r="I250"/>
  <c r="G250"/>
  <c r="I249"/>
  <c r="G249"/>
  <c r="I248"/>
  <c r="G248"/>
  <c r="I247"/>
  <c r="G247"/>
  <c r="I246"/>
  <c r="G246"/>
  <c r="I245"/>
  <c r="G245"/>
  <c r="I244"/>
  <c r="G244"/>
  <c r="I243"/>
  <c r="G243"/>
  <c r="I242"/>
  <c r="G242"/>
  <c r="I241"/>
  <c r="G241"/>
  <c r="I240"/>
  <c r="G240"/>
  <c r="I239"/>
  <c r="G239"/>
  <c r="I238"/>
  <c r="G238"/>
  <c r="I237"/>
  <c r="G237"/>
  <c r="I236"/>
  <c r="G236"/>
  <c r="I235"/>
  <c r="G235"/>
  <c r="I234"/>
  <c r="G234"/>
  <c r="I233"/>
  <c r="G233"/>
  <c r="I232"/>
  <c r="G232"/>
  <c r="I231"/>
  <c r="G231"/>
  <c r="I230"/>
  <c r="G230"/>
  <c r="I229"/>
  <c r="G229"/>
  <c r="I228"/>
  <c r="G228"/>
  <c r="I227"/>
  <c r="G227"/>
  <c r="I226"/>
  <c r="G226"/>
  <c r="I225"/>
  <c r="G225"/>
  <c r="I224"/>
  <c r="G224"/>
  <c r="I223"/>
  <c r="G223"/>
  <c r="I222"/>
  <c r="G222"/>
  <c r="I221"/>
  <c r="G221"/>
  <c r="I220"/>
  <c r="G220"/>
  <c r="I219"/>
  <c r="G219"/>
  <c r="I218"/>
  <c r="G218"/>
  <c r="I217"/>
  <c r="G217"/>
  <c r="I216"/>
  <c r="G216"/>
  <c r="I215"/>
  <c r="G215"/>
  <c r="I214"/>
  <c r="G214"/>
  <c r="I213"/>
  <c r="G213"/>
  <c r="I212"/>
  <c r="G212"/>
  <c r="I211"/>
  <c r="G211"/>
  <c r="I210"/>
  <c r="G210"/>
  <c r="I209"/>
  <c r="G209"/>
  <c r="I208"/>
  <c r="G208"/>
  <c r="I207"/>
  <c r="G207"/>
  <c r="I206"/>
  <c r="G206"/>
  <c r="I205"/>
  <c r="G205"/>
  <c r="I204"/>
  <c r="G204"/>
  <c r="I203"/>
  <c r="G203"/>
  <c r="I202"/>
  <c r="G202"/>
  <c r="I201"/>
  <c r="G201"/>
  <c r="I200"/>
  <c r="G200"/>
  <c r="I199"/>
  <c r="G199"/>
  <c r="I198"/>
  <c r="G198"/>
  <c r="I197"/>
  <c r="G197"/>
  <c r="I196"/>
  <c r="G196"/>
  <c r="I195"/>
  <c r="G195"/>
  <c r="I194"/>
  <c r="G194"/>
  <c r="I193"/>
  <c r="G193"/>
  <c r="I192"/>
  <c r="G192"/>
  <c r="I191"/>
  <c r="G191"/>
  <c r="I190"/>
  <c r="G190"/>
  <c r="I189"/>
  <c r="G189"/>
  <c r="I188"/>
  <c r="G188"/>
  <c r="I187"/>
  <c r="G187"/>
  <c r="I186"/>
  <c r="G186"/>
  <c r="I185"/>
  <c r="G185"/>
  <c r="I184"/>
  <c r="G184"/>
  <c r="I183"/>
  <c r="G183"/>
  <c r="I182"/>
  <c r="G182"/>
  <c r="I181"/>
  <c r="G181"/>
  <c r="I180"/>
  <c r="G180"/>
  <c r="I179"/>
  <c r="G179"/>
  <c r="I178"/>
  <c r="G178"/>
  <c r="I177"/>
  <c r="G177"/>
  <c r="I176"/>
  <c r="G176"/>
  <c r="I175"/>
  <c r="G175"/>
  <c r="I174"/>
  <c r="G174"/>
  <c r="I173"/>
  <c r="G173"/>
  <c r="I172"/>
  <c r="G172"/>
  <c r="I171"/>
  <c r="G171"/>
  <c r="I170"/>
  <c r="G170"/>
  <c r="I169"/>
  <c r="G169"/>
  <c r="I168"/>
  <c r="G168"/>
  <c r="I167"/>
  <c r="G167"/>
  <c r="I166"/>
  <c r="G166"/>
  <c r="I165"/>
  <c r="G165"/>
  <c r="I164"/>
  <c r="G164"/>
  <c r="I163"/>
  <c r="G163"/>
  <c r="I162"/>
  <c r="G162"/>
  <c r="I161"/>
  <c r="G161"/>
  <c r="I160"/>
  <c r="G160"/>
  <c r="I159"/>
  <c r="G159"/>
  <c r="I158"/>
  <c r="G158"/>
  <c r="I157"/>
  <c r="G157"/>
  <c r="I156"/>
  <c r="G156"/>
  <c r="I155"/>
  <c r="G155"/>
  <c r="I154"/>
  <c r="G154"/>
  <c r="I153"/>
  <c r="G153"/>
  <c r="I152"/>
  <c r="G152"/>
  <c r="I151"/>
  <c r="G151"/>
  <c r="I150"/>
  <c r="G150"/>
  <c r="I149"/>
  <c r="G149"/>
  <c r="I148"/>
  <c r="G148"/>
  <c r="I147"/>
  <c r="G147"/>
  <c r="I145"/>
  <c r="G145"/>
  <c r="I144"/>
  <c r="G144"/>
  <c r="I143"/>
  <c r="G143"/>
  <c r="I142"/>
  <c r="G142"/>
  <c r="I140"/>
  <c r="G140"/>
  <c r="I139"/>
  <c r="G139"/>
  <c r="I138"/>
  <c r="G138"/>
  <c r="I137"/>
  <c r="G137"/>
  <c r="I136"/>
  <c r="G136"/>
  <c r="I135"/>
  <c r="G135"/>
  <c r="I134"/>
  <c r="G134"/>
  <c r="I133"/>
  <c r="G133"/>
  <c r="I132"/>
  <c r="G132"/>
  <c r="I131"/>
  <c r="G131"/>
  <c r="I130"/>
  <c r="G130"/>
  <c r="I129"/>
  <c r="G129"/>
  <c r="I128"/>
  <c r="G128"/>
  <c r="I127"/>
  <c r="G127"/>
  <c r="I126"/>
  <c r="G126"/>
  <c r="I125"/>
  <c r="G125"/>
  <c r="I124"/>
  <c r="G124"/>
  <c r="I123"/>
  <c r="G123"/>
  <c r="I122"/>
  <c r="G122"/>
  <c r="I121"/>
  <c r="G121"/>
  <c r="I120"/>
  <c r="G120"/>
  <c r="I119"/>
  <c r="G119"/>
  <c r="I118"/>
  <c r="G118"/>
  <c r="I117"/>
  <c r="G117"/>
  <c r="I116"/>
  <c r="G116"/>
  <c r="I115"/>
  <c r="G115"/>
  <c r="I114"/>
  <c r="G114"/>
  <c r="I113"/>
  <c r="G113"/>
  <c r="I112"/>
  <c r="G112"/>
  <c r="I111"/>
  <c r="G111"/>
  <c r="I110"/>
  <c r="G110"/>
  <c r="I109"/>
  <c r="G109"/>
  <c r="I108"/>
  <c r="G108"/>
  <c r="I107"/>
  <c r="G107"/>
  <c r="I106"/>
  <c r="G106"/>
  <c r="I105"/>
  <c r="G105"/>
  <c r="I104"/>
  <c r="G104"/>
  <c r="I103"/>
  <c r="G103"/>
  <c r="I102"/>
  <c r="G102"/>
  <c r="I101"/>
  <c r="G101"/>
  <c r="I100"/>
  <c r="G100"/>
  <c r="I99"/>
  <c r="G99"/>
  <c r="I98"/>
  <c r="G98"/>
  <c r="I97"/>
  <c r="G97"/>
  <c r="I96"/>
  <c r="G96"/>
  <c r="I95"/>
  <c r="G95"/>
  <c r="I94"/>
  <c r="G94"/>
  <c r="I93"/>
  <c r="G93"/>
  <c r="I92"/>
  <c r="G92"/>
  <c r="I91"/>
  <c r="G91"/>
  <c r="I90"/>
  <c r="G90"/>
  <c r="I89"/>
  <c r="G89"/>
  <c r="I88"/>
  <c r="G88"/>
  <c r="I87"/>
  <c r="G87"/>
  <c r="I86"/>
  <c r="G86"/>
  <c r="I85"/>
  <c r="G85"/>
  <c r="I84"/>
  <c r="G84"/>
  <c r="I83"/>
  <c r="G83"/>
  <c r="I82"/>
  <c r="G82"/>
  <c r="I81"/>
  <c r="G81"/>
  <c r="I80"/>
  <c r="G80"/>
  <c r="I79"/>
  <c r="G79"/>
  <c r="I78"/>
  <c r="G78"/>
  <c r="I77"/>
  <c r="G77"/>
  <c r="I76"/>
  <c r="G76"/>
  <c r="I75"/>
  <c r="G75"/>
  <c r="I74"/>
  <c r="G74"/>
  <c r="I73"/>
  <c r="G73"/>
  <c r="I72"/>
  <c r="G72"/>
  <c r="I71"/>
  <c r="G71"/>
  <c r="I69"/>
  <c r="G69"/>
  <c r="I68"/>
  <c r="G68"/>
  <c r="I67"/>
  <c r="G67"/>
  <c r="I66"/>
  <c r="G66"/>
  <c r="I65"/>
  <c r="G65"/>
  <c r="I64"/>
  <c r="G64"/>
  <c r="I63"/>
  <c r="G63"/>
  <c r="I62"/>
  <c r="G62"/>
  <c r="I61"/>
  <c r="G61"/>
  <c r="I60"/>
  <c r="G60"/>
  <c r="I59"/>
  <c r="G59"/>
  <c r="I58"/>
  <c r="G58"/>
  <c r="I57"/>
  <c r="G57"/>
  <c r="I56"/>
  <c r="G56"/>
  <c r="I55"/>
  <c r="G55"/>
  <c r="I54"/>
  <c r="G54"/>
  <c r="I53"/>
  <c r="G53"/>
  <c r="I52"/>
  <c r="G52"/>
  <c r="I51"/>
  <c r="G51"/>
  <c r="I50"/>
  <c r="G50"/>
  <c r="I49"/>
  <c r="G49"/>
  <c r="I47"/>
  <c r="G47"/>
  <c r="I46"/>
  <c r="G46"/>
  <c r="I44"/>
  <c r="G44"/>
  <c r="I43"/>
  <c r="G43"/>
  <c r="I42"/>
  <c r="G42"/>
  <c r="I41"/>
  <c r="G41"/>
  <c r="I40"/>
  <c r="G40"/>
  <c r="I39"/>
  <c r="G39"/>
  <c r="I38"/>
  <c r="G38"/>
  <c r="I37"/>
  <c r="G37"/>
  <c r="I36"/>
  <c r="G36"/>
  <c r="I35"/>
  <c r="G35"/>
  <c r="I33"/>
  <c r="G33"/>
  <c r="I32"/>
  <c r="G32"/>
  <c r="I31"/>
  <c r="G31"/>
  <c r="I30"/>
  <c r="G30"/>
  <c r="I29"/>
  <c r="G29"/>
  <c r="I28"/>
  <c r="G28"/>
  <c r="I27"/>
  <c r="G27"/>
  <c r="I26"/>
  <c r="G26"/>
  <c r="I24"/>
  <c r="G24"/>
  <c r="I23"/>
  <c r="G23"/>
  <c r="I22"/>
  <c r="G22"/>
  <c r="I21"/>
  <c r="G21"/>
  <c r="I20"/>
  <c r="G20"/>
  <c r="I19"/>
  <c r="G19"/>
  <c r="I18"/>
  <c r="G18"/>
  <c r="I17"/>
  <c r="G17"/>
  <c r="I16"/>
  <c r="G16"/>
  <c r="I15"/>
  <c r="G15"/>
  <c r="I14"/>
  <c r="G14"/>
  <c r="I13"/>
  <c r="G13"/>
  <c r="I12"/>
  <c r="G12"/>
  <c r="I11"/>
  <c r="G11"/>
  <c r="I10"/>
  <c r="G10"/>
  <c r="I8"/>
  <c r="G8"/>
  <c r="I7"/>
  <c r="G7"/>
  <c r="I6"/>
  <c r="G6"/>
  <c r="I5"/>
  <c r="G5"/>
  <c r="I475" l="1"/>
  <c r="E475"/>
  <c r="G475"/>
  <c r="D477"/>
  <c r="D476"/>
  <c r="D478" l="1"/>
  <c r="D480" s="1"/>
</calcChain>
</file>

<file path=xl/sharedStrings.xml><?xml version="1.0" encoding="utf-8"?>
<sst xmlns="http://schemas.openxmlformats.org/spreadsheetml/2006/main" count="958" uniqueCount="568">
  <si>
    <t>Vr. Unitario</t>
  </si>
  <si>
    <t>m²</t>
  </si>
  <si>
    <t>m</t>
  </si>
  <si>
    <t>Un.</t>
  </si>
  <si>
    <t>100 un.</t>
  </si>
  <si>
    <t>Hora</t>
  </si>
  <si>
    <t>Viaje</t>
  </si>
  <si>
    <t>Par</t>
  </si>
  <si>
    <t>Mampostería</t>
  </si>
  <si>
    <t>Ladrillo Común Rosado 20x6x10</t>
  </si>
  <si>
    <t>Ladrillo Prensado Macizo 24,5x5,5x12</t>
  </si>
  <si>
    <t>Arena de Peña Bulto 40kg</t>
  </si>
  <si>
    <t>Arena Lavada Bulto 40kg</t>
  </si>
  <si>
    <t>Arena de Río Bulto 40Kg</t>
  </si>
  <si>
    <t>Gravilla Bulto 40Kg</t>
  </si>
  <si>
    <t>Gravilla Mona Bulto 40Kg</t>
  </si>
  <si>
    <t>Mixto Bulto 40Kg</t>
  </si>
  <si>
    <t>Bulto</t>
  </si>
  <si>
    <t>Cemento Gris 5Kg</t>
  </si>
  <si>
    <t>5Kg</t>
  </si>
  <si>
    <t>Cemento Gris Bulto 25 Kg</t>
  </si>
  <si>
    <t>Bulto 25Kg</t>
  </si>
  <si>
    <t>Cemento Gris Bulto 50 Kg</t>
  </si>
  <si>
    <t>Bulto 50Kg</t>
  </si>
  <si>
    <t>Cemento Blanco 2Kg</t>
  </si>
  <si>
    <t>2Kg</t>
  </si>
  <si>
    <t>Cemento Blanco 20Kg</t>
  </si>
  <si>
    <t>Bulto 20Kg</t>
  </si>
  <si>
    <t>Sika 1</t>
  </si>
  <si>
    <t>Sika 2</t>
  </si>
  <si>
    <t>2.5 Kg</t>
  </si>
  <si>
    <t>1 Kg</t>
  </si>
  <si>
    <t>Sikadur 32 Primer</t>
  </si>
  <si>
    <t>Sika 101 Gris 10Kg</t>
  </si>
  <si>
    <t>10 Kg</t>
  </si>
  <si>
    <t>Sika 101 Blanco 10Kg</t>
  </si>
  <si>
    <t>10Kg</t>
  </si>
  <si>
    <t>1Kg</t>
  </si>
  <si>
    <t>600cc</t>
  </si>
  <si>
    <t>Agregados</t>
  </si>
  <si>
    <t>Aditivos</t>
  </si>
  <si>
    <t>Barra Corrugada w60x6m 1/4"</t>
  </si>
  <si>
    <t>Barra Corrugada w60x6m 3/8"</t>
  </si>
  <si>
    <t>Barra Corrugada w60x6m 1/2"</t>
  </si>
  <si>
    <t>Malla Pajarito 1/2" Ancho 90cm por 5m</t>
  </si>
  <si>
    <t>Rollo 5m</t>
  </si>
  <si>
    <t>Polisombra Ancho 2.1</t>
  </si>
  <si>
    <t>Plomería</t>
  </si>
  <si>
    <t>Cerramientos</t>
  </si>
  <si>
    <t>Tubería de Cobre Tipo L 3m 1/2"</t>
  </si>
  <si>
    <t>3m</t>
  </si>
  <si>
    <t>Codo de 90° Cobre 1/2"</t>
  </si>
  <si>
    <t>Codo de 90° Cobre 1"</t>
  </si>
  <si>
    <t>Unión con tope Cobre 1/2"</t>
  </si>
  <si>
    <t>Unión con tope Cobre 1"</t>
  </si>
  <si>
    <t>Unión sin tope Cobre 1/2"</t>
  </si>
  <si>
    <t>Codo 45° Cobre 1/2"</t>
  </si>
  <si>
    <t>Adaptador Macho de Cobre 1/2"</t>
  </si>
  <si>
    <t>Adaptador Macho de Cobre 1"</t>
  </si>
  <si>
    <t>Adaptador Hembra de Cobre 1/2"</t>
  </si>
  <si>
    <t>Adaptador Hembra de Cobre 1"</t>
  </si>
  <si>
    <t>Tee Cobre 1/2"</t>
  </si>
  <si>
    <t>Tee Cobre 1"</t>
  </si>
  <si>
    <t>Unión universal Cobre 1/2"</t>
  </si>
  <si>
    <t>Unión universal Cobre 1"</t>
  </si>
  <si>
    <t>Buje Reducción de 1"-1/2"</t>
  </si>
  <si>
    <t>Soldadura Cobre en frío 50gr.</t>
  </si>
  <si>
    <t>Soldadura Cobre en frío 10gr</t>
  </si>
  <si>
    <t>10gr</t>
  </si>
  <si>
    <t>50gr</t>
  </si>
  <si>
    <t>Tubería PVC Sanitaria</t>
  </si>
  <si>
    <t>Tubo PVC 1 1/2" x 3m</t>
  </si>
  <si>
    <t>Tubo PVC 2" x 3m</t>
  </si>
  <si>
    <t>Tubo PVC 3" x 3m</t>
  </si>
  <si>
    <t>Tubo PVC 4" x 3m</t>
  </si>
  <si>
    <t xml:space="preserve">Unión Sanitaria 1 1/2" </t>
  </si>
  <si>
    <t xml:space="preserve">Unión Sanitaria 2" </t>
  </si>
  <si>
    <t xml:space="preserve">Unión Sanitaria 3" </t>
  </si>
  <si>
    <t xml:space="preserve">Unión Sanitaria 4" </t>
  </si>
  <si>
    <t>Codo 90° CxE Sanitario 1 1/2"</t>
  </si>
  <si>
    <t>Codo 90° CxE Sanitario 2"</t>
  </si>
  <si>
    <t>Codo 90° CxE Sanitario 3"</t>
  </si>
  <si>
    <t>Codo 90° CxE Sanitario 4"</t>
  </si>
  <si>
    <t>Codo 90° CxC Sanitario 1 1/2"</t>
  </si>
  <si>
    <t>Codo 90° CxC Sanitario 2"</t>
  </si>
  <si>
    <t>Codo 90° CxC Sanitario 3"</t>
  </si>
  <si>
    <t>Codo 90° CxC Sanitario 4"</t>
  </si>
  <si>
    <t>Codo 45° CxE Sanitario 1 1/2"</t>
  </si>
  <si>
    <t>Codo 45° CxE Sanitario 2"</t>
  </si>
  <si>
    <t>Codo 45° CxE Sanitario 3"</t>
  </si>
  <si>
    <t>Codo 45° CxE Sanitario 4"</t>
  </si>
  <si>
    <t>Codo 45° CxC Sanitario 1 1/2"</t>
  </si>
  <si>
    <t>Codo 45° CxC Sanitario 2"</t>
  </si>
  <si>
    <t>Codo 45° CxC Sanitario 3"</t>
  </si>
  <si>
    <t>Codo 45° CxC Sanitario 4"</t>
  </si>
  <si>
    <t>Tee Sanitaria 1 1/2"</t>
  </si>
  <si>
    <t>Tee Sanitaria 2"</t>
  </si>
  <si>
    <t>Tee Sanitaria 3"</t>
  </si>
  <si>
    <t>Tee Sanitaria 4"</t>
  </si>
  <si>
    <t>Yee Sanitaria 2"</t>
  </si>
  <si>
    <t>Yee Sanitaria 3"</t>
  </si>
  <si>
    <t>Yee Sanitaria 4"</t>
  </si>
  <si>
    <t>Buje soldado Sanitario 2"x1 1/2"</t>
  </si>
  <si>
    <t>Buje soldado Sanitario 3"x2"</t>
  </si>
  <si>
    <t>Buje soldado Sanitario 4"x2"</t>
  </si>
  <si>
    <t>Buje soldado Sanitario 4"x3"</t>
  </si>
  <si>
    <t>Tapón de Prueba Sanitario 1 1/2"</t>
  </si>
  <si>
    <t>Tapón de Prueba Sanitario 2"</t>
  </si>
  <si>
    <t>Tapón de Prueba Sanitario 3"</t>
  </si>
  <si>
    <t>Tapón de Prueba Sanitario 4"</t>
  </si>
  <si>
    <t>Soldadura PVC 1/128 gl</t>
  </si>
  <si>
    <t>Soldadura PVC 1/64 gl</t>
  </si>
  <si>
    <t>Soldadura PVC 1/32gl</t>
  </si>
  <si>
    <t>Soldadura PVC 1/16 gl</t>
  </si>
  <si>
    <t>Soldadura PVC 1/8 gl</t>
  </si>
  <si>
    <t>Soldadura PVC 1/4 gl</t>
  </si>
  <si>
    <t>Removedor PVC 1/128GL</t>
  </si>
  <si>
    <t>Removedor PVC 1/64GL</t>
  </si>
  <si>
    <t>Removedor PVC 1/4GL</t>
  </si>
  <si>
    <t>Codo Reventilado Sanitario 3"x2"</t>
  </si>
  <si>
    <t>Codo Reventilado Sanitario 4"x2"</t>
  </si>
  <si>
    <t>Tubo PVC 1 1/2" x 3m - Ventilación</t>
  </si>
  <si>
    <t>Tubo PVC 2" x 3m - Ventilación</t>
  </si>
  <si>
    <t>Tubo PVC 3" x 3m - Ventilación</t>
  </si>
  <si>
    <t>Tubo PVC 4" x 3m - Ventilación</t>
  </si>
  <si>
    <t>Adaptador Limpieza sanitario 2"</t>
  </si>
  <si>
    <t>Adaptador Limpieza sanitario 3"</t>
  </si>
  <si>
    <t>Adaptador Limpieza sanitario 4"</t>
  </si>
  <si>
    <t>Tee Reducida sanitaria 2x1/2"</t>
  </si>
  <si>
    <t>Tee Reducida sanitaria 4x3"</t>
  </si>
  <si>
    <t>Tee Reducida sanitaria 4x2"</t>
  </si>
  <si>
    <t>Tee Reducida sanitaria 3x2"</t>
  </si>
  <si>
    <t>Tee doble sanitaria 3"</t>
  </si>
  <si>
    <t>Tee doble sanitaria 4"</t>
  </si>
  <si>
    <t>Yee Reducida Sanitaria 3x2"</t>
  </si>
  <si>
    <t>Yee Reducida Sanitaria 4x2"</t>
  </si>
  <si>
    <t>Yee Reducida Sanitaria 4x3"</t>
  </si>
  <si>
    <t>Sifón Sanitario 2"</t>
  </si>
  <si>
    <t>Sifón Sanitario 3"</t>
  </si>
  <si>
    <t>Sifón Sanitario 4"</t>
  </si>
  <si>
    <t>Sifón con Tapón Sanitaria 1 1/2"</t>
  </si>
  <si>
    <t>Sifón con Tapón Sanitaria 2"</t>
  </si>
  <si>
    <t>Adaptador Pared Sifón 1 1/2"</t>
  </si>
  <si>
    <t>Buje Soldado Presión 3/4"x1/2"</t>
  </si>
  <si>
    <t>Buje Soldado Presión 1x3/4"</t>
  </si>
  <si>
    <t>Buje Soldado Presión 1x1/2"</t>
  </si>
  <si>
    <t>Buje Soldado Presión 1 1/4"x1/2"</t>
  </si>
  <si>
    <t>Buje Soldado Presión 1 1/4"x1"</t>
  </si>
  <si>
    <t>Buje Soldado Presión 1 1/2"x1"</t>
  </si>
  <si>
    <t>Buje Soldado Presión 1 1/2"x1/2"</t>
  </si>
  <si>
    <t>Buje Soldado Presión 1 1/2"x3/4"</t>
  </si>
  <si>
    <t>Buje Soldado Presión 1 1/2"x1 1/4"</t>
  </si>
  <si>
    <t>Buje Soldado Presión 2x1"</t>
  </si>
  <si>
    <t>Buje Soldado Presión 2x1 1/4"</t>
  </si>
  <si>
    <t>Buje Soldado Presión 1 1/4"x3/4"</t>
  </si>
  <si>
    <t>Buje Roscado Presión 3/4"x1/2"</t>
  </si>
  <si>
    <t>Buje Roscado Presión 1x1/2"</t>
  </si>
  <si>
    <t>Buje Roscado Presión 1x3/4"</t>
  </si>
  <si>
    <t>Buje Roscado Presión 1 1/4"x3/4"</t>
  </si>
  <si>
    <t>Buje Roscado Presión 1 1/4"x1/2"</t>
  </si>
  <si>
    <t>Buje Roscado Presión 1 1/4"x1"</t>
  </si>
  <si>
    <t>Buje Roscado Presión 1 1/2"x1/2"</t>
  </si>
  <si>
    <t>Buje Roscado Presión 1 1/2"x3/4"</t>
  </si>
  <si>
    <t>Buje Roscado Presión 1 1/2"x1"</t>
  </si>
  <si>
    <t>Buje Roscado Presión 1 1/2"x1 1/4"</t>
  </si>
  <si>
    <t>Buje Roscado Presión 2x1"</t>
  </si>
  <si>
    <t>Buje  Roscado Presión 2x1 1/4"</t>
  </si>
  <si>
    <t>Adaptador Hembra Presión 1/2"</t>
  </si>
  <si>
    <t>Adaptador Hembra Presión 3/4"</t>
  </si>
  <si>
    <t>Adaptador Hembra Presión 1"</t>
  </si>
  <si>
    <t>Adaptador Hembra Presión 1 1/2"</t>
  </si>
  <si>
    <t>Adaptador Hembra Presión 1 1/4"</t>
  </si>
  <si>
    <t>Adaptador Hembra Presión 2"</t>
  </si>
  <si>
    <t>Codo 45° Presión 1/2"</t>
  </si>
  <si>
    <t>Codo 45° Presión 3/4"</t>
  </si>
  <si>
    <t>Codo 45° Presión 1"</t>
  </si>
  <si>
    <t>Codo 45° Presión 1 1/4"</t>
  </si>
  <si>
    <t>Codo 45° Presión 1 1/2"</t>
  </si>
  <si>
    <t>Codo 45° Presión 2"</t>
  </si>
  <si>
    <t>Codo 45° Presión 2 1/2"</t>
  </si>
  <si>
    <t>Adaptador Macho presión 1/2"</t>
  </si>
  <si>
    <t>Adaptador Macho presión 3/4"</t>
  </si>
  <si>
    <t>Adaptador Macho presión 1"</t>
  </si>
  <si>
    <t>Adaptador Macho presión 1 1/4"</t>
  </si>
  <si>
    <t>Adaptador Macho presión 1 1/2"</t>
  </si>
  <si>
    <t>Adaptador Macho presión 2"</t>
  </si>
  <si>
    <t>Adaptador Macho presión 2 1/2"</t>
  </si>
  <si>
    <t>Codo 90° Presión 1/2"</t>
  </si>
  <si>
    <t>Codo 90° Presión 3/4"</t>
  </si>
  <si>
    <t>Codo 90° Presión 1"</t>
  </si>
  <si>
    <t>Codo 90° Presión 1 1/4"</t>
  </si>
  <si>
    <t>Codo 90° Presión 1 1/2"</t>
  </si>
  <si>
    <t>Codo 90° Presión 2"</t>
  </si>
  <si>
    <t>Codo 90° Presión 2 1/2"</t>
  </si>
  <si>
    <t>Tee Presión 3/4"</t>
  </si>
  <si>
    <t>Tee Presión 1"</t>
  </si>
  <si>
    <t>Tee Presión 1 1/4"</t>
  </si>
  <si>
    <t>Tee Presión 1 1/2"</t>
  </si>
  <si>
    <t>Tee Presión 2"</t>
  </si>
  <si>
    <t>Tee Presión 1/2"</t>
  </si>
  <si>
    <t>Tapón Soldado Presión 1/2"</t>
  </si>
  <si>
    <t>Tapón Soldado Presión 3/4"</t>
  </si>
  <si>
    <t>Tapón Soldado Presión 1"</t>
  </si>
  <si>
    <t>Tapón Soldado Presión 1 1/4"</t>
  </si>
  <si>
    <t>Tapón Soldado Presión 1 1/2"</t>
  </si>
  <si>
    <t>Tapón Soldado Presión 2"</t>
  </si>
  <si>
    <t>Tapón Roscado Presión 1/2"</t>
  </si>
  <si>
    <t>Tapón Roscado Presión 3/4"</t>
  </si>
  <si>
    <t>Tapón Roscado Presión 1"</t>
  </si>
  <si>
    <t>Tapón Roscado Presión 1 1/4"</t>
  </si>
  <si>
    <t>Tapón Roscado Presión 1 1/2"</t>
  </si>
  <si>
    <t>Tapón Roscado Presión 2"</t>
  </si>
  <si>
    <t>Unión Presión 1/2"</t>
  </si>
  <si>
    <t>Unión Presión 3/4"</t>
  </si>
  <si>
    <t>Unión Presión 1"</t>
  </si>
  <si>
    <t>Unión Presión 1 1/4"</t>
  </si>
  <si>
    <t>Unión Presión 1 1/2"</t>
  </si>
  <si>
    <t>Unión Presión 2"</t>
  </si>
  <si>
    <t>Unión Presión 2 1/2"</t>
  </si>
  <si>
    <t>Tee Reducida Presión 3/4" x 1/2"</t>
  </si>
  <si>
    <t>Tee Reducida Presión 1" x 1/2"</t>
  </si>
  <si>
    <t>Tee Reducida Presión 1" x 3/4"</t>
  </si>
  <si>
    <t>Unión deslizable Presión 1/2"</t>
  </si>
  <si>
    <t>Unión deslizable Presión 3/4"</t>
  </si>
  <si>
    <t>Unión deslizable Presión 1"</t>
  </si>
  <si>
    <t>Unión universal Presión 1/2"</t>
  </si>
  <si>
    <t>Unión universal Presión 3/4"</t>
  </si>
  <si>
    <t>Unión universal Presión 1"</t>
  </si>
  <si>
    <t>Acople Lavamanos y Lavaplatos 1/2" x 1/2" Plástico 50cm Grival</t>
  </si>
  <si>
    <t>Válvula Entrada Sanitario 32cm Hidrostática Grival</t>
  </si>
  <si>
    <t>Acople Lavamanos y Lavaplatos 1/2" x 1/2" Plástico 35cm Grival</t>
  </si>
  <si>
    <t>Acople Sanitario 1/2" x 7/8" Plástico 50 cm Grival</t>
  </si>
  <si>
    <t>Acople Sanitario 1/2" x 7/8" Plástico 35 cm Grival</t>
  </si>
  <si>
    <t>Tubo PVC Presión 1 1/2" 21-200 PSI x 3m</t>
  </si>
  <si>
    <t>Tubo PVC Presión 1 1/4" 21-200 PSI x 3m</t>
  </si>
  <si>
    <t>Tubo PVC Presión 1/2" 9-500 PSI x3m</t>
  </si>
  <si>
    <t>Tubo PVC Presión 1/2" 3,15-315 PSI x3m</t>
  </si>
  <si>
    <t>Tubo PVC Presión 1" 3,15-315 PSI x3m</t>
  </si>
  <si>
    <t>Tubo PVC Presión 1" 21-200 PSI x 3m</t>
  </si>
  <si>
    <t>Tubo PVC Presión 2" 21-200 PSI x 3m</t>
  </si>
  <si>
    <t>Tubo PVC Presión 3/4" 11-400 PSI x 3m</t>
  </si>
  <si>
    <t>Tubo PVC Presión 3/4" 21-200 PSI x 3m</t>
  </si>
  <si>
    <t>Tubería PVC Presión x 3m</t>
  </si>
  <si>
    <t>Tubería PVC Ventilación x 3m</t>
  </si>
  <si>
    <t>Tubería de Cobre Tipo L 6m 1"</t>
  </si>
  <si>
    <t>6m</t>
  </si>
  <si>
    <t>Bloque No. 4 Tradicional 33x23x9</t>
  </si>
  <si>
    <t>Bloque No. 5 Tradicional 33x23x11,5</t>
  </si>
  <si>
    <t>Tapón Cobre 1/2"</t>
  </si>
  <si>
    <t>Válvula de salida Tanque 26cm</t>
  </si>
  <si>
    <t>Válvula de salida Tanque 32cm</t>
  </si>
  <si>
    <t>Desagüe Sencillo Integrado Cromado Lavamanos</t>
  </si>
  <si>
    <t>Kit Repuestos Lavaplatos (Canastilla 4", Sifón, Acoples)</t>
  </si>
  <si>
    <t>Válvula Entrada Sanitario 26cm Hidrostática Grival</t>
  </si>
  <si>
    <t>Dry Wall</t>
  </si>
  <si>
    <t>Placa de Yeso 1/2" 1,22x2,44m</t>
  </si>
  <si>
    <t>Placa de Yeso RH 1,22x2,44m</t>
  </si>
  <si>
    <t>Superboard 10mm 1,22x2,44m</t>
  </si>
  <si>
    <t>Súperboard Ceramic Base 8mm 1,22x2,44m</t>
  </si>
  <si>
    <t>Perfilería Cielo Raso Dry Wall</t>
  </si>
  <si>
    <t>Ángulo 30x20mm 2,44m</t>
  </si>
  <si>
    <t>Ángulo 29mm x 2,4m</t>
  </si>
  <si>
    <t>Omega 60.3mm 2.3/8" x 2,44</t>
  </si>
  <si>
    <t>Omega 1/4x7/8x1 1/2" x 2,44</t>
  </si>
  <si>
    <t>Omega 63mm x 2,44</t>
  </si>
  <si>
    <t>Vigueta Principal 2,44</t>
  </si>
  <si>
    <t>Vigueta 41,3mm 2,4</t>
  </si>
  <si>
    <t>Perfilería Muro Dry Wall</t>
  </si>
  <si>
    <t>Canal 41.3mm 1.5/8" 2.4m</t>
  </si>
  <si>
    <t>Omega 63.3mm 2.3/8" x 2,4</t>
  </si>
  <si>
    <t>Paral 41.3 mm 1.5/8” 2,44</t>
  </si>
  <si>
    <t>Canal 60 mm 2,44</t>
  </si>
  <si>
    <t>Canal 63.5 mm 2.1/2” 2,4</t>
  </si>
  <si>
    <t>Paral 59 mm 2,44</t>
  </si>
  <si>
    <t>Canal 90 mm 2,44</t>
  </si>
  <si>
    <t>Canal 92.1 mm 3.5/8” 2.40 m</t>
  </si>
  <si>
    <t>Paral 89 mm 2.44 m</t>
  </si>
  <si>
    <t>Cinta De Fibra De Vidrio 90 m x 50 mm</t>
  </si>
  <si>
    <t>Cinta Papel 75 m 50 mm</t>
  </si>
  <si>
    <t>Cinta Metálica Esquinero 50mm x 30m</t>
  </si>
  <si>
    <t>Masilla Dry Wall 5 Galones</t>
  </si>
  <si>
    <t>Masilla Dry Wall 2.5 Galones</t>
  </si>
  <si>
    <t>Aislamiento termoacústico Sin papel (2 rollos) 9.30 m2 7.62 x 0.61 m 2 1/2” 0.85 N.R.C R = 8 (hr. °F.ft 2/BTU)</t>
  </si>
  <si>
    <t>2 Rollos</t>
  </si>
  <si>
    <t>Sellalón Gris 1/4” x 25 m</t>
  </si>
  <si>
    <t>25m</t>
  </si>
  <si>
    <t>Sellalón Gris 3/8” x 25 m</t>
  </si>
  <si>
    <t>Sellalón Gris 1/2” x 25 m</t>
  </si>
  <si>
    <t>1m</t>
  </si>
  <si>
    <t>Polietileno Transparente Ancho 3m Cal 3.5</t>
  </si>
  <si>
    <t>Polietileno Negro Ancho 3m Cal 3.5</t>
  </si>
  <si>
    <t>Perfil Cielo Raso Aluminio Tee Cruda 1.8 x 2.3 cm 3 m</t>
  </si>
  <si>
    <t>Perfil Cielo Raso Aluminio Tee Blanca 1.8 x 2.3 cm 3 m</t>
  </si>
  <si>
    <t>Perfil Cielo Raso Aluminio Ángulo Crudo 0.66 x 0.39 cm 3 m</t>
  </si>
  <si>
    <t>Perfil Cielo Raso Aluminio Ángulo Blanco 0.66 x 0.39 cm 3 m $ 6.600</t>
  </si>
  <si>
    <t>un</t>
  </si>
  <si>
    <t>Un</t>
  </si>
  <si>
    <t>2m</t>
  </si>
  <si>
    <t>Sika Anchorfix 4 (Anclaje químico soportes a placas)</t>
  </si>
  <si>
    <t>Maderas</t>
  </si>
  <si>
    <t>Tablero melamínico 1,22x2,44 Acabado dos caras balnco 12mm</t>
  </si>
  <si>
    <t>Tablero melamínico 1,22x2,44 Acabado dos caras blanco  15mm</t>
  </si>
  <si>
    <t>Canto Rígido 19mm x 1m</t>
  </si>
  <si>
    <t>Guardaescobas MDF 1x10cm 2.5m Tintillado y lacado</t>
  </si>
  <si>
    <t>2.5m</t>
  </si>
  <si>
    <t>Ferretería</t>
  </si>
  <si>
    <t>Bisagra Zinc 3x2 1/2" Par</t>
  </si>
  <si>
    <t>Bisagra Zinc 3x3" Par</t>
  </si>
  <si>
    <t>Bisagra Puertas Mueble Cocina 105° 35mm Recta-Semiacodada-Acodada</t>
  </si>
  <si>
    <t>Juego Correderas Cajón - 45cm Par</t>
  </si>
  <si>
    <t>Juego Correderas Cajón - 50 cm Par</t>
  </si>
  <si>
    <t>Juego Correderas Archivador - Extensibles -  45mmx40cm - Par</t>
  </si>
  <si>
    <t>Juego Correderas Archivador - Extensibles -  45mmx50cm - Par</t>
  </si>
  <si>
    <t>Rodachina espárrago 2" 40Kg</t>
  </si>
  <si>
    <t>Rodachina Piso Madera (Rueda Goma) Espárrago 2"</t>
  </si>
  <si>
    <t>Botón puertas mueble cocina - Niquel Cepillado 25mm</t>
  </si>
  <si>
    <t>Manija arco sencilla cajón cocina zamac - 96mm</t>
  </si>
  <si>
    <t>Tornillo aglomerado 6x1" 100 un</t>
  </si>
  <si>
    <t>100 Un.</t>
  </si>
  <si>
    <t>Tornillo aglomerado 8x1" 100 un</t>
  </si>
  <si>
    <t>Tornillo panel yeso punta aguda 6x1" 100un</t>
  </si>
  <si>
    <t>Tornillo estructura panel yeso punta aguda 7x7/16"</t>
  </si>
  <si>
    <t>Tornillo panel yeso punta broca (autoperforante) 6x1"</t>
  </si>
  <si>
    <t>Chazo estriado 3/16" x 1" Docena</t>
  </si>
  <si>
    <t>Chazo estriado 3/16" x 1" 100 Un</t>
  </si>
  <si>
    <t>12un</t>
  </si>
  <si>
    <t>100un</t>
  </si>
  <si>
    <t>Guaya acero galvanizado 1/16" 5m</t>
  </si>
  <si>
    <t>Guaya acero galvanizado 1/8" 5m</t>
  </si>
  <si>
    <t>5m</t>
  </si>
  <si>
    <t>Ajuste cable de acero 1/8"  2un</t>
  </si>
  <si>
    <t>Guía para perro 1/8"</t>
  </si>
  <si>
    <t>Perro Galvanizado 1/8" 4Un.</t>
  </si>
  <si>
    <t>4 Un.</t>
  </si>
  <si>
    <t>Clavo tipo Hilti 1" - 100 Un</t>
  </si>
  <si>
    <t>Perno tipo Hilti 1" - 100 Un</t>
  </si>
  <si>
    <t>10 Un.</t>
  </si>
  <si>
    <t>Fulminante para pistola Amarillo Cal 22 - 100 Un</t>
  </si>
  <si>
    <t>Fulminante para pistola Amarillo Cal 27 - 10 Un</t>
  </si>
  <si>
    <t>Fulminante para pistola Verde Cal 22 - 100 Un</t>
  </si>
  <si>
    <t>Fulminante para pistola Verde  Cal 27 - 10 Un</t>
  </si>
  <si>
    <t>Cinta Antideslizante Negra 25mm - 5m</t>
  </si>
  <si>
    <t>Cinta Antideslizante Negra 25mm - 20m</t>
  </si>
  <si>
    <t>20m</t>
  </si>
  <si>
    <t>Cinta Antideslizante Luminosa 24mm - 5m</t>
  </si>
  <si>
    <t>Pinturas</t>
  </si>
  <si>
    <t>Viniltex Blanco 5gl</t>
  </si>
  <si>
    <t>5gl</t>
  </si>
  <si>
    <t>Vinilo Lavable</t>
  </si>
  <si>
    <t>Estuco Veneciano Color - Galón</t>
  </si>
  <si>
    <t>1 gl</t>
  </si>
  <si>
    <t>Vinilo Semilavable</t>
  </si>
  <si>
    <t>Vinilo no lavable Techos</t>
  </si>
  <si>
    <t>Pintura Acrílica Hidropropelente Superlavable tipo Koraza</t>
  </si>
  <si>
    <t>Sellador hidroprotector para ladrillo - Galón</t>
  </si>
  <si>
    <t>Estuco Plástico - 5gl</t>
  </si>
  <si>
    <t>Estuco Plástico - 1gl</t>
  </si>
  <si>
    <t>1/4 Gl</t>
  </si>
  <si>
    <t>1Gl</t>
  </si>
  <si>
    <t>Esmalte superficies metal 1/4 Galón</t>
  </si>
  <si>
    <t>Esmalte superficies metal  Galón</t>
  </si>
  <si>
    <t>Anticorrosivo superficie metal 1/4 Galón</t>
  </si>
  <si>
    <t>Anticorrosivo superficie metal - Galón</t>
  </si>
  <si>
    <t>Laca catalizada para madera semimate - Galón</t>
  </si>
  <si>
    <t>Barniz Poliuretano para Madera con filtro UV Semimate - Galón</t>
  </si>
  <si>
    <t>Barniz Poliuretano para Madera con filtro UV Semimate - 1/4 Galón</t>
  </si>
  <si>
    <t xml:space="preserve">Sellador catalizado para madera - Galón </t>
  </si>
  <si>
    <t>Aceite Natural de Teka</t>
  </si>
  <si>
    <t>1gl</t>
  </si>
  <si>
    <t>Pintura tráfico peatonal - vehicular liviano - acrílica - Galón</t>
  </si>
  <si>
    <t>Silicona transparente antihongo 300ml</t>
  </si>
  <si>
    <t>300ml</t>
  </si>
  <si>
    <t>Tornillo Lámina Ranurado Zincado 6x1"</t>
  </si>
  <si>
    <t>Chazo con tornillo 8x1 1/2"</t>
  </si>
  <si>
    <t>Pisos</t>
  </si>
  <si>
    <t>Piso pared tipo Egeo 20.5cmx20.5cm</t>
  </si>
  <si>
    <t>25Kg</t>
  </si>
  <si>
    <t>25 Kg</t>
  </si>
  <si>
    <t>Pegante cerámico gris - Bulto 25Kg.</t>
  </si>
  <si>
    <t>Pegante para cerámica blanco tipo Pegacor Bulto 25Kg.</t>
  </si>
  <si>
    <t>Alfombra argollado 550gr/m² - Tráfico Medio</t>
  </si>
  <si>
    <t>Alfombra 100% nylon antron III dupont, argollado, comercial mediano, 680 gr/m²</t>
  </si>
  <si>
    <t>Alfombra 100% nylon antron III dupont, argollado, comercial pesado, 850 gr/m²</t>
  </si>
  <si>
    <t>Piso Vinilo 30x30cm 2mm espesor</t>
  </si>
  <si>
    <t>Piso Vinilo 30x30cm 3mm espesor</t>
  </si>
  <si>
    <t>Tablón colonial 25x25cm</t>
  </si>
  <si>
    <t>Tablón liso vitrificado 25x25cm</t>
  </si>
  <si>
    <t>Piso colonial hojilla 25x25cm</t>
  </si>
  <si>
    <t>Loceta roja egipcia 10x10</t>
  </si>
  <si>
    <t>Boquilla Blanca 2kg</t>
  </si>
  <si>
    <t>Boquilla Balnca 5kg</t>
  </si>
  <si>
    <t>2kg</t>
  </si>
  <si>
    <t>5kg</t>
  </si>
  <si>
    <t>Sanitario tanque doble descarga - 4 / 6lt - Blanco</t>
  </si>
  <si>
    <t>Lavamanos pedestal tipo Acuacer</t>
  </si>
  <si>
    <t>Orinal Santafe para fluxómetro</t>
  </si>
  <si>
    <t>Sifón Botella tipo grival lavamanos.</t>
  </si>
  <si>
    <t>Desagüe sencillo lavamanos con rebose tipo Grival</t>
  </si>
  <si>
    <t>Llave lavamanos individual Tipo Cruceta Balta Grival</t>
  </si>
  <si>
    <t>Empaques grifería común de lavaplatos</t>
  </si>
  <si>
    <t>Empaques grifería común de lavamanos</t>
  </si>
  <si>
    <t>Resortes Grifería Push</t>
  </si>
  <si>
    <t>Empaque grifería tipo Push</t>
  </si>
  <si>
    <t>Baños - Cocinas</t>
  </si>
  <si>
    <t>Grifería lavaplatos sencilla tipo Galaxia Grival</t>
  </si>
  <si>
    <t>Llave metal boca roscada para manguera</t>
  </si>
  <si>
    <t>Manto impermeabilizante con Foil de Aluminio tipo Morter Plas N°4 Rollo 10m</t>
  </si>
  <si>
    <t>10m</t>
  </si>
  <si>
    <t>Pintura Bituminosa (base asfáltica) de aluminio, impermeable de tipo LEAFING</t>
  </si>
  <si>
    <t>16 Kg</t>
  </si>
  <si>
    <t>3 Kg</t>
  </si>
  <si>
    <t>Imprimante epóxico – polyamide tipo CCW 557 - Caja por 4 galones</t>
  </si>
  <si>
    <t>Caja 4gl</t>
  </si>
  <si>
    <t>Capa base de poliuretano tipo CCW 501 - Cuñete 5gl</t>
  </si>
  <si>
    <t>5Gl</t>
  </si>
  <si>
    <t>Capa intermedia en poliuretano tipo CCW 502 -  Cuñete 5gl</t>
  </si>
  <si>
    <t>Capa acabado poliuretano alifático tipo CCW 503</t>
  </si>
  <si>
    <t>300cc</t>
  </si>
  <si>
    <t>Sellante y adhesivo tipo Texsaelastik - 300cc</t>
  </si>
  <si>
    <t>Impermeabilización Cubiertas</t>
  </si>
  <si>
    <t>40 lbs</t>
  </si>
  <si>
    <t>Emulsión asfáltica - Cuñete 5gl</t>
  </si>
  <si>
    <t>Emulsión asfáltica - Galón</t>
  </si>
  <si>
    <t>Galón</t>
  </si>
  <si>
    <t>Impermeabilización multicapa Sistema I</t>
  </si>
  <si>
    <t>Impermeabilización multicapa Sistema II</t>
  </si>
  <si>
    <t>Capa base de poliuretano tipo Vulkem 350 - Cuñete 5gl</t>
  </si>
  <si>
    <t>Capa intermedia en poliuretano tipo Vulkem 345 -  Cuñete 5gl</t>
  </si>
  <si>
    <t>Capa acabado poliuretano alifático tipo Vulkem 346 - Cuñete 5Gl</t>
  </si>
  <si>
    <t>Imprimante tipo Vulkem tipo 171 Primer - Galón</t>
  </si>
  <si>
    <t>1 Gl</t>
  </si>
  <si>
    <t>Arena de Cuarzo tipo Eucofiller Peatonal Tamiz Malla 16/40 - 30Kg</t>
  </si>
  <si>
    <t>30 Kg</t>
  </si>
  <si>
    <t>Relleno de poliurea para juntas de piso tipo EUCO QWIKJOINT 200 - 600ml</t>
  </si>
  <si>
    <t>600ml</t>
  </si>
  <si>
    <t>Acero</t>
  </si>
  <si>
    <t>Ángulo A-36 1-1/4” 1/8” 6m</t>
  </si>
  <si>
    <t>Ángulo G-50 1-1/2” 1/8” 6m</t>
  </si>
  <si>
    <t>Ángulo A-36 1-1/4” 3/16” 6m</t>
  </si>
  <si>
    <t>Ángulo G-50 1-1/2” 3/16” 6m</t>
  </si>
  <si>
    <t>Llave metal poceta</t>
  </si>
  <si>
    <t>Pintura  base resina acrílica - Secado 30 min. Amarillo Normativo Franjas Parqueo</t>
  </si>
  <si>
    <t>Guardaescoba Vinilo 6cm 2m</t>
  </si>
  <si>
    <t>Transporte</t>
  </si>
  <si>
    <t>Transporte Volqueta - Escombros</t>
  </si>
  <si>
    <t>Despacho Insumos a obra - Camión 12 Ton</t>
  </si>
  <si>
    <t>Despacho Insumos a obra - Camión 8 Ton</t>
  </si>
  <si>
    <t>Despacho Insumos a obra - Camión 4 Ton</t>
  </si>
  <si>
    <t xml:space="preserve">Cinta Teflón 12mmx5m Rollo </t>
  </si>
  <si>
    <t>Rollo</t>
  </si>
  <si>
    <t>Día</t>
  </si>
  <si>
    <t>Mes</t>
  </si>
  <si>
    <t>Oficial de Obra</t>
  </si>
  <si>
    <t>Hora Nocturna</t>
  </si>
  <si>
    <t>Día Festivo</t>
  </si>
  <si>
    <t>Ayudante General</t>
  </si>
  <si>
    <t>Ácido Nítrico lt</t>
  </si>
  <si>
    <t>lt</t>
  </si>
  <si>
    <t>Hidrófugo Y Protector tipo Hidrosil Ladrillo - 4 Litros</t>
  </si>
  <si>
    <t>Hidrófugo Y Protector tipo Hidrosil Ladrillo - 20 Litros</t>
  </si>
  <si>
    <t>Hidrófugo Y Protector tipo Hidrosil Ladrillo - 200 Litros</t>
  </si>
  <si>
    <t>4 L</t>
  </si>
  <si>
    <t>20 L</t>
  </si>
  <si>
    <t>200 L</t>
  </si>
  <si>
    <t>Hidrófugo Y Protector tipo Hidrosil Concreto - 4 Litros</t>
  </si>
  <si>
    <t>Hidrófugo Y Protector tipo Hidrosil Concreto - 20 Litros</t>
  </si>
  <si>
    <t>Hidrófugo Y Protector tipo Hidrosil Concreto - 200 Litros</t>
  </si>
  <si>
    <t>Rinse Integral Lavado De Concreto Tipo Concre-Bright - 4 litros</t>
  </si>
  <si>
    <t>Rinse Integral Lavado De Concreto Tipo Concre-Bright - 20 litros</t>
  </si>
  <si>
    <t>Rinse Integral Lavado De Concreto Tipo Concre-Bright - 200 litros</t>
  </si>
  <si>
    <t>Restaurador Para Superficies De Ladrillo Tipo Ladri-Bright - 4 litros</t>
  </si>
  <si>
    <t>Restaurador Para Superficies De Ladrillo Tipo Ladri-Bright - 20 litros</t>
  </si>
  <si>
    <t>Restaurador Para Superficies De Ladrillo Tipo Ladri-Bright - 200 litros</t>
  </si>
  <si>
    <t>Removedor de Grafittis tipo Quita-Grafitti Forte - 2 litros</t>
  </si>
  <si>
    <t>2 L</t>
  </si>
  <si>
    <t>Removedor de Grafittis tipo Quita-Grafitti Forte - 4 litros</t>
  </si>
  <si>
    <t>Vidrios y Espejos</t>
  </si>
  <si>
    <t>Vidrio Templado Transparente 10mm</t>
  </si>
  <si>
    <t>Vidrio Templado Bronce 10mm</t>
  </si>
  <si>
    <t>Vidrio Templado Transparente 5mm</t>
  </si>
  <si>
    <t>Vidrio Transparente tipo Peldar 4mm</t>
  </si>
  <si>
    <t>Espejo Cristal Claro 4mm</t>
  </si>
  <si>
    <t>Película Control Solar</t>
  </si>
  <si>
    <t>Película Protección UV</t>
  </si>
  <si>
    <t>Película Hielo o Sand Blasting</t>
  </si>
  <si>
    <t>Película decorativa (tipo espejo)</t>
  </si>
  <si>
    <t>Empaque PVC (Pisavidrio) para división modular 15x22mm</t>
  </si>
  <si>
    <t>Empaque caucho (Pisavidrio) para división modular 15x17mm</t>
  </si>
  <si>
    <t>Silicona Juntas Vidrio - 300ml</t>
  </si>
  <si>
    <t>Vr. Con IVA</t>
  </si>
  <si>
    <t>1/128 gl</t>
  </si>
  <si>
    <t>1/64 gl</t>
  </si>
  <si>
    <t>1/32 gl</t>
  </si>
  <si>
    <t>1/16 gl</t>
  </si>
  <si>
    <t>1/8 gl</t>
  </si>
  <si>
    <t>1/4 gl</t>
  </si>
  <si>
    <t>1/4gl</t>
  </si>
  <si>
    <t>Kit</t>
  </si>
  <si>
    <t>2,44m</t>
  </si>
  <si>
    <t>2,4m</t>
  </si>
  <si>
    <t>90m</t>
  </si>
  <si>
    <t>75m</t>
  </si>
  <si>
    <t>30m</t>
  </si>
  <si>
    <t>5 Gal</t>
  </si>
  <si>
    <t>2,5 Gal</t>
  </si>
  <si>
    <t>Resina Epóxica pegado Piedras Naturales Componentes A+B</t>
  </si>
  <si>
    <t>Litro</t>
  </si>
  <si>
    <t>Perforaciones - Extractor de núcleos</t>
  </si>
  <si>
    <t>Perforación 1" en Placa o Muro 15cm</t>
  </si>
  <si>
    <t>Perforación 1" en Placa o Muro 25 cm</t>
  </si>
  <si>
    <t>Perforación 1" en Placa o Muro 40 cm</t>
  </si>
  <si>
    <t>Perforación 2" en Placa o Muro 15cm</t>
  </si>
  <si>
    <t>Perforación 2" en Placa o Muro 25 cm</t>
  </si>
  <si>
    <t>Perforación 2" en Placa o Muro 40 cm</t>
  </si>
  <si>
    <t>Perforación 1 1/2" en Placa o Muro 15cm</t>
  </si>
  <si>
    <t>Perforación 1  1/2" en Placa o Muro 25 cm</t>
  </si>
  <si>
    <t>Perforación 1  1/2" en Placa o Muro 40 cm</t>
  </si>
  <si>
    <t>Tubo en acero galvanizado espesor 0,059", Ø1 1/2" 6m</t>
  </si>
  <si>
    <t>Tubo en acero galvanizado espesor 0,059", Ø2" 6m</t>
  </si>
  <si>
    <t>Electrodo soldadura eléctrica 1/8"</t>
  </si>
  <si>
    <t>Electrodo soldadura eléctrica 3/32"</t>
  </si>
  <si>
    <t>Kilo</t>
  </si>
  <si>
    <t>Otras Actividades Incluye Transporte - Equipo - Mano de Obra</t>
  </si>
  <si>
    <t>Concreto Listo 3000 Psi</t>
  </si>
  <si>
    <t>Bulto 40Kg</t>
  </si>
  <si>
    <t>Mortero Pega Pañete</t>
  </si>
  <si>
    <t>Mortero Piso</t>
  </si>
  <si>
    <t>Adhesivo cerámico tipo Pegacor o Pegalisto</t>
  </si>
  <si>
    <t>Bulto 10 Kg</t>
  </si>
  <si>
    <t>Personal (Incluye Valor de Salario + Prestaciones y Dotación)</t>
  </si>
  <si>
    <t>Lámina Acero Alfajor espesor 2mm</t>
  </si>
  <si>
    <t>Registro de Bola 1"</t>
  </si>
  <si>
    <t>Lona polipropileno (Para retiro de escombros)</t>
  </si>
  <si>
    <t>Tabla Burra 30cmx2,5cmx300cm</t>
  </si>
  <si>
    <t>Tabla Chapa 30cmx1,8cmx300cm</t>
  </si>
  <si>
    <t>Durmiente 4cmx4cmx300cm</t>
  </si>
  <si>
    <t>Vidrio Laminado Transparente 10mm</t>
  </si>
  <si>
    <t>Bisagra Hidráulica tipo Speedy M25 Fuerza Amarilla</t>
  </si>
  <si>
    <t>Bisagra Hidráulica tipo Speedy M25 Fuerza Roja</t>
  </si>
  <si>
    <t>Bisagra Hidráulica tipo Speedy M25 Fuerza Negra</t>
  </si>
  <si>
    <t>Bisagra Hidráulica tipo Speedy M60 Fuerza Roja</t>
  </si>
  <si>
    <t>SikaLátex</t>
  </si>
  <si>
    <t>4,5Kg</t>
  </si>
  <si>
    <t>Antigrafitti Clear Coat  - Claro Transparente Sherwin Williams</t>
  </si>
  <si>
    <t>Grifo tipo push para lavamanos</t>
  </si>
  <si>
    <t>Despacho Insumos a obra - Camioneta 1 Ton</t>
  </si>
  <si>
    <t>Gas Propano 40lbs</t>
  </si>
  <si>
    <t>GRAN TOTAL</t>
  </si>
  <si>
    <t>IVA</t>
  </si>
  <si>
    <t>COSTOS INDIRECTOS</t>
  </si>
  <si>
    <t xml:space="preserve"> Sonda eléctrica para destape de tuberías</t>
  </si>
  <si>
    <t>SUBTOTAL</t>
  </si>
  <si>
    <t>ESTUDIO DE MERCADO MANTENIMIENTO GENERAL ICFES 2014</t>
  </si>
  <si>
    <t>DESCRIPCION</t>
  </si>
  <si>
    <t>UNIDAD</t>
  </si>
  <si>
    <t>ITEM</t>
  </si>
  <si>
    <t>IPC</t>
  </si>
  <si>
    <t>Variación %</t>
  </si>
  <si>
    <t>PROMEDIO</t>
  </si>
  <si>
    <t>2013 Adjudicatario</t>
  </si>
  <si>
    <t>Proyección 2014</t>
  </si>
  <si>
    <t>COMPARACIÓN CON IPC 2013</t>
  </si>
  <si>
    <t>Empresa A</t>
  </si>
  <si>
    <t>Empresa B</t>
  </si>
  <si>
    <t>Empresa C</t>
  </si>
  <si>
    <t>Empresa D</t>
  </si>
  <si>
    <t>Empresa E</t>
  </si>
  <si>
    <r>
      <t xml:space="preserve">Se recibieron cinco cotizaciones para el requerimiento de mantenimiento general. Los valores cotizados por las epresas se compararon con los valores con los que adjudicó el contrato en el 2013 para evidenciar la variación en precios unitarios. El presupuesto se estimó mediante el cálculo de la media aritmética entre las cotizaciones presentadas excepto la de </t>
    </r>
    <r>
      <rPr>
        <b/>
        <sz val="11"/>
        <rFont val="Calibri"/>
        <family val="2"/>
        <scheme val="minor"/>
      </rPr>
      <t>EMPRESA D</t>
    </r>
    <r>
      <rPr>
        <sz val="11"/>
        <rFont val="Calibri"/>
        <family val="2"/>
        <scheme val="minor"/>
      </rPr>
      <t xml:space="preserve"> porque los valores cotizados se encuentran por encima del promedio. El gran total de los valores con IVA se ajustaron, sin embargo para efectos de facturación se tendrá en cuenta que no todos los ítems facturan IVA. Se debe tener en cuenta que este contrato es una bolsa y que se adjudicará por el total de la misma que es $79.460.000.</t>
    </r>
  </si>
</sst>
</file>

<file path=xl/styles.xml><?xml version="1.0" encoding="utf-8"?>
<styleSheet xmlns="http://schemas.openxmlformats.org/spreadsheetml/2006/main">
  <numFmts count="6">
    <numFmt numFmtId="44" formatCode="_(&quot;$&quot;\ * #,##0.00_);_(&quot;$&quot;\ * \(#,##0.00\);_(&quot;$&quot;\ * &quot;-&quot;??_);_(@_)"/>
    <numFmt numFmtId="43" formatCode="_(* #,##0.00_);_(* \(#,##0.00\);_(* &quot;-&quot;??_);_(@_)"/>
    <numFmt numFmtId="164" formatCode="_(* #,##0_);_(* \(#,##0\);_(* &quot;-&quot;??_);_(@_)"/>
    <numFmt numFmtId="165" formatCode="0.0%"/>
    <numFmt numFmtId="166" formatCode="_(&quot;$&quot;\ * #,##0_);_(&quot;$&quot;\ * \(#,##0\);_(&quot;$&quot;\ * &quot;-&quot;??_);_(@_)"/>
    <numFmt numFmtId="167" formatCode="_(&quot;$&quot;\ * #,##0.0_);_(&quot;$&quot;\ * \(#,##0.0\);_(&quot;$&quot;\ * &quot;-&quot;??_);_(@_)"/>
  </numFmts>
  <fonts count="12">
    <font>
      <sz val="11"/>
      <color theme="1"/>
      <name val="Calibri"/>
      <family val="2"/>
      <scheme val="minor"/>
    </font>
    <font>
      <b/>
      <sz val="11"/>
      <color theme="1"/>
      <name val="Calibri"/>
      <family val="2"/>
      <scheme val="minor"/>
    </font>
    <font>
      <sz val="11"/>
      <color theme="1"/>
      <name val="Calibri"/>
      <family val="2"/>
      <scheme val="minor"/>
    </font>
    <font>
      <b/>
      <i/>
      <sz val="16"/>
      <color theme="1"/>
      <name val="Calibri"/>
      <family val="2"/>
      <scheme val="minor"/>
    </font>
    <font>
      <b/>
      <sz val="16"/>
      <color theme="1"/>
      <name val="Calibri"/>
      <family val="2"/>
      <scheme val="minor"/>
    </font>
    <font>
      <b/>
      <sz val="22"/>
      <color theme="0"/>
      <name val="Calibri"/>
      <family val="2"/>
      <scheme val="minor"/>
    </font>
    <font>
      <u/>
      <sz val="11"/>
      <color theme="10"/>
      <name val="Calibri"/>
      <family val="2"/>
      <scheme val="minor"/>
    </font>
    <font>
      <u/>
      <sz val="11"/>
      <color theme="11"/>
      <name val="Calibri"/>
      <family val="2"/>
      <scheme val="minor"/>
    </font>
    <font>
      <sz val="10"/>
      <name val="Arial"/>
      <family val="2"/>
    </font>
    <font>
      <b/>
      <sz val="20"/>
      <color theme="1"/>
      <name val="Calibri"/>
      <family val="2"/>
      <scheme val="minor"/>
    </font>
    <font>
      <sz val="11"/>
      <name val="Calibri"/>
      <family val="2"/>
      <scheme val="minor"/>
    </font>
    <font>
      <b/>
      <sz val="11"/>
      <name val="Calibri"/>
      <family val="2"/>
      <scheme val="minor"/>
    </font>
  </fonts>
  <fills count="13">
    <fill>
      <patternFill patternType="none"/>
    </fill>
    <fill>
      <patternFill patternType="gray125"/>
    </fill>
    <fill>
      <patternFill patternType="solid">
        <fgColor theme="7" tint="-0.49998474074526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9" tint="-0.249977111117893"/>
        <bgColor indexed="64"/>
      </patternFill>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rgb="FF00B050"/>
        <bgColor indexed="64"/>
      </patternFill>
    </fill>
    <fill>
      <patternFill patternType="solid">
        <fgColor theme="5" tint="-0.249977111117893"/>
        <bgColor indexed="64"/>
      </patternFill>
    </fill>
    <fill>
      <patternFill patternType="solid">
        <fgColor theme="0" tint="-0.249977111117893"/>
        <bgColor indexed="64"/>
      </patternFill>
    </fill>
    <fill>
      <patternFill patternType="solid">
        <fgColor theme="2" tint="-0.49998474074526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1">
    <xf numFmtId="0" fontId="0" fillId="0" borderId="0"/>
    <xf numFmtId="43" fontId="2"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0"/>
    <xf numFmtId="44" fontId="2" fillId="0" borderId="0" applyFont="0" applyFill="0" applyBorder="0" applyAlignment="0" applyProtection="0"/>
    <xf numFmtId="9" fontId="2" fillId="0" borderId="0" applyFont="0" applyFill="0" applyBorder="0" applyAlignment="0" applyProtection="0"/>
  </cellStyleXfs>
  <cellXfs count="76">
    <xf numFmtId="0" fontId="0" fillId="0" borderId="0" xfId="0"/>
    <xf numFmtId="0" fontId="0" fillId="0" borderId="1" xfId="0" applyFont="1" applyBorder="1" applyAlignment="1" applyProtection="1">
      <alignment vertical="center" wrapText="1"/>
    </xf>
    <xf numFmtId="0" fontId="0" fillId="0" borderId="1" xfId="0" applyFont="1" applyBorder="1" applyAlignment="1">
      <alignment vertical="center" wrapText="1"/>
    </xf>
    <xf numFmtId="0" fontId="0" fillId="0" borderId="0" xfId="0" applyAlignment="1" applyProtection="1">
      <alignment vertical="center" wrapText="1"/>
      <protection locked="0"/>
    </xf>
    <xf numFmtId="0" fontId="4" fillId="8" borderId="1" xfId="0" applyFont="1" applyFill="1" applyBorder="1" applyAlignment="1" applyProtection="1">
      <alignment horizontal="center" vertical="center" wrapText="1"/>
    </xf>
    <xf numFmtId="0" fontId="4" fillId="5" borderId="1" xfId="0" applyFont="1" applyFill="1" applyBorder="1" applyAlignment="1" applyProtection="1">
      <alignment horizontal="center" vertical="center" wrapText="1"/>
    </xf>
    <xf numFmtId="0" fontId="4" fillId="9" borderId="1" xfId="0" applyFont="1" applyFill="1" applyBorder="1" applyAlignment="1" applyProtection="1">
      <alignment horizontal="center" vertical="center" wrapText="1"/>
    </xf>
    <xf numFmtId="0" fontId="0" fillId="4" borderId="1" xfId="0" applyFill="1" applyBorder="1" applyAlignment="1" applyProtection="1">
      <alignment horizontal="center" vertical="center" wrapText="1"/>
    </xf>
    <xf numFmtId="0" fontId="1" fillId="4" borderId="1" xfId="0" applyFont="1" applyFill="1" applyBorder="1" applyAlignment="1" applyProtection="1">
      <alignment vertical="center" wrapText="1"/>
    </xf>
    <xf numFmtId="0" fontId="0" fillId="4" borderId="1" xfId="0" applyFont="1" applyFill="1" applyBorder="1" applyAlignment="1" applyProtection="1">
      <alignment vertical="center" wrapText="1"/>
    </xf>
    <xf numFmtId="164" fontId="0" fillId="4" borderId="1" xfId="1" applyNumberFormat="1" applyFont="1" applyFill="1" applyBorder="1" applyAlignment="1" applyProtection="1">
      <alignment vertical="center" wrapText="1"/>
    </xf>
    <xf numFmtId="164" fontId="0" fillId="4" borderId="1" xfId="0" applyNumberFormat="1" applyFont="1" applyFill="1" applyBorder="1" applyAlignment="1" applyProtection="1">
      <alignment vertical="center" wrapText="1"/>
    </xf>
    <xf numFmtId="0" fontId="0" fillId="0" borderId="1" xfId="0" applyBorder="1" applyAlignment="1" applyProtection="1">
      <alignment horizontal="center" vertical="center" wrapText="1"/>
    </xf>
    <xf numFmtId="166" fontId="0" fillId="6" borderId="1" xfId="9" applyNumberFormat="1" applyFont="1" applyFill="1" applyBorder="1" applyAlignment="1" applyProtection="1">
      <alignment vertical="center" wrapText="1"/>
      <protection locked="0"/>
    </xf>
    <xf numFmtId="166" fontId="0" fillId="0" borderId="1" xfId="9" applyNumberFormat="1" applyFont="1" applyBorder="1" applyAlignment="1" applyProtection="1">
      <alignment vertical="center" wrapText="1"/>
    </xf>
    <xf numFmtId="166" fontId="0" fillId="0" borderId="1" xfId="9" applyNumberFormat="1" applyFont="1" applyFill="1" applyBorder="1" applyAlignment="1">
      <alignment vertical="center" wrapText="1"/>
    </xf>
    <xf numFmtId="166" fontId="0" fillId="0" borderId="1" xfId="9" applyNumberFormat="1" applyFont="1" applyBorder="1" applyAlignment="1" applyProtection="1">
      <alignment vertical="center" wrapText="1"/>
      <protection locked="0"/>
    </xf>
    <xf numFmtId="166" fontId="0" fillId="4" borderId="1" xfId="9" applyNumberFormat="1" applyFont="1" applyFill="1" applyBorder="1" applyAlignment="1" applyProtection="1">
      <alignment vertical="center" wrapText="1"/>
    </xf>
    <xf numFmtId="166" fontId="3" fillId="8" borderId="1" xfId="9" applyNumberFormat="1" applyFont="1" applyFill="1" applyBorder="1" applyAlignment="1" applyProtection="1">
      <alignment vertical="center" wrapText="1"/>
    </xf>
    <xf numFmtId="166" fontId="3" fillId="5" borderId="1" xfId="9" applyNumberFormat="1" applyFont="1" applyFill="1" applyBorder="1" applyAlignment="1" applyProtection="1">
      <alignment vertical="center" wrapText="1"/>
    </xf>
    <xf numFmtId="166" fontId="3" fillId="9" borderId="1" xfId="9" applyNumberFormat="1" applyFont="1" applyFill="1" applyBorder="1" applyAlignment="1" applyProtection="1">
      <alignment vertical="center" wrapText="1"/>
    </xf>
    <xf numFmtId="165" fontId="4" fillId="0" borderId="1" xfId="0" applyNumberFormat="1" applyFont="1" applyBorder="1" applyAlignment="1" applyProtection="1">
      <alignment horizontal="center" vertical="center" wrapText="1"/>
      <protection locked="0"/>
    </xf>
    <xf numFmtId="164" fontId="0" fillId="0" borderId="0" xfId="0" applyNumberFormat="1" applyAlignment="1" applyProtection="1">
      <alignment horizontal="left" vertical="center" wrapText="1"/>
      <protection locked="0"/>
    </xf>
    <xf numFmtId="0" fontId="0" fillId="0" borderId="0" xfId="0" applyBorder="1" applyAlignment="1" applyProtection="1">
      <alignment vertical="center" wrapText="1"/>
      <protection locked="0"/>
    </xf>
    <xf numFmtId="9" fontId="4" fillId="0" borderId="1" xfId="0" applyNumberFormat="1" applyFont="1" applyBorder="1" applyAlignment="1" applyProtection="1">
      <alignment horizontal="center" vertical="center" wrapText="1"/>
      <protection locked="0"/>
    </xf>
    <xf numFmtId="164" fontId="0" fillId="0" borderId="0" xfId="0" applyNumberFormat="1" applyAlignment="1" applyProtection="1">
      <alignment vertical="center" wrapText="1"/>
      <protection locked="0"/>
    </xf>
    <xf numFmtId="0" fontId="0" fillId="0" borderId="0" xfId="0" applyFill="1" applyBorder="1" applyAlignment="1" applyProtection="1">
      <alignment horizontal="center" vertical="center" wrapText="1"/>
      <protection locked="0"/>
    </xf>
    <xf numFmtId="164" fontId="0" fillId="0" borderId="0" xfId="1" applyNumberFormat="1" applyFont="1" applyBorder="1" applyAlignment="1" applyProtection="1">
      <alignment vertical="center" wrapText="1"/>
      <protection locked="0"/>
    </xf>
    <xf numFmtId="166" fontId="3" fillId="7" borderId="1" xfId="9" applyNumberFormat="1" applyFont="1" applyFill="1" applyBorder="1" applyAlignment="1" applyProtection="1">
      <alignment vertical="center" wrapText="1"/>
      <protection locked="0"/>
    </xf>
    <xf numFmtId="164" fontId="0" fillId="0" borderId="0" xfId="1" applyNumberFormat="1" applyFont="1" applyAlignment="1" applyProtection="1">
      <alignment vertical="center" wrapText="1"/>
      <protection locked="0"/>
    </xf>
    <xf numFmtId="10" fontId="0" fillId="0" borderId="0" xfId="0" applyNumberFormat="1" applyAlignment="1" applyProtection="1">
      <alignment vertical="center" wrapText="1"/>
      <protection locked="0"/>
    </xf>
    <xf numFmtId="166" fontId="0" fillId="0" borderId="0" xfId="0" applyNumberFormat="1" applyAlignment="1" applyProtection="1">
      <alignment vertical="center" wrapText="1"/>
      <protection locked="0"/>
    </xf>
    <xf numFmtId="0" fontId="4" fillId="12" borderId="1" xfId="0" applyFont="1" applyFill="1" applyBorder="1" applyAlignment="1" applyProtection="1">
      <alignment horizontal="center" vertical="center" wrapText="1"/>
    </xf>
    <xf numFmtId="0" fontId="4" fillId="10" borderId="1" xfId="0" applyFont="1" applyFill="1" applyBorder="1" applyAlignment="1" applyProtection="1">
      <alignment horizontal="center" vertical="center" wrapText="1"/>
    </xf>
    <xf numFmtId="166" fontId="3" fillId="10" borderId="1" xfId="9" applyNumberFormat="1" applyFont="1" applyFill="1" applyBorder="1" applyAlignment="1" applyProtection="1">
      <alignment vertical="center" wrapText="1"/>
    </xf>
    <xf numFmtId="166" fontId="3" fillId="12" borderId="1" xfId="9" applyNumberFormat="1" applyFont="1" applyFill="1" applyBorder="1" applyAlignment="1" applyProtection="1">
      <alignment vertical="center" wrapText="1"/>
    </xf>
    <xf numFmtId="166" fontId="0" fillId="0" borderId="1" xfId="9" applyNumberFormat="1" applyFont="1" applyBorder="1" applyAlignment="1" applyProtection="1">
      <alignment vertical="center"/>
      <protection locked="0"/>
    </xf>
    <xf numFmtId="166" fontId="0" fillId="0" borderId="1" xfId="9" applyNumberFormat="1" applyFont="1" applyFill="1" applyBorder="1" applyAlignment="1">
      <alignment vertical="center"/>
    </xf>
    <xf numFmtId="166" fontId="0" fillId="4" borderId="1" xfId="9" applyNumberFormat="1" applyFont="1" applyFill="1" applyBorder="1" applyAlignment="1" applyProtection="1">
      <alignment vertical="center"/>
      <protection locked="0"/>
    </xf>
    <xf numFmtId="166" fontId="0" fillId="6" borderId="1" xfId="9" applyNumberFormat="1" applyFont="1" applyFill="1" applyBorder="1" applyProtection="1">
      <protection locked="0"/>
    </xf>
    <xf numFmtId="166" fontId="0" fillId="0" borderId="1" xfId="9" applyNumberFormat="1" applyFont="1" applyBorder="1" applyProtection="1">
      <protection locked="0"/>
    </xf>
    <xf numFmtId="166" fontId="3" fillId="4" borderId="1" xfId="9" applyNumberFormat="1" applyFont="1" applyFill="1" applyBorder="1" applyAlignment="1" applyProtection="1">
      <alignment vertical="center"/>
      <protection locked="0"/>
    </xf>
    <xf numFmtId="0" fontId="0" fillId="0" borderId="0" xfId="0" applyAlignment="1" applyProtection="1">
      <alignment vertical="center"/>
      <protection locked="0"/>
    </xf>
    <xf numFmtId="0" fontId="4" fillId="0" borderId="0" xfId="0" applyFont="1" applyAlignment="1" applyProtection="1">
      <alignment vertical="center"/>
      <protection locked="0"/>
    </xf>
    <xf numFmtId="166" fontId="0" fillId="0" borderId="1" xfId="0" applyNumberFormat="1" applyBorder="1" applyAlignment="1" applyProtection="1">
      <alignment vertical="center" wrapText="1"/>
      <protection locked="0"/>
    </xf>
    <xf numFmtId="9" fontId="0" fillId="0" borderId="1" xfId="0" applyNumberFormat="1" applyBorder="1" applyAlignment="1" applyProtection="1">
      <alignment vertical="center" wrapText="1"/>
      <protection locked="0"/>
    </xf>
    <xf numFmtId="166" fontId="0" fillId="4" borderId="1" xfId="0" applyNumberFormat="1" applyFill="1" applyBorder="1" applyAlignment="1" applyProtection="1">
      <alignment vertical="center" wrapText="1"/>
      <protection locked="0"/>
    </xf>
    <xf numFmtId="167" fontId="0" fillId="0" borderId="0" xfId="9" applyNumberFormat="1" applyFont="1" applyBorder="1" applyAlignment="1" applyProtection="1">
      <alignment vertical="center"/>
      <protection locked="0"/>
    </xf>
    <xf numFmtId="166" fontId="3" fillId="12" borderId="1" xfId="9" applyNumberFormat="1" applyFont="1" applyFill="1" applyBorder="1" applyAlignment="1" applyProtection="1">
      <alignment vertical="center"/>
      <protection locked="0"/>
    </xf>
    <xf numFmtId="9" fontId="3" fillId="12" borderId="1" xfId="10" applyFont="1" applyFill="1" applyBorder="1" applyAlignment="1" applyProtection="1">
      <alignment vertical="center"/>
      <protection locked="0"/>
    </xf>
    <xf numFmtId="166" fontId="3" fillId="8" borderId="1" xfId="9" applyNumberFormat="1" applyFont="1" applyFill="1" applyBorder="1" applyAlignment="1" applyProtection="1">
      <alignment vertical="center"/>
      <protection locked="0"/>
    </xf>
    <xf numFmtId="9" fontId="3" fillId="8" borderId="1" xfId="10" applyFont="1" applyFill="1" applyBorder="1" applyAlignment="1" applyProtection="1">
      <alignment vertical="center"/>
      <protection locked="0"/>
    </xf>
    <xf numFmtId="166" fontId="3" fillId="5" borderId="1" xfId="9" applyNumberFormat="1" applyFont="1" applyFill="1" applyBorder="1" applyAlignment="1" applyProtection="1">
      <alignment vertical="center"/>
      <protection locked="0"/>
    </xf>
    <xf numFmtId="9" fontId="3" fillId="5" borderId="1" xfId="10" applyFont="1" applyFill="1" applyBorder="1" applyAlignment="1" applyProtection="1">
      <alignment vertical="center"/>
      <protection locked="0"/>
    </xf>
    <xf numFmtId="166" fontId="3" fillId="9" borderId="1" xfId="9" applyNumberFormat="1" applyFont="1" applyFill="1" applyBorder="1" applyAlignment="1" applyProtection="1">
      <alignment vertical="center"/>
      <protection locked="0"/>
    </xf>
    <xf numFmtId="9" fontId="3" fillId="9" borderId="1" xfId="10" applyFont="1" applyFill="1" applyBorder="1" applyAlignment="1" applyProtection="1">
      <alignment vertical="center"/>
      <protection locked="0"/>
    </xf>
    <xf numFmtId="166" fontId="3" fillId="10" borderId="1" xfId="9" applyNumberFormat="1" applyFont="1" applyFill="1" applyBorder="1" applyAlignment="1" applyProtection="1">
      <alignment vertical="center"/>
      <protection locked="0"/>
    </xf>
    <xf numFmtId="9" fontId="3" fillId="10" borderId="1" xfId="10" applyFont="1" applyFill="1" applyBorder="1" applyAlignment="1" applyProtection="1">
      <alignment vertical="center"/>
      <protection locked="0"/>
    </xf>
    <xf numFmtId="0" fontId="10" fillId="0" borderId="1" xfId="0" applyFont="1" applyBorder="1" applyAlignment="1" applyProtection="1">
      <alignment horizontal="center" vertical="center" wrapText="1"/>
      <protection locked="0"/>
    </xf>
    <xf numFmtId="0" fontId="1" fillId="11" borderId="1" xfId="0" applyFont="1" applyFill="1" applyBorder="1" applyAlignment="1" applyProtection="1">
      <alignment horizontal="center" vertical="center" wrapText="1"/>
    </xf>
    <xf numFmtId="0" fontId="3" fillId="10" borderId="1" xfId="0"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textRotation="90" wrapText="1"/>
    </xf>
    <xf numFmtId="0" fontId="3" fillId="7" borderId="1"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4" fillId="4" borderId="4" xfId="0" applyFont="1" applyFill="1" applyBorder="1" applyAlignment="1" applyProtection="1">
      <alignment horizontal="center" vertical="center" wrapText="1"/>
      <protection locked="0"/>
    </xf>
    <xf numFmtId="0" fontId="4" fillId="4" borderId="5" xfId="0" applyFont="1" applyFill="1" applyBorder="1" applyAlignment="1" applyProtection="1">
      <alignment horizontal="center" vertical="center" wrapText="1"/>
      <protection locked="0"/>
    </xf>
    <xf numFmtId="0" fontId="4" fillId="4" borderId="4" xfId="0" applyFont="1" applyFill="1" applyBorder="1" applyAlignment="1" applyProtection="1">
      <alignment horizontal="center" vertical="center"/>
      <protection locked="0"/>
    </xf>
    <xf numFmtId="0" fontId="4" fillId="4" borderId="5" xfId="0" applyFont="1" applyFill="1" applyBorder="1" applyAlignment="1" applyProtection="1">
      <alignment horizontal="center" vertical="center"/>
      <protection locked="0"/>
    </xf>
    <xf numFmtId="0" fontId="9" fillId="9" borderId="1" xfId="0" applyFont="1" applyFill="1" applyBorder="1" applyAlignment="1" applyProtection="1">
      <alignment horizontal="center" vertical="center" wrapText="1"/>
      <protection locked="0"/>
    </xf>
    <xf numFmtId="0" fontId="9" fillId="8" borderId="1" xfId="0" applyFont="1" applyFill="1" applyBorder="1" applyAlignment="1" applyProtection="1">
      <alignment horizontal="center" vertical="center" wrapText="1"/>
      <protection locked="0"/>
    </xf>
    <xf numFmtId="0" fontId="9" fillId="5" borderId="1" xfId="0" applyFont="1" applyFill="1" applyBorder="1" applyAlignment="1" applyProtection="1">
      <alignment horizontal="center" vertical="center" wrapText="1"/>
      <protection locked="0"/>
    </xf>
    <xf numFmtId="0" fontId="9" fillId="10" borderId="1" xfId="0" applyFont="1" applyFill="1" applyBorder="1" applyAlignment="1" applyProtection="1">
      <alignment horizontal="center" vertical="center" wrapText="1"/>
      <protection locked="0"/>
    </xf>
    <xf numFmtId="0" fontId="9" fillId="12" borderId="1"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cellXfs>
  <cellStyles count="11">
    <cellStyle name="Cancel" xfId="8"/>
    <cellStyle name="Hipervínculo" xfId="2" builtinId="8" hidden="1"/>
    <cellStyle name="Hipervínculo" xfId="4" builtinId="8" hidden="1"/>
    <cellStyle name="Hipervínculo" xfId="6" builtinId="8" hidden="1"/>
    <cellStyle name="Hipervínculo visitado" xfId="3" builtinId="9" hidden="1"/>
    <cellStyle name="Hipervínculo visitado" xfId="5" builtinId="9" hidden="1"/>
    <cellStyle name="Hipervínculo visitado" xfId="7" builtinId="9" hidden="1"/>
    <cellStyle name="Millares" xfId="1" builtinId="3"/>
    <cellStyle name="Moneda" xfId="9" builtinId="4"/>
    <cellStyle name="Normal" xfId="0" builtinId="0"/>
    <cellStyle name="Porcentual" xfId="10" builtinId="5"/>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A483"/>
  <sheetViews>
    <sheetView showGridLines="0" tabSelected="1" zoomScale="80" zoomScaleNormal="80" workbookViewId="0">
      <pane ySplit="3" topLeftCell="A470" activePane="bottomLeft" state="frozen"/>
      <selection pane="bottomLeft" activeCell="B482" sqref="B482:M482"/>
    </sheetView>
  </sheetViews>
  <sheetFormatPr baseColWidth="10" defaultColWidth="10.85546875" defaultRowHeight="15"/>
  <cols>
    <col min="1" max="1" width="5.140625" style="3" bestFit="1" customWidth="1"/>
    <col min="2" max="2" width="72.85546875" style="3" customWidth="1"/>
    <col min="3" max="3" width="15.140625" style="3" bestFit="1" customWidth="1"/>
    <col min="4" max="4" width="21.5703125" style="29" bestFit="1" customWidth="1"/>
    <col min="5" max="9" width="21.5703125" style="3" bestFit="1" customWidth="1"/>
    <col min="10" max="10" width="22.85546875" style="3" bestFit="1" customWidth="1"/>
    <col min="11" max="13" width="21.5703125" style="3" bestFit="1" customWidth="1"/>
    <col min="14" max="14" width="10.85546875" style="3"/>
    <col min="15" max="15" width="25.7109375" style="42" bestFit="1" customWidth="1"/>
    <col min="16" max="16" width="17.28515625" style="42" bestFit="1" customWidth="1"/>
    <col min="17" max="17" width="22.7109375" style="42" bestFit="1" customWidth="1"/>
    <col min="18" max="18" width="21.5703125" style="3" bestFit="1" customWidth="1"/>
    <col min="19" max="19" width="16" style="3" customWidth="1"/>
    <col min="20" max="20" width="21.5703125" style="3" bestFit="1" customWidth="1"/>
    <col min="21" max="21" width="16" style="3" bestFit="1" customWidth="1"/>
    <col min="22" max="22" width="21.5703125" style="3" bestFit="1" customWidth="1"/>
    <col min="23" max="23" width="16" style="3" bestFit="1" customWidth="1"/>
    <col min="24" max="24" width="21.5703125" style="3" bestFit="1" customWidth="1"/>
    <col min="25" max="25" width="16" style="3" bestFit="1" customWidth="1"/>
    <col min="26" max="26" width="21.5703125" style="3" bestFit="1" customWidth="1"/>
    <col min="27" max="27" width="16" style="3" bestFit="1" customWidth="1"/>
    <col min="28" max="16384" width="10.85546875" style="3"/>
  </cols>
  <sheetData>
    <row r="1" spans="1:27" ht="57" customHeight="1">
      <c r="A1" s="61" t="s">
        <v>555</v>
      </c>
      <c r="B1" s="64" t="s">
        <v>552</v>
      </c>
      <c r="C1" s="64"/>
      <c r="D1" s="64"/>
      <c r="E1" s="64"/>
      <c r="F1" s="64"/>
      <c r="G1" s="64"/>
      <c r="H1" s="64"/>
      <c r="I1" s="64"/>
      <c r="J1" s="64"/>
      <c r="K1" s="64"/>
      <c r="L1" s="64"/>
      <c r="M1" s="64"/>
      <c r="O1" s="74" t="s">
        <v>561</v>
      </c>
      <c r="P1" s="75"/>
      <c r="Q1" s="75"/>
      <c r="R1" s="75"/>
      <c r="S1" s="75"/>
      <c r="T1" s="75"/>
      <c r="U1" s="75"/>
      <c r="V1" s="75"/>
      <c r="W1" s="75"/>
      <c r="X1" s="75"/>
      <c r="Y1" s="75"/>
      <c r="Z1" s="75"/>
      <c r="AA1" s="75"/>
    </row>
    <row r="2" spans="1:27" ht="26.25" customHeight="1">
      <c r="A2" s="61"/>
      <c r="B2" s="63" t="s">
        <v>553</v>
      </c>
      <c r="C2" s="63" t="s">
        <v>554</v>
      </c>
      <c r="D2" s="70" t="s">
        <v>562</v>
      </c>
      <c r="E2" s="70"/>
      <c r="F2" s="71" t="s">
        <v>563</v>
      </c>
      <c r="G2" s="71"/>
      <c r="H2" s="69" t="s">
        <v>564</v>
      </c>
      <c r="I2" s="69"/>
      <c r="J2" s="72" t="s">
        <v>565</v>
      </c>
      <c r="K2" s="72"/>
      <c r="L2" s="73" t="s">
        <v>566</v>
      </c>
      <c r="M2" s="73"/>
      <c r="O2" s="65" t="s">
        <v>559</v>
      </c>
      <c r="P2" s="67" t="s">
        <v>556</v>
      </c>
      <c r="Q2" s="65" t="s">
        <v>560</v>
      </c>
      <c r="R2" s="70" t="s">
        <v>562</v>
      </c>
      <c r="S2" s="70"/>
      <c r="T2" s="71" t="s">
        <v>563</v>
      </c>
      <c r="U2" s="71"/>
      <c r="V2" s="69" t="s">
        <v>564</v>
      </c>
      <c r="W2" s="69"/>
      <c r="X2" s="72" t="s">
        <v>565</v>
      </c>
      <c r="Y2" s="72"/>
      <c r="Z2" s="73" t="s">
        <v>566</v>
      </c>
      <c r="AA2" s="73"/>
    </row>
    <row r="3" spans="1:27" ht="21" customHeight="1">
      <c r="A3" s="61"/>
      <c r="B3" s="63"/>
      <c r="C3" s="63"/>
      <c r="D3" s="4" t="s">
        <v>0</v>
      </c>
      <c r="E3" s="4" t="s">
        <v>489</v>
      </c>
      <c r="F3" s="5" t="s">
        <v>0</v>
      </c>
      <c r="G3" s="5" t="s">
        <v>489</v>
      </c>
      <c r="H3" s="6" t="s">
        <v>0</v>
      </c>
      <c r="I3" s="6" t="s">
        <v>489</v>
      </c>
      <c r="J3" s="33" t="s">
        <v>0</v>
      </c>
      <c r="K3" s="33" t="s">
        <v>489</v>
      </c>
      <c r="L3" s="32" t="s">
        <v>0</v>
      </c>
      <c r="M3" s="32" t="s">
        <v>489</v>
      </c>
      <c r="O3" s="66"/>
      <c r="P3" s="68"/>
      <c r="Q3" s="66"/>
      <c r="R3" s="4" t="s">
        <v>0</v>
      </c>
      <c r="S3" s="4" t="s">
        <v>557</v>
      </c>
      <c r="T3" s="5" t="s">
        <v>0</v>
      </c>
      <c r="U3" s="5" t="s">
        <v>557</v>
      </c>
      <c r="V3" s="6" t="s">
        <v>0</v>
      </c>
      <c r="W3" s="6" t="s">
        <v>557</v>
      </c>
      <c r="X3" s="33" t="s">
        <v>0</v>
      </c>
      <c r="Y3" s="33" t="s">
        <v>557</v>
      </c>
      <c r="Z3" s="32" t="s">
        <v>0</v>
      </c>
      <c r="AA3" s="32" t="s">
        <v>557</v>
      </c>
    </row>
    <row r="4" spans="1:27" ht="15" customHeight="1">
      <c r="A4" s="7"/>
      <c r="B4" s="8" t="s">
        <v>8</v>
      </c>
      <c r="C4" s="9"/>
      <c r="D4" s="10"/>
      <c r="E4" s="11"/>
      <c r="F4" s="10"/>
      <c r="G4" s="11"/>
      <c r="H4" s="10"/>
      <c r="I4" s="11"/>
      <c r="J4" s="10"/>
      <c r="K4" s="11"/>
      <c r="L4" s="10"/>
      <c r="M4" s="11"/>
      <c r="O4" s="38"/>
      <c r="P4" s="38"/>
      <c r="Q4" s="38"/>
      <c r="R4" s="38"/>
      <c r="S4" s="38"/>
      <c r="T4" s="38"/>
      <c r="U4" s="38"/>
      <c r="V4" s="38"/>
      <c r="W4" s="38"/>
      <c r="X4" s="38"/>
      <c r="Y4" s="38"/>
      <c r="Z4" s="38"/>
      <c r="AA4" s="38"/>
    </row>
    <row r="5" spans="1:27">
      <c r="A5" s="12">
        <v>1</v>
      </c>
      <c r="B5" s="1" t="s">
        <v>246</v>
      </c>
      <c r="C5" s="1" t="s">
        <v>3</v>
      </c>
      <c r="D5" s="13">
        <v>1137.96</v>
      </c>
      <c r="E5" s="14">
        <f>D5*1.16</f>
        <v>1320.0336</v>
      </c>
      <c r="F5" s="15">
        <v>1084.5999999999999</v>
      </c>
      <c r="G5" s="14">
        <f>F5*1.16</f>
        <v>1258.1359999999997</v>
      </c>
      <c r="H5" s="13">
        <v>1190.7</v>
      </c>
      <c r="I5" s="14">
        <f>H5*1.16</f>
        <v>1381.212</v>
      </c>
      <c r="J5" s="36">
        <v>1924</v>
      </c>
      <c r="K5" s="14">
        <f>J5*1.16</f>
        <v>2231.8399999999997</v>
      </c>
      <c r="L5" s="37">
        <v>1197</v>
      </c>
      <c r="M5" s="14">
        <f>L5*1.16</f>
        <v>1388.52</v>
      </c>
      <c r="O5" s="39">
        <v>900</v>
      </c>
      <c r="P5" s="36">
        <f>+O5*1.94%</f>
        <v>17.46</v>
      </c>
      <c r="Q5" s="36">
        <f>+(O5+P5)</f>
        <v>917.46</v>
      </c>
      <c r="R5" s="44">
        <f>+D5</f>
        <v>1137.96</v>
      </c>
      <c r="S5" s="45">
        <f>+(R5/Q5)-100%</f>
        <v>0.24033745340396306</v>
      </c>
      <c r="T5" s="44">
        <f>+F5</f>
        <v>1084.5999999999999</v>
      </c>
      <c r="U5" s="45">
        <f>+(T5/Q5)-100%</f>
        <v>0.18217687964597906</v>
      </c>
      <c r="V5" s="44">
        <f>+H5</f>
        <v>1190.7</v>
      </c>
      <c r="W5" s="45">
        <f>+(V5/Q5)-100%</f>
        <v>0.29782224838140081</v>
      </c>
      <c r="X5" s="44">
        <f>+J5</f>
        <v>1924</v>
      </c>
      <c r="Y5" s="45">
        <f>+(X5/Q5)-100%</f>
        <v>1.0970941512436507</v>
      </c>
      <c r="Z5" s="44">
        <f>+L5</f>
        <v>1197</v>
      </c>
      <c r="AA5" s="45">
        <f>+(Z5/Q5)-100%</f>
        <v>0.3046890327643712</v>
      </c>
    </row>
    <row r="6" spans="1:27">
      <c r="A6" s="12">
        <v>2</v>
      </c>
      <c r="B6" s="1" t="s">
        <v>247</v>
      </c>
      <c r="C6" s="1" t="s">
        <v>3</v>
      </c>
      <c r="D6" s="13">
        <v>1163.248</v>
      </c>
      <c r="E6" s="14">
        <f t="shared" ref="E6:E8" si="0">D6*1.16</f>
        <v>1349.3676800000001</v>
      </c>
      <c r="F6" s="15">
        <v>1135.6399999999999</v>
      </c>
      <c r="G6" s="14">
        <f t="shared" ref="G6:G76" si="1">F6*1.16</f>
        <v>1317.3423999999998</v>
      </c>
      <c r="H6" s="13">
        <v>1217.1600000000001</v>
      </c>
      <c r="I6" s="14">
        <f t="shared" ref="I6:I76" si="2">H6*1.16</f>
        <v>1411.9056</v>
      </c>
      <c r="J6" s="36">
        <v>2154</v>
      </c>
      <c r="K6" s="14">
        <f t="shared" ref="K6:K8" si="3">J6*1.16</f>
        <v>2498.64</v>
      </c>
      <c r="L6" s="37">
        <v>1231</v>
      </c>
      <c r="M6" s="14">
        <f t="shared" ref="M6:M8" si="4">L6*1.16</f>
        <v>1427.9599999999998</v>
      </c>
      <c r="O6" s="39">
        <v>920</v>
      </c>
      <c r="P6" s="36">
        <f t="shared" ref="P6:P8" si="5">+O6*1.94%</f>
        <v>17.847999999999999</v>
      </c>
      <c r="Q6" s="36">
        <f t="shared" ref="Q6:Q8" si="6">+(O6+P6)</f>
        <v>937.84799999999996</v>
      </c>
      <c r="R6" s="44">
        <f t="shared" ref="R6:R69" si="7">+D6</f>
        <v>1163.248</v>
      </c>
      <c r="S6" s="45">
        <f t="shared" ref="S6:S69" si="8">+(R6/Q6)-100%</f>
        <v>0.24033745340396329</v>
      </c>
      <c r="T6" s="44">
        <f t="shared" ref="T6:T69" si="9">+F6</f>
        <v>1135.6399999999999</v>
      </c>
      <c r="U6" s="45">
        <f t="shared" ref="U6:U69" si="10">+(T6/Q6)-100%</f>
        <v>0.21089984731001188</v>
      </c>
      <c r="V6" s="44">
        <f t="shared" ref="V6:V69" si="11">+H6</f>
        <v>1217.1600000000001</v>
      </c>
      <c r="W6" s="45">
        <f t="shared" ref="W6:W69" si="12">+(V6/Q6)-100%</f>
        <v>0.29782224838140103</v>
      </c>
      <c r="X6" s="44">
        <f t="shared" ref="X6:X69" si="13">+J6</f>
        <v>2154</v>
      </c>
      <c r="Y6" s="45">
        <f t="shared" ref="Y6:Y69" si="14">+(X6/Q6)-100%</f>
        <v>1.2967474473475447</v>
      </c>
      <c r="Z6" s="44">
        <f t="shared" ref="Z6:Z69" si="15">+L6</f>
        <v>1231</v>
      </c>
      <c r="AA6" s="45">
        <f t="shared" ref="AA6:AA69" si="16">+(Z6/Q6)-100%</f>
        <v>0.31257943717958558</v>
      </c>
    </row>
    <row r="7" spans="1:27">
      <c r="A7" s="12">
        <v>3</v>
      </c>
      <c r="B7" s="1" t="s">
        <v>9</v>
      </c>
      <c r="C7" s="1" t="s">
        <v>3</v>
      </c>
      <c r="D7" s="13">
        <v>632.20000000000005</v>
      </c>
      <c r="E7" s="14">
        <f t="shared" si="0"/>
        <v>733.35199999999998</v>
      </c>
      <c r="F7" s="15">
        <v>510.4</v>
      </c>
      <c r="G7" s="14">
        <f t="shared" si="1"/>
        <v>592.06399999999996</v>
      </c>
      <c r="H7" s="13">
        <v>661.5</v>
      </c>
      <c r="I7" s="14">
        <f t="shared" si="2"/>
        <v>767.33999999999992</v>
      </c>
      <c r="J7" s="36">
        <v>1386</v>
      </c>
      <c r="K7" s="14">
        <f t="shared" si="3"/>
        <v>1607.76</v>
      </c>
      <c r="L7" s="37">
        <v>612</v>
      </c>
      <c r="M7" s="14">
        <f t="shared" si="4"/>
        <v>709.92</v>
      </c>
      <c r="O7" s="39">
        <v>500</v>
      </c>
      <c r="P7" s="36">
        <f t="shared" si="5"/>
        <v>9.7000000000000011</v>
      </c>
      <c r="Q7" s="36">
        <f t="shared" si="6"/>
        <v>509.7</v>
      </c>
      <c r="R7" s="44">
        <f t="shared" si="7"/>
        <v>632.20000000000005</v>
      </c>
      <c r="S7" s="45">
        <f t="shared" si="8"/>
        <v>0.24033745340396329</v>
      </c>
      <c r="T7" s="44">
        <f t="shared" si="9"/>
        <v>510.4</v>
      </c>
      <c r="U7" s="45">
        <f t="shared" si="10"/>
        <v>1.3733568765941229E-3</v>
      </c>
      <c r="V7" s="44">
        <f t="shared" si="11"/>
        <v>661.5</v>
      </c>
      <c r="W7" s="45">
        <f t="shared" si="12"/>
        <v>0.29782224838140081</v>
      </c>
      <c r="X7" s="44">
        <f t="shared" si="13"/>
        <v>1386</v>
      </c>
      <c r="Y7" s="45">
        <f t="shared" si="14"/>
        <v>1.7192466156562682</v>
      </c>
      <c r="Z7" s="44">
        <f t="shared" si="15"/>
        <v>612</v>
      </c>
      <c r="AA7" s="45">
        <f t="shared" si="16"/>
        <v>0.20070629782224847</v>
      </c>
    </row>
    <row r="8" spans="1:27">
      <c r="A8" s="12">
        <v>4</v>
      </c>
      <c r="B8" s="1" t="s">
        <v>10</v>
      </c>
      <c r="C8" s="1" t="s">
        <v>3</v>
      </c>
      <c r="D8" s="13">
        <v>1043.1300000000001</v>
      </c>
      <c r="E8" s="14">
        <f t="shared" si="0"/>
        <v>1210.0308</v>
      </c>
      <c r="F8" s="15">
        <v>765.6</v>
      </c>
      <c r="G8" s="14">
        <f t="shared" si="1"/>
        <v>888.096</v>
      </c>
      <c r="H8" s="13">
        <v>1091.4749999999999</v>
      </c>
      <c r="I8" s="14">
        <f t="shared" si="2"/>
        <v>1266.1109999999999</v>
      </c>
      <c r="J8" s="36">
        <v>2251</v>
      </c>
      <c r="K8" s="14">
        <f t="shared" si="3"/>
        <v>2611.16</v>
      </c>
      <c r="L8" s="37">
        <v>991</v>
      </c>
      <c r="M8" s="14">
        <f t="shared" si="4"/>
        <v>1149.56</v>
      </c>
      <c r="O8" s="39">
        <v>825</v>
      </c>
      <c r="P8" s="36">
        <f t="shared" si="5"/>
        <v>16.004999999999999</v>
      </c>
      <c r="Q8" s="36">
        <f t="shared" si="6"/>
        <v>841.005</v>
      </c>
      <c r="R8" s="44">
        <f t="shared" si="7"/>
        <v>1043.1300000000001</v>
      </c>
      <c r="S8" s="45">
        <f t="shared" si="8"/>
        <v>0.24033745340396329</v>
      </c>
      <c r="T8" s="44">
        <f t="shared" si="9"/>
        <v>765.6</v>
      </c>
      <c r="U8" s="45">
        <f t="shared" si="10"/>
        <v>-8.9660584657641706E-2</v>
      </c>
      <c r="V8" s="44">
        <f t="shared" si="11"/>
        <v>1091.4749999999999</v>
      </c>
      <c r="W8" s="45">
        <f t="shared" si="12"/>
        <v>0.29782224838140081</v>
      </c>
      <c r="X8" s="44">
        <f t="shared" si="13"/>
        <v>2251</v>
      </c>
      <c r="Y8" s="45">
        <f t="shared" si="14"/>
        <v>1.6765595923924352</v>
      </c>
      <c r="Z8" s="44">
        <f t="shared" si="15"/>
        <v>991</v>
      </c>
      <c r="AA8" s="45">
        <f t="shared" si="16"/>
        <v>0.17835209065344437</v>
      </c>
    </row>
    <row r="9" spans="1:27">
      <c r="A9" s="7"/>
      <c r="B9" s="8" t="s">
        <v>39</v>
      </c>
      <c r="C9" s="9"/>
      <c r="D9" s="11"/>
      <c r="E9" s="17"/>
      <c r="F9" s="11"/>
      <c r="G9" s="17"/>
      <c r="H9" s="11"/>
      <c r="I9" s="17"/>
      <c r="J9" s="11"/>
      <c r="K9" s="17"/>
      <c r="L9" s="11"/>
      <c r="M9" s="17"/>
      <c r="O9" s="38"/>
      <c r="P9" s="38"/>
      <c r="Q9" s="38"/>
      <c r="R9" s="38"/>
      <c r="S9" s="38"/>
      <c r="T9" s="38"/>
      <c r="U9" s="38"/>
      <c r="V9" s="38"/>
      <c r="W9" s="38"/>
      <c r="X9" s="38"/>
      <c r="Y9" s="38"/>
      <c r="Z9" s="38"/>
      <c r="AA9" s="38"/>
    </row>
    <row r="10" spans="1:27">
      <c r="A10" s="12">
        <v>5</v>
      </c>
      <c r="B10" s="1" t="s">
        <v>11</v>
      </c>
      <c r="C10" s="1" t="s">
        <v>17</v>
      </c>
      <c r="D10" s="13">
        <v>9862.32</v>
      </c>
      <c r="E10" s="14">
        <f>D10*1.16</f>
        <v>11440.2912</v>
      </c>
      <c r="F10" s="15">
        <v>10335.6</v>
      </c>
      <c r="G10" s="14">
        <f t="shared" si="1"/>
        <v>11989.296</v>
      </c>
      <c r="H10" s="13">
        <v>10319.4</v>
      </c>
      <c r="I10" s="14">
        <f t="shared" si="2"/>
        <v>11970.503999999999</v>
      </c>
      <c r="J10" s="36">
        <v>13268</v>
      </c>
      <c r="K10" s="14">
        <f t="shared" ref="K10:K24" si="17">J10*1.16</f>
        <v>15390.88</v>
      </c>
      <c r="L10" s="37">
        <v>10698</v>
      </c>
      <c r="M10" s="14">
        <f t="shared" ref="M10:M24" si="18">L10*1.16</f>
        <v>12409.679999999998</v>
      </c>
      <c r="O10" s="39">
        <v>7800</v>
      </c>
      <c r="P10" s="36">
        <f>+O10*1.94%</f>
        <v>151.32</v>
      </c>
      <c r="Q10" s="36">
        <f>+(O10+P10)</f>
        <v>7951.32</v>
      </c>
      <c r="R10" s="44">
        <f t="shared" si="7"/>
        <v>9862.32</v>
      </c>
      <c r="S10" s="45">
        <f t="shared" si="8"/>
        <v>0.24033745340396306</v>
      </c>
      <c r="T10" s="44">
        <f t="shared" si="9"/>
        <v>10335.6</v>
      </c>
      <c r="U10" s="45">
        <f t="shared" si="10"/>
        <v>0.2998596459455789</v>
      </c>
      <c r="V10" s="44">
        <f t="shared" si="11"/>
        <v>10319.4</v>
      </c>
      <c r="W10" s="45">
        <f t="shared" si="12"/>
        <v>0.29782224838140081</v>
      </c>
      <c r="X10" s="44">
        <f t="shared" si="13"/>
        <v>13268</v>
      </c>
      <c r="Y10" s="45">
        <f t="shared" si="14"/>
        <v>0.66865375811814909</v>
      </c>
      <c r="Z10" s="44">
        <f t="shared" si="15"/>
        <v>10698</v>
      </c>
      <c r="AA10" s="45">
        <f t="shared" si="16"/>
        <v>0.34543698404793166</v>
      </c>
    </row>
    <row r="11" spans="1:27">
      <c r="A11" s="12">
        <v>6</v>
      </c>
      <c r="B11" s="1" t="s">
        <v>12</v>
      </c>
      <c r="C11" s="1" t="s">
        <v>17</v>
      </c>
      <c r="D11" s="13">
        <v>11569.26</v>
      </c>
      <c r="E11" s="14">
        <f t="shared" ref="E11:E24" si="19">D11*1.16</f>
        <v>13420.3416</v>
      </c>
      <c r="F11" s="15">
        <v>12249.6</v>
      </c>
      <c r="G11" s="14">
        <f t="shared" si="1"/>
        <v>14209.536</v>
      </c>
      <c r="H11" s="13">
        <v>12105.45</v>
      </c>
      <c r="I11" s="14">
        <f t="shared" si="2"/>
        <v>14042.322</v>
      </c>
      <c r="J11" s="36">
        <v>15742</v>
      </c>
      <c r="K11" s="14">
        <f t="shared" si="17"/>
        <v>18260.719999999998</v>
      </c>
      <c r="L11" s="37">
        <v>12586</v>
      </c>
      <c r="M11" s="14">
        <f t="shared" si="18"/>
        <v>14599.759999999998</v>
      </c>
      <c r="O11" s="39">
        <v>9150</v>
      </c>
      <c r="P11" s="36">
        <f t="shared" ref="P11:P24" si="20">+O11*1.94%</f>
        <v>177.51000000000002</v>
      </c>
      <c r="Q11" s="36">
        <f t="shared" ref="Q11:Q24" si="21">+(O11+P11)</f>
        <v>9327.51</v>
      </c>
      <c r="R11" s="44">
        <f t="shared" si="7"/>
        <v>11569.26</v>
      </c>
      <c r="S11" s="45">
        <f t="shared" si="8"/>
        <v>0.24033745340396306</v>
      </c>
      <c r="T11" s="44">
        <f t="shared" si="9"/>
        <v>12249.6</v>
      </c>
      <c r="U11" s="45">
        <f t="shared" si="10"/>
        <v>0.31327653360864804</v>
      </c>
      <c r="V11" s="44">
        <f t="shared" si="11"/>
        <v>12105.45</v>
      </c>
      <c r="W11" s="45">
        <f t="shared" si="12"/>
        <v>0.29782224838140081</v>
      </c>
      <c r="X11" s="44">
        <f t="shared" si="13"/>
        <v>15742</v>
      </c>
      <c r="Y11" s="45">
        <f t="shared" si="14"/>
        <v>0.68769585880904982</v>
      </c>
      <c r="Z11" s="44">
        <f t="shared" si="15"/>
        <v>12586</v>
      </c>
      <c r="AA11" s="45">
        <f t="shared" si="16"/>
        <v>0.34934189295964302</v>
      </c>
    </row>
    <row r="12" spans="1:27">
      <c r="A12" s="12">
        <v>7</v>
      </c>
      <c r="B12" s="1" t="s">
        <v>13</v>
      </c>
      <c r="C12" s="1" t="s">
        <v>17</v>
      </c>
      <c r="D12" s="13">
        <v>15488.9</v>
      </c>
      <c r="E12" s="14">
        <f t="shared" si="19"/>
        <v>17967.124</v>
      </c>
      <c r="F12" s="15">
        <v>17736.399999999998</v>
      </c>
      <c r="G12" s="14">
        <f t="shared" si="1"/>
        <v>20574.223999999995</v>
      </c>
      <c r="H12" s="13">
        <v>17791.704000000002</v>
      </c>
      <c r="I12" s="14">
        <f t="shared" si="2"/>
        <v>20638.376639999999</v>
      </c>
      <c r="J12" s="36">
        <v>22451</v>
      </c>
      <c r="K12" s="14">
        <f t="shared" si="17"/>
        <v>26043.16</v>
      </c>
      <c r="L12" s="37">
        <v>17930</v>
      </c>
      <c r="M12" s="14">
        <f t="shared" si="18"/>
        <v>20798.8</v>
      </c>
      <c r="O12" s="39">
        <v>12250</v>
      </c>
      <c r="P12" s="36">
        <f t="shared" si="20"/>
        <v>237.65</v>
      </c>
      <c r="Q12" s="36">
        <f t="shared" si="21"/>
        <v>12487.65</v>
      </c>
      <c r="R12" s="44">
        <f t="shared" si="7"/>
        <v>15488.9</v>
      </c>
      <c r="S12" s="45">
        <f t="shared" si="8"/>
        <v>0.24033745340396306</v>
      </c>
      <c r="T12" s="44">
        <f t="shared" si="9"/>
        <v>17736.399999999998</v>
      </c>
      <c r="U12" s="45">
        <f t="shared" si="10"/>
        <v>0.42031527148823034</v>
      </c>
      <c r="V12" s="44">
        <f t="shared" si="11"/>
        <v>17791.704000000002</v>
      </c>
      <c r="W12" s="45">
        <f t="shared" si="12"/>
        <v>0.42474396703943507</v>
      </c>
      <c r="X12" s="44">
        <f t="shared" si="13"/>
        <v>22451</v>
      </c>
      <c r="Y12" s="45">
        <f t="shared" si="14"/>
        <v>0.79785628200662262</v>
      </c>
      <c r="Z12" s="44">
        <f t="shared" si="15"/>
        <v>17930</v>
      </c>
      <c r="AA12" s="45">
        <f t="shared" si="16"/>
        <v>0.43581858876570045</v>
      </c>
    </row>
    <row r="13" spans="1:27">
      <c r="A13" s="12">
        <v>8</v>
      </c>
      <c r="B13" s="1" t="s">
        <v>14</v>
      </c>
      <c r="C13" s="1" t="s">
        <v>17</v>
      </c>
      <c r="D13" s="13">
        <v>15488.9</v>
      </c>
      <c r="E13" s="14">
        <f t="shared" si="19"/>
        <v>17967.124</v>
      </c>
      <c r="F13" s="15">
        <v>17736.399999999998</v>
      </c>
      <c r="G13" s="14">
        <f t="shared" si="1"/>
        <v>20574.223999999995</v>
      </c>
      <c r="H13" s="13">
        <v>17791.704000000002</v>
      </c>
      <c r="I13" s="14">
        <f t="shared" si="2"/>
        <v>20638.376639999999</v>
      </c>
      <c r="J13" s="36">
        <v>22745</v>
      </c>
      <c r="K13" s="14">
        <f t="shared" si="17"/>
        <v>26384.199999999997</v>
      </c>
      <c r="L13" s="37">
        <v>18813</v>
      </c>
      <c r="M13" s="14">
        <f t="shared" si="18"/>
        <v>21823.079999999998</v>
      </c>
      <c r="O13" s="39">
        <v>12250</v>
      </c>
      <c r="P13" s="36">
        <f t="shared" si="20"/>
        <v>237.65</v>
      </c>
      <c r="Q13" s="36">
        <f t="shared" si="21"/>
        <v>12487.65</v>
      </c>
      <c r="R13" s="44">
        <f t="shared" si="7"/>
        <v>15488.9</v>
      </c>
      <c r="S13" s="45">
        <f t="shared" si="8"/>
        <v>0.24033745340396306</v>
      </c>
      <c r="T13" s="44">
        <f t="shared" si="9"/>
        <v>17736.399999999998</v>
      </c>
      <c r="U13" s="45">
        <f t="shared" si="10"/>
        <v>0.42031527148823034</v>
      </c>
      <c r="V13" s="44">
        <f t="shared" si="11"/>
        <v>17791.704000000002</v>
      </c>
      <c r="W13" s="45">
        <f t="shared" si="12"/>
        <v>0.42474396703943507</v>
      </c>
      <c r="X13" s="44">
        <f t="shared" si="13"/>
        <v>22745</v>
      </c>
      <c r="Y13" s="45">
        <f t="shared" si="14"/>
        <v>0.82139954274823523</v>
      </c>
      <c r="Z13" s="44">
        <f t="shared" si="15"/>
        <v>18813</v>
      </c>
      <c r="AA13" s="45">
        <f t="shared" si="16"/>
        <v>0.50652845010870751</v>
      </c>
    </row>
    <row r="14" spans="1:27">
      <c r="A14" s="12">
        <v>9</v>
      </c>
      <c r="B14" s="1" t="s">
        <v>16</v>
      </c>
      <c r="C14" s="1" t="s">
        <v>17</v>
      </c>
      <c r="D14" s="13">
        <v>15488.9</v>
      </c>
      <c r="E14" s="14">
        <f t="shared" si="19"/>
        <v>17967.124</v>
      </c>
      <c r="F14" s="15">
        <v>16460.399999999998</v>
      </c>
      <c r="G14" s="14">
        <f t="shared" si="1"/>
        <v>19094.063999999995</v>
      </c>
      <c r="H14" s="13">
        <v>17791.704000000002</v>
      </c>
      <c r="I14" s="14">
        <f t="shared" si="2"/>
        <v>20638.376639999999</v>
      </c>
      <c r="J14" s="36">
        <v>21987</v>
      </c>
      <c r="K14" s="14">
        <f t="shared" si="17"/>
        <v>25504.92</v>
      </c>
      <c r="L14" s="37">
        <v>17376</v>
      </c>
      <c r="M14" s="14">
        <f t="shared" si="18"/>
        <v>20156.16</v>
      </c>
      <c r="O14" s="39">
        <v>12250</v>
      </c>
      <c r="P14" s="36">
        <f t="shared" si="20"/>
        <v>237.65</v>
      </c>
      <c r="Q14" s="36">
        <f t="shared" si="21"/>
        <v>12487.65</v>
      </c>
      <c r="R14" s="44">
        <f t="shared" si="7"/>
        <v>15488.9</v>
      </c>
      <c r="S14" s="45">
        <f t="shared" si="8"/>
        <v>0.24033745340396306</v>
      </c>
      <c r="T14" s="44">
        <f t="shared" si="9"/>
        <v>16460.399999999998</v>
      </c>
      <c r="U14" s="45">
        <f t="shared" si="10"/>
        <v>0.31813431670490422</v>
      </c>
      <c r="V14" s="44">
        <f t="shared" si="11"/>
        <v>17791.704000000002</v>
      </c>
      <c r="W14" s="45">
        <f t="shared" si="12"/>
        <v>0.42474396703943507</v>
      </c>
      <c r="X14" s="44">
        <f t="shared" si="13"/>
        <v>21987</v>
      </c>
      <c r="Y14" s="45">
        <f t="shared" si="14"/>
        <v>0.76069957117632225</v>
      </c>
      <c r="Z14" s="44">
        <f t="shared" si="15"/>
        <v>17376</v>
      </c>
      <c r="AA14" s="45">
        <f t="shared" si="16"/>
        <v>0.39145475730021273</v>
      </c>
    </row>
    <row r="15" spans="1:27">
      <c r="A15" s="12">
        <v>10</v>
      </c>
      <c r="B15" s="1" t="s">
        <v>15</v>
      </c>
      <c r="C15" s="1" t="s">
        <v>17</v>
      </c>
      <c r="D15" s="13">
        <v>21494.799999999999</v>
      </c>
      <c r="E15" s="14">
        <f t="shared" si="19"/>
        <v>24933.967999999997</v>
      </c>
      <c r="F15" s="15">
        <v>19012.400000000001</v>
      </c>
      <c r="G15" s="14">
        <f t="shared" si="1"/>
        <v>22054.384000000002</v>
      </c>
      <c r="H15" s="13">
        <v>22491</v>
      </c>
      <c r="I15" s="14">
        <f t="shared" si="2"/>
        <v>26089.559999999998</v>
      </c>
      <c r="J15" s="36">
        <v>28458</v>
      </c>
      <c r="K15" s="14">
        <f t="shared" si="17"/>
        <v>33011.279999999999</v>
      </c>
      <c r="L15" s="37">
        <v>21996</v>
      </c>
      <c r="M15" s="14">
        <f t="shared" si="18"/>
        <v>25515.359999999997</v>
      </c>
      <c r="O15" s="39">
        <v>17000</v>
      </c>
      <c r="P15" s="36">
        <f t="shared" si="20"/>
        <v>329.8</v>
      </c>
      <c r="Q15" s="36">
        <f t="shared" si="21"/>
        <v>17329.8</v>
      </c>
      <c r="R15" s="44">
        <f t="shared" si="7"/>
        <v>21494.799999999999</v>
      </c>
      <c r="S15" s="45">
        <f t="shared" si="8"/>
        <v>0.24033745340396306</v>
      </c>
      <c r="T15" s="44">
        <f t="shared" si="9"/>
        <v>19012.400000000001</v>
      </c>
      <c r="U15" s="45">
        <f t="shared" si="10"/>
        <v>9.7092868930974463E-2</v>
      </c>
      <c r="V15" s="44">
        <f t="shared" si="11"/>
        <v>22491</v>
      </c>
      <c r="W15" s="45">
        <f t="shared" si="12"/>
        <v>0.29782224838140081</v>
      </c>
      <c r="X15" s="44">
        <f t="shared" si="13"/>
        <v>28458</v>
      </c>
      <c r="Y15" s="45">
        <f t="shared" si="14"/>
        <v>0.64214243672748683</v>
      </c>
      <c r="Z15" s="44">
        <f t="shared" si="15"/>
        <v>21996</v>
      </c>
      <c r="AA15" s="45">
        <f t="shared" si="16"/>
        <v>0.26925873351106189</v>
      </c>
    </row>
    <row r="16" spans="1:27">
      <c r="A16" s="12">
        <v>11</v>
      </c>
      <c r="B16" s="1" t="s">
        <v>18</v>
      </c>
      <c r="C16" s="1" t="s">
        <v>19</v>
      </c>
      <c r="D16" s="13">
        <v>4551.84</v>
      </c>
      <c r="E16" s="14">
        <f t="shared" si="19"/>
        <v>5280.1343999999999</v>
      </c>
      <c r="F16" s="15">
        <v>5900</v>
      </c>
      <c r="G16" s="14">
        <f t="shared" si="1"/>
        <v>6843.9999999999991</v>
      </c>
      <c r="H16" s="13">
        <v>8864.1</v>
      </c>
      <c r="I16" s="14">
        <f t="shared" si="2"/>
        <v>10282.356</v>
      </c>
      <c r="J16" s="36">
        <v>9258</v>
      </c>
      <c r="K16" s="14">
        <f t="shared" si="17"/>
        <v>10739.279999999999</v>
      </c>
      <c r="L16" s="37">
        <v>6789</v>
      </c>
      <c r="M16" s="14">
        <f t="shared" si="18"/>
        <v>7875.24</v>
      </c>
      <c r="O16" s="39">
        <v>3600</v>
      </c>
      <c r="P16" s="36">
        <f t="shared" si="20"/>
        <v>69.84</v>
      </c>
      <c r="Q16" s="36">
        <f t="shared" si="21"/>
        <v>3669.84</v>
      </c>
      <c r="R16" s="44">
        <f t="shared" si="7"/>
        <v>4551.84</v>
      </c>
      <c r="S16" s="45">
        <f t="shared" si="8"/>
        <v>0.24033745340396306</v>
      </c>
      <c r="T16" s="44">
        <f t="shared" si="9"/>
        <v>5900</v>
      </c>
      <c r="U16" s="45">
        <f t="shared" si="10"/>
        <v>0.60769951823512725</v>
      </c>
      <c r="V16" s="44">
        <f t="shared" si="11"/>
        <v>8864.1</v>
      </c>
      <c r="W16" s="45">
        <f t="shared" si="12"/>
        <v>1.4153914067098294</v>
      </c>
      <c r="X16" s="44">
        <f t="shared" si="13"/>
        <v>9258</v>
      </c>
      <c r="Y16" s="45">
        <f t="shared" si="14"/>
        <v>1.5227257864103065</v>
      </c>
      <c r="Z16" s="44">
        <f t="shared" si="15"/>
        <v>6789</v>
      </c>
      <c r="AA16" s="45">
        <f t="shared" si="16"/>
        <v>0.84994441174547108</v>
      </c>
    </row>
    <row r="17" spans="1:27">
      <c r="A17" s="12">
        <v>12</v>
      </c>
      <c r="B17" s="1" t="s">
        <v>20</v>
      </c>
      <c r="C17" s="1" t="s">
        <v>21</v>
      </c>
      <c r="D17" s="13">
        <v>17069.400000000001</v>
      </c>
      <c r="E17" s="14">
        <f t="shared" si="19"/>
        <v>19800.504000000001</v>
      </c>
      <c r="F17" s="15">
        <v>18122.5</v>
      </c>
      <c r="G17" s="14">
        <f t="shared" si="1"/>
        <v>21022.1</v>
      </c>
      <c r="H17" s="13">
        <v>17860.5</v>
      </c>
      <c r="I17" s="14">
        <f t="shared" si="2"/>
        <v>20718.18</v>
      </c>
      <c r="J17" s="36">
        <v>24658</v>
      </c>
      <c r="K17" s="14">
        <f t="shared" si="17"/>
        <v>28603.279999999999</v>
      </c>
      <c r="L17" s="37">
        <v>18578</v>
      </c>
      <c r="M17" s="14">
        <f t="shared" si="18"/>
        <v>21550.48</v>
      </c>
      <c r="O17" s="39">
        <v>13500</v>
      </c>
      <c r="P17" s="36">
        <f t="shared" si="20"/>
        <v>261.90000000000003</v>
      </c>
      <c r="Q17" s="36">
        <f t="shared" si="21"/>
        <v>13761.9</v>
      </c>
      <c r="R17" s="44">
        <f t="shared" si="7"/>
        <v>17069.400000000001</v>
      </c>
      <c r="S17" s="45">
        <f t="shared" si="8"/>
        <v>0.24033745340396329</v>
      </c>
      <c r="T17" s="44">
        <f t="shared" si="9"/>
        <v>18122.5</v>
      </c>
      <c r="U17" s="45">
        <f t="shared" si="10"/>
        <v>0.31686031725270491</v>
      </c>
      <c r="V17" s="44">
        <f t="shared" si="11"/>
        <v>17860.5</v>
      </c>
      <c r="W17" s="45">
        <f t="shared" si="12"/>
        <v>0.29782224838140081</v>
      </c>
      <c r="X17" s="44">
        <f t="shared" si="13"/>
        <v>24658</v>
      </c>
      <c r="Y17" s="45">
        <f t="shared" si="14"/>
        <v>0.79175840545273557</v>
      </c>
      <c r="Z17" s="44">
        <f t="shared" si="15"/>
        <v>18578</v>
      </c>
      <c r="AA17" s="45">
        <f t="shared" si="16"/>
        <v>0.34995894462247223</v>
      </c>
    </row>
    <row r="18" spans="1:27">
      <c r="A18" s="12">
        <v>13</v>
      </c>
      <c r="B18" s="1" t="s">
        <v>22</v>
      </c>
      <c r="C18" s="1" t="s">
        <v>23</v>
      </c>
      <c r="D18" s="13">
        <v>31610</v>
      </c>
      <c r="E18" s="14">
        <f t="shared" si="19"/>
        <v>36667.599999999999</v>
      </c>
      <c r="F18" s="15">
        <v>31845.000000000004</v>
      </c>
      <c r="G18" s="14">
        <f t="shared" si="1"/>
        <v>36940.200000000004</v>
      </c>
      <c r="H18" s="13">
        <v>33075</v>
      </c>
      <c r="I18" s="14">
        <f t="shared" si="2"/>
        <v>38367</v>
      </c>
      <c r="J18" s="36">
        <v>45387</v>
      </c>
      <c r="K18" s="14">
        <f t="shared" si="17"/>
        <v>52648.92</v>
      </c>
      <c r="L18" s="37">
        <v>33707</v>
      </c>
      <c r="M18" s="14">
        <f t="shared" si="18"/>
        <v>39100.119999999995</v>
      </c>
      <c r="O18" s="39">
        <v>25000</v>
      </c>
      <c r="P18" s="36">
        <f t="shared" si="20"/>
        <v>485</v>
      </c>
      <c r="Q18" s="36">
        <f t="shared" si="21"/>
        <v>25485</v>
      </c>
      <c r="R18" s="44">
        <f t="shared" si="7"/>
        <v>31610</v>
      </c>
      <c r="S18" s="45">
        <f t="shared" si="8"/>
        <v>0.24033745340396306</v>
      </c>
      <c r="T18" s="44">
        <f t="shared" si="9"/>
        <v>31845.000000000004</v>
      </c>
      <c r="U18" s="45">
        <f t="shared" si="10"/>
        <v>0.24955856386109487</v>
      </c>
      <c r="V18" s="44">
        <f t="shared" si="11"/>
        <v>33075</v>
      </c>
      <c r="W18" s="45">
        <f t="shared" si="12"/>
        <v>0.29782224838140081</v>
      </c>
      <c r="X18" s="44">
        <f t="shared" si="13"/>
        <v>45387</v>
      </c>
      <c r="Y18" s="45">
        <f t="shared" si="14"/>
        <v>0.78092995879929372</v>
      </c>
      <c r="Z18" s="44">
        <f t="shared" si="15"/>
        <v>33707</v>
      </c>
      <c r="AA18" s="45">
        <f t="shared" si="16"/>
        <v>0.3226211496958995</v>
      </c>
    </row>
    <row r="19" spans="1:27">
      <c r="A19" s="12">
        <v>14</v>
      </c>
      <c r="B19" s="1" t="s">
        <v>24</v>
      </c>
      <c r="C19" s="1" t="s">
        <v>25</v>
      </c>
      <c r="D19" s="13">
        <v>6195.56</v>
      </c>
      <c r="E19" s="14">
        <f t="shared" si="19"/>
        <v>7186.8495999999996</v>
      </c>
      <c r="F19" s="15">
        <v>6252.4000000000005</v>
      </c>
      <c r="G19" s="14">
        <f t="shared" si="1"/>
        <v>7252.7840000000006</v>
      </c>
      <c r="H19" s="13">
        <v>6482.7</v>
      </c>
      <c r="I19" s="14">
        <f t="shared" si="2"/>
        <v>7519.9319999999989</v>
      </c>
      <c r="J19" s="36">
        <v>9821</v>
      </c>
      <c r="K19" s="14">
        <f t="shared" si="17"/>
        <v>11392.359999999999</v>
      </c>
      <c r="L19" s="37">
        <v>6637</v>
      </c>
      <c r="M19" s="14">
        <f t="shared" si="18"/>
        <v>7698.9199999999992</v>
      </c>
      <c r="O19" s="39">
        <v>4900</v>
      </c>
      <c r="P19" s="36">
        <f t="shared" si="20"/>
        <v>95.06</v>
      </c>
      <c r="Q19" s="36">
        <f t="shared" si="21"/>
        <v>4995.0600000000004</v>
      </c>
      <c r="R19" s="44">
        <f t="shared" si="7"/>
        <v>6195.56</v>
      </c>
      <c r="S19" s="45">
        <f t="shared" si="8"/>
        <v>0.24033745340396306</v>
      </c>
      <c r="T19" s="44">
        <f t="shared" si="9"/>
        <v>6252.4000000000005</v>
      </c>
      <c r="U19" s="45">
        <f t="shared" si="10"/>
        <v>0.25171669609574265</v>
      </c>
      <c r="V19" s="44">
        <f t="shared" si="11"/>
        <v>6482.7</v>
      </c>
      <c r="W19" s="45">
        <f t="shared" si="12"/>
        <v>0.29782224838140059</v>
      </c>
      <c r="X19" s="44">
        <f t="shared" si="13"/>
        <v>9821</v>
      </c>
      <c r="Y19" s="45">
        <f t="shared" si="14"/>
        <v>0.96614254883825201</v>
      </c>
      <c r="Z19" s="44">
        <f t="shared" si="15"/>
        <v>6637</v>
      </c>
      <c r="AA19" s="45">
        <f t="shared" si="16"/>
        <v>0.3287127682149964</v>
      </c>
    </row>
    <row r="20" spans="1:27">
      <c r="A20" s="12">
        <v>15</v>
      </c>
      <c r="B20" s="1" t="s">
        <v>26</v>
      </c>
      <c r="C20" s="1" t="s">
        <v>27</v>
      </c>
      <c r="D20" s="13">
        <v>40460.800000000003</v>
      </c>
      <c r="E20" s="14">
        <f t="shared" si="19"/>
        <v>46934.527999999998</v>
      </c>
      <c r="F20" s="15">
        <v>28199.600000000002</v>
      </c>
      <c r="G20" s="14">
        <f t="shared" si="1"/>
        <v>32711.536</v>
      </c>
      <c r="H20" s="13">
        <v>42336</v>
      </c>
      <c r="I20" s="14">
        <f t="shared" si="2"/>
        <v>49109.759999999995</v>
      </c>
      <c r="J20" s="36">
        <v>52358</v>
      </c>
      <c r="K20" s="14">
        <f t="shared" si="17"/>
        <v>60735.28</v>
      </c>
      <c r="L20" s="37">
        <v>38793</v>
      </c>
      <c r="M20" s="14">
        <f t="shared" si="18"/>
        <v>44999.88</v>
      </c>
      <c r="O20" s="39">
        <v>32000</v>
      </c>
      <c r="P20" s="36">
        <f t="shared" si="20"/>
        <v>620.80000000000007</v>
      </c>
      <c r="Q20" s="36">
        <f t="shared" si="21"/>
        <v>32620.799999999999</v>
      </c>
      <c r="R20" s="44">
        <f t="shared" si="7"/>
        <v>40460.800000000003</v>
      </c>
      <c r="S20" s="45">
        <f t="shared" si="8"/>
        <v>0.24033745340396329</v>
      </c>
      <c r="T20" s="44">
        <f t="shared" si="9"/>
        <v>28199.600000000002</v>
      </c>
      <c r="U20" s="45">
        <f t="shared" si="10"/>
        <v>-0.13553315675887767</v>
      </c>
      <c r="V20" s="44">
        <f t="shared" si="11"/>
        <v>42336</v>
      </c>
      <c r="W20" s="45">
        <f t="shared" si="12"/>
        <v>0.29782224838140081</v>
      </c>
      <c r="X20" s="44">
        <f t="shared" si="13"/>
        <v>52358</v>
      </c>
      <c r="Y20" s="45">
        <f t="shared" si="14"/>
        <v>0.60504953894447722</v>
      </c>
      <c r="Z20" s="44">
        <f t="shared" si="15"/>
        <v>38793</v>
      </c>
      <c r="AA20" s="45">
        <f t="shared" si="16"/>
        <v>0.18921056503825784</v>
      </c>
    </row>
    <row r="21" spans="1:27">
      <c r="A21" s="12">
        <v>16</v>
      </c>
      <c r="B21" s="1" t="s">
        <v>523</v>
      </c>
      <c r="C21" s="1" t="s">
        <v>524</v>
      </c>
      <c r="D21" s="13">
        <v>17069.400000000001</v>
      </c>
      <c r="E21" s="14">
        <f t="shared" si="19"/>
        <v>19800.504000000001</v>
      </c>
      <c r="F21" s="15">
        <v>13908.400000000001</v>
      </c>
      <c r="G21" s="14">
        <f t="shared" si="1"/>
        <v>16133.744000000001</v>
      </c>
      <c r="H21" s="13">
        <v>63834.75</v>
      </c>
      <c r="I21" s="14">
        <f t="shared" si="2"/>
        <v>74048.31</v>
      </c>
      <c r="J21" s="36">
        <v>40254</v>
      </c>
      <c r="K21" s="14">
        <f t="shared" si="17"/>
        <v>46694.64</v>
      </c>
      <c r="L21" s="37">
        <v>33189</v>
      </c>
      <c r="M21" s="14">
        <f t="shared" si="18"/>
        <v>38499.24</v>
      </c>
      <c r="O21" s="39">
        <v>13500</v>
      </c>
      <c r="P21" s="36">
        <f t="shared" si="20"/>
        <v>261.90000000000003</v>
      </c>
      <c r="Q21" s="36">
        <f t="shared" si="21"/>
        <v>13761.9</v>
      </c>
      <c r="R21" s="44">
        <f t="shared" si="7"/>
        <v>17069.400000000001</v>
      </c>
      <c r="S21" s="45">
        <f t="shared" si="8"/>
        <v>0.24033745340396329</v>
      </c>
      <c r="T21" s="44">
        <f t="shared" si="9"/>
        <v>13908.400000000001</v>
      </c>
      <c r="U21" s="45">
        <f t="shared" si="10"/>
        <v>1.0645332403229402E-2</v>
      </c>
      <c r="V21" s="44">
        <f t="shared" si="11"/>
        <v>63834.75</v>
      </c>
      <c r="W21" s="45">
        <f t="shared" si="12"/>
        <v>3.6385128506964879</v>
      </c>
      <c r="X21" s="44">
        <f t="shared" si="13"/>
        <v>40254</v>
      </c>
      <c r="Y21" s="45">
        <f t="shared" si="14"/>
        <v>1.9250321539903648</v>
      </c>
      <c r="Z21" s="44">
        <f t="shared" si="15"/>
        <v>33189</v>
      </c>
      <c r="AA21" s="45">
        <f t="shared" si="16"/>
        <v>1.4116582739301986</v>
      </c>
    </row>
    <row r="22" spans="1:27">
      <c r="A22" s="12">
        <v>17</v>
      </c>
      <c r="B22" s="1" t="s">
        <v>525</v>
      </c>
      <c r="C22" s="1" t="s">
        <v>524</v>
      </c>
      <c r="D22" s="13">
        <v>13908.4</v>
      </c>
      <c r="E22" s="14">
        <f t="shared" si="19"/>
        <v>16133.743999999999</v>
      </c>
      <c r="F22" s="15">
        <v>10718.400000000001</v>
      </c>
      <c r="G22" s="14">
        <f t="shared" si="1"/>
        <v>12433.344000000001</v>
      </c>
      <c r="H22" s="13">
        <v>14553</v>
      </c>
      <c r="I22" s="14">
        <f t="shared" si="2"/>
        <v>16881.48</v>
      </c>
      <c r="J22" s="36">
        <v>18987</v>
      </c>
      <c r="K22" s="14">
        <f t="shared" si="17"/>
        <v>22024.92</v>
      </c>
      <c r="L22" s="37">
        <v>13481</v>
      </c>
      <c r="M22" s="14">
        <f t="shared" si="18"/>
        <v>15637.96</v>
      </c>
      <c r="O22" s="39">
        <v>11000</v>
      </c>
      <c r="P22" s="36">
        <f t="shared" si="20"/>
        <v>213.4</v>
      </c>
      <c r="Q22" s="36">
        <f t="shared" si="21"/>
        <v>11213.4</v>
      </c>
      <c r="R22" s="44">
        <f t="shared" si="7"/>
        <v>13908.4</v>
      </c>
      <c r="S22" s="45">
        <f t="shared" si="8"/>
        <v>0.24033745340396306</v>
      </c>
      <c r="T22" s="44">
        <f t="shared" si="9"/>
        <v>10718.400000000001</v>
      </c>
      <c r="U22" s="45">
        <f t="shared" si="10"/>
        <v>-4.4143613890523681E-2</v>
      </c>
      <c r="V22" s="44">
        <f t="shared" si="11"/>
        <v>14553</v>
      </c>
      <c r="W22" s="45">
        <f t="shared" si="12"/>
        <v>0.29782224838140081</v>
      </c>
      <c r="X22" s="44">
        <f t="shared" si="13"/>
        <v>18987</v>
      </c>
      <c r="Y22" s="45">
        <f t="shared" si="14"/>
        <v>0.6932420140189417</v>
      </c>
      <c r="Z22" s="44">
        <f t="shared" si="15"/>
        <v>13481</v>
      </c>
      <c r="AA22" s="45">
        <f t="shared" si="16"/>
        <v>0.20222234112757964</v>
      </c>
    </row>
    <row r="23" spans="1:27">
      <c r="A23" s="12">
        <v>18</v>
      </c>
      <c r="B23" s="1" t="s">
        <v>526</v>
      </c>
      <c r="C23" s="1" t="s">
        <v>524</v>
      </c>
      <c r="D23" s="13">
        <v>15805</v>
      </c>
      <c r="E23" s="14">
        <f t="shared" si="19"/>
        <v>18333.8</v>
      </c>
      <c r="F23" s="15">
        <v>12504.800000000001</v>
      </c>
      <c r="G23" s="14">
        <f t="shared" si="1"/>
        <v>14505.568000000001</v>
      </c>
      <c r="H23" s="13">
        <v>16537.5</v>
      </c>
      <c r="I23" s="14">
        <f t="shared" si="2"/>
        <v>19183.5</v>
      </c>
      <c r="J23" s="36">
        <v>23258</v>
      </c>
      <c r="K23" s="14">
        <f t="shared" si="17"/>
        <v>26979.279999999999</v>
      </c>
      <c r="L23" s="37">
        <v>15682</v>
      </c>
      <c r="M23" s="14">
        <f t="shared" si="18"/>
        <v>18191.12</v>
      </c>
      <c r="O23" s="39">
        <v>12500</v>
      </c>
      <c r="P23" s="36">
        <f t="shared" si="20"/>
        <v>242.5</v>
      </c>
      <c r="Q23" s="36">
        <f t="shared" si="21"/>
        <v>12742.5</v>
      </c>
      <c r="R23" s="44">
        <f t="shared" si="7"/>
        <v>15805</v>
      </c>
      <c r="S23" s="45">
        <f t="shared" si="8"/>
        <v>0.24033745340396306</v>
      </c>
      <c r="T23" s="44">
        <f t="shared" si="9"/>
        <v>12504.800000000001</v>
      </c>
      <c r="U23" s="45">
        <f t="shared" si="10"/>
        <v>-1.8654110260937773E-2</v>
      </c>
      <c r="V23" s="44">
        <f t="shared" si="11"/>
        <v>16537.5</v>
      </c>
      <c r="W23" s="45">
        <f t="shared" si="12"/>
        <v>0.29782224838140081</v>
      </c>
      <c r="X23" s="44">
        <f t="shared" si="13"/>
        <v>23258</v>
      </c>
      <c r="Y23" s="45">
        <f t="shared" si="14"/>
        <v>0.82523052776142825</v>
      </c>
      <c r="Z23" s="44">
        <f t="shared" si="15"/>
        <v>15682</v>
      </c>
      <c r="AA23" s="45">
        <f t="shared" si="16"/>
        <v>0.23068471649990197</v>
      </c>
    </row>
    <row r="24" spans="1:27">
      <c r="A24" s="12">
        <v>19</v>
      </c>
      <c r="B24" s="1" t="s">
        <v>527</v>
      </c>
      <c r="C24" s="1" t="s">
        <v>528</v>
      </c>
      <c r="D24" s="13">
        <v>27816.799999999999</v>
      </c>
      <c r="E24" s="14">
        <f t="shared" si="19"/>
        <v>32267.487999999998</v>
      </c>
      <c r="F24" s="15">
        <v>25392.400000000001</v>
      </c>
      <c r="G24" s="14">
        <f t="shared" si="1"/>
        <v>29455.184000000001</v>
      </c>
      <c r="H24" s="13">
        <v>29106</v>
      </c>
      <c r="I24" s="14">
        <f t="shared" si="2"/>
        <v>33762.959999999999</v>
      </c>
      <c r="J24" s="36">
        <v>37854</v>
      </c>
      <c r="K24" s="14">
        <f t="shared" si="17"/>
        <v>43910.64</v>
      </c>
      <c r="L24" s="37">
        <v>28878</v>
      </c>
      <c r="M24" s="14">
        <f t="shared" si="18"/>
        <v>33498.479999999996</v>
      </c>
      <c r="O24" s="39">
        <v>22000</v>
      </c>
      <c r="P24" s="36">
        <f t="shared" si="20"/>
        <v>426.8</v>
      </c>
      <c r="Q24" s="36">
        <f t="shared" si="21"/>
        <v>22426.799999999999</v>
      </c>
      <c r="R24" s="44">
        <f t="shared" si="7"/>
        <v>27816.799999999999</v>
      </c>
      <c r="S24" s="45">
        <f t="shared" si="8"/>
        <v>0.24033745340396306</v>
      </c>
      <c r="T24" s="44">
        <f t="shared" si="9"/>
        <v>25392.400000000001</v>
      </c>
      <c r="U24" s="45">
        <f t="shared" si="10"/>
        <v>0.13223464783205818</v>
      </c>
      <c r="V24" s="44">
        <f t="shared" si="11"/>
        <v>29106</v>
      </c>
      <c r="W24" s="45">
        <f t="shared" si="12"/>
        <v>0.29782224838140081</v>
      </c>
      <c r="X24" s="44">
        <f t="shared" si="13"/>
        <v>37854</v>
      </c>
      <c r="Y24" s="45">
        <f t="shared" si="14"/>
        <v>0.68789127294130248</v>
      </c>
      <c r="Z24" s="44">
        <f t="shared" si="15"/>
        <v>28878</v>
      </c>
      <c r="AA24" s="45">
        <f t="shared" si="16"/>
        <v>0.28765584033388625</v>
      </c>
    </row>
    <row r="25" spans="1:27">
      <c r="A25" s="7"/>
      <c r="B25" s="8" t="s">
        <v>40</v>
      </c>
      <c r="C25" s="9"/>
      <c r="D25" s="11"/>
      <c r="E25" s="17"/>
      <c r="F25" s="11"/>
      <c r="G25" s="17"/>
      <c r="H25" s="11"/>
      <c r="I25" s="17"/>
      <c r="J25" s="11"/>
      <c r="K25" s="17"/>
      <c r="L25" s="11"/>
      <c r="M25" s="17"/>
      <c r="O25" s="38"/>
      <c r="P25" s="38"/>
      <c r="Q25" s="38"/>
      <c r="R25" s="38"/>
      <c r="S25" s="38"/>
      <c r="T25" s="38"/>
      <c r="U25" s="38"/>
      <c r="V25" s="38"/>
      <c r="W25" s="38"/>
      <c r="X25" s="38"/>
      <c r="Y25" s="38"/>
      <c r="Z25" s="38"/>
      <c r="AA25" s="38"/>
    </row>
    <row r="26" spans="1:27">
      <c r="A26" s="12">
        <v>20</v>
      </c>
      <c r="B26" s="1" t="s">
        <v>28</v>
      </c>
      <c r="C26" s="1" t="s">
        <v>31</v>
      </c>
      <c r="D26" s="13">
        <v>10115.200000000001</v>
      </c>
      <c r="E26" s="14">
        <f>D26*1.16</f>
        <v>11733.632</v>
      </c>
      <c r="F26" s="15">
        <v>9500</v>
      </c>
      <c r="G26" s="14">
        <f t="shared" si="1"/>
        <v>11020</v>
      </c>
      <c r="H26" s="13">
        <v>10187.1</v>
      </c>
      <c r="I26" s="14">
        <f t="shared" si="2"/>
        <v>11817.036</v>
      </c>
      <c r="J26" s="36">
        <v>18758</v>
      </c>
      <c r="K26" s="14">
        <f t="shared" ref="K26:K33" si="22">J26*1.16</f>
        <v>21759.279999999999</v>
      </c>
      <c r="L26" s="37">
        <v>10430</v>
      </c>
      <c r="M26" s="14">
        <f t="shared" ref="M26:M33" si="23">L26*1.16</f>
        <v>12098.8</v>
      </c>
      <c r="O26" s="39">
        <v>7700</v>
      </c>
      <c r="P26" s="36">
        <f>+O26*1.94%</f>
        <v>149.38</v>
      </c>
      <c r="Q26" s="36">
        <f t="shared" ref="Q26:Q33" si="24">+(O26+P26)</f>
        <v>7849.38</v>
      </c>
      <c r="R26" s="44">
        <f t="shared" si="7"/>
        <v>10115.200000000001</v>
      </c>
      <c r="S26" s="45">
        <f t="shared" si="8"/>
        <v>0.28866228925087078</v>
      </c>
      <c r="T26" s="44">
        <f t="shared" si="9"/>
        <v>9500</v>
      </c>
      <c r="U26" s="45">
        <f t="shared" si="10"/>
        <v>0.21028667232316445</v>
      </c>
      <c r="V26" s="44">
        <f t="shared" si="11"/>
        <v>10187.1</v>
      </c>
      <c r="W26" s="45">
        <f t="shared" si="12"/>
        <v>0.29782224838140081</v>
      </c>
      <c r="X26" s="44">
        <f t="shared" si="13"/>
        <v>18758</v>
      </c>
      <c r="Y26" s="45">
        <f t="shared" si="14"/>
        <v>1.3897428841513597</v>
      </c>
      <c r="Z26" s="44">
        <f t="shared" si="15"/>
        <v>10430</v>
      </c>
      <c r="AA26" s="45">
        <f t="shared" si="16"/>
        <v>0.32876736761374792</v>
      </c>
    </row>
    <row r="27" spans="1:27">
      <c r="A27" s="12">
        <v>21</v>
      </c>
      <c r="B27" s="1" t="s">
        <v>29</v>
      </c>
      <c r="C27" s="1" t="s">
        <v>30</v>
      </c>
      <c r="D27" s="13">
        <v>39069.96</v>
      </c>
      <c r="E27" s="14">
        <f t="shared" ref="E27:E33" si="25">D27*1.16</f>
        <v>45321.153599999998</v>
      </c>
      <c r="F27" s="15">
        <v>36876.400000000001</v>
      </c>
      <c r="G27" s="14">
        <f t="shared" si="1"/>
        <v>42776.623999999996</v>
      </c>
      <c r="H27" s="13">
        <v>40880.699999999997</v>
      </c>
      <c r="I27" s="14">
        <f t="shared" si="2"/>
        <v>47421.611999999994</v>
      </c>
      <c r="J27" s="36">
        <v>67425</v>
      </c>
      <c r="K27" s="14">
        <f t="shared" si="22"/>
        <v>78213</v>
      </c>
      <c r="L27" s="37">
        <v>40991</v>
      </c>
      <c r="M27" s="14">
        <f t="shared" si="23"/>
        <v>47549.56</v>
      </c>
      <c r="O27" s="39">
        <v>30900</v>
      </c>
      <c r="P27" s="36">
        <f t="shared" ref="P27:P33" si="26">+O27*1.94%</f>
        <v>599.46</v>
      </c>
      <c r="Q27" s="36">
        <f t="shared" si="24"/>
        <v>31499.46</v>
      </c>
      <c r="R27" s="44">
        <f t="shared" si="7"/>
        <v>39069.96</v>
      </c>
      <c r="S27" s="45">
        <f t="shared" si="8"/>
        <v>0.24033745340396306</v>
      </c>
      <c r="T27" s="44">
        <f t="shared" si="9"/>
        <v>36876.400000000001</v>
      </c>
      <c r="U27" s="45">
        <f t="shared" si="10"/>
        <v>0.17069943421252298</v>
      </c>
      <c r="V27" s="44">
        <f t="shared" si="11"/>
        <v>40880.699999999997</v>
      </c>
      <c r="W27" s="45">
        <f t="shared" si="12"/>
        <v>0.29782224838140081</v>
      </c>
      <c r="X27" s="44">
        <f t="shared" si="13"/>
        <v>67425</v>
      </c>
      <c r="Y27" s="45">
        <f t="shared" si="14"/>
        <v>1.1405128849827904</v>
      </c>
      <c r="Z27" s="44">
        <f t="shared" si="15"/>
        <v>40991</v>
      </c>
      <c r="AA27" s="45">
        <f t="shared" si="16"/>
        <v>0.30132389571122808</v>
      </c>
    </row>
    <row r="28" spans="1:27">
      <c r="A28" s="12">
        <v>22</v>
      </c>
      <c r="B28" s="1" t="s">
        <v>33</v>
      </c>
      <c r="C28" s="1" t="s">
        <v>34</v>
      </c>
      <c r="D28" s="13">
        <v>44254</v>
      </c>
      <c r="E28" s="14">
        <f t="shared" si="25"/>
        <v>51334.64</v>
      </c>
      <c r="F28" s="15">
        <v>33048.400000000001</v>
      </c>
      <c r="G28" s="14">
        <f t="shared" si="1"/>
        <v>38336.144</v>
      </c>
      <c r="H28" s="13">
        <v>42336</v>
      </c>
      <c r="I28" s="14">
        <f t="shared" si="2"/>
        <v>49109.759999999995</v>
      </c>
      <c r="J28" s="36">
        <v>65214</v>
      </c>
      <c r="K28" s="14">
        <f t="shared" si="22"/>
        <v>75648.239999999991</v>
      </c>
      <c r="L28" s="37">
        <v>41988</v>
      </c>
      <c r="M28" s="14">
        <f t="shared" si="23"/>
        <v>48706.079999999994</v>
      </c>
      <c r="O28" s="39">
        <v>32000</v>
      </c>
      <c r="P28" s="36">
        <f t="shared" si="26"/>
        <v>620.80000000000007</v>
      </c>
      <c r="Q28" s="36">
        <f t="shared" si="24"/>
        <v>32620.799999999999</v>
      </c>
      <c r="R28" s="44">
        <f t="shared" si="7"/>
        <v>44254</v>
      </c>
      <c r="S28" s="45">
        <f t="shared" si="8"/>
        <v>0.35661908966058475</v>
      </c>
      <c r="T28" s="44">
        <f t="shared" si="9"/>
        <v>33048.400000000001</v>
      </c>
      <c r="U28" s="45">
        <f t="shared" si="10"/>
        <v>1.3108200902491651E-2</v>
      </c>
      <c r="V28" s="44">
        <f t="shared" si="11"/>
        <v>42336</v>
      </c>
      <c r="W28" s="45">
        <f t="shared" si="12"/>
        <v>0.29782224838140081</v>
      </c>
      <c r="X28" s="44">
        <f t="shared" si="13"/>
        <v>65214</v>
      </c>
      <c r="Y28" s="45">
        <f t="shared" si="14"/>
        <v>0.99915391406709841</v>
      </c>
      <c r="Z28" s="44">
        <f t="shared" si="15"/>
        <v>41988</v>
      </c>
      <c r="AA28" s="45">
        <f t="shared" si="16"/>
        <v>0.28715420835785754</v>
      </c>
    </row>
    <row r="29" spans="1:27">
      <c r="A29" s="12">
        <v>23</v>
      </c>
      <c r="B29" s="1" t="s">
        <v>35</v>
      </c>
      <c r="C29" s="1" t="s">
        <v>36</v>
      </c>
      <c r="D29" s="13">
        <v>46782.8</v>
      </c>
      <c r="E29" s="14">
        <f t="shared" si="25"/>
        <v>54268.048000000003</v>
      </c>
      <c r="F29" s="15">
        <v>50912.4</v>
      </c>
      <c r="G29" s="14">
        <f t="shared" si="1"/>
        <v>59058.383999999998</v>
      </c>
      <c r="H29" s="13">
        <v>48951</v>
      </c>
      <c r="I29" s="14">
        <f t="shared" si="2"/>
        <v>56783.159999999996</v>
      </c>
      <c r="J29" s="36">
        <v>98125</v>
      </c>
      <c r="K29" s="14">
        <f t="shared" si="22"/>
        <v>113824.99999999999</v>
      </c>
      <c r="L29" s="37">
        <v>51293</v>
      </c>
      <c r="M29" s="14">
        <f t="shared" si="23"/>
        <v>59499.88</v>
      </c>
      <c r="O29" s="39">
        <v>37000</v>
      </c>
      <c r="P29" s="36">
        <f t="shared" si="26"/>
        <v>717.80000000000007</v>
      </c>
      <c r="Q29" s="36">
        <f t="shared" si="24"/>
        <v>37717.800000000003</v>
      </c>
      <c r="R29" s="44">
        <f t="shared" si="7"/>
        <v>46782.8</v>
      </c>
      <c r="S29" s="45">
        <f t="shared" si="8"/>
        <v>0.24033745340396306</v>
      </c>
      <c r="T29" s="44">
        <f t="shared" si="9"/>
        <v>50912.4</v>
      </c>
      <c r="U29" s="45">
        <f t="shared" si="10"/>
        <v>0.34982422092486831</v>
      </c>
      <c r="V29" s="44">
        <f t="shared" si="11"/>
        <v>48951</v>
      </c>
      <c r="W29" s="45">
        <f t="shared" si="12"/>
        <v>0.29782224838140081</v>
      </c>
      <c r="X29" s="44">
        <f t="shared" si="13"/>
        <v>98125</v>
      </c>
      <c r="Y29" s="45">
        <f t="shared" si="14"/>
        <v>1.60155682462922</v>
      </c>
      <c r="Z29" s="44">
        <f t="shared" si="15"/>
        <v>51293</v>
      </c>
      <c r="AA29" s="45">
        <f t="shared" si="16"/>
        <v>0.35991494731930262</v>
      </c>
    </row>
    <row r="30" spans="1:27">
      <c r="A30" s="12">
        <v>24</v>
      </c>
      <c r="B30" s="1" t="s">
        <v>32</v>
      </c>
      <c r="C30" s="1" t="s">
        <v>37</v>
      </c>
      <c r="D30" s="13">
        <v>72323.679999999993</v>
      </c>
      <c r="E30" s="14">
        <f t="shared" si="25"/>
        <v>83895.468799999988</v>
      </c>
      <c r="F30" s="15">
        <v>63672.399999999994</v>
      </c>
      <c r="G30" s="14">
        <f t="shared" si="1"/>
        <v>73859.983999999982</v>
      </c>
      <c r="H30" s="13">
        <v>75675.600000000006</v>
      </c>
      <c r="I30" s="14">
        <f t="shared" si="2"/>
        <v>87783.695999999996</v>
      </c>
      <c r="J30" s="36">
        <v>93021</v>
      </c>
      <c r="K30" s="14">
        <f t="shared" si="22"/>
        <v>107904.35999999999</v>
      </c>
      <c r="L30" s="37">
        <v>74569</v>
      </c>
      <c r="M30" s="14">
        <f t="shared" si="23"/>
        <v>86500.04</v>
      </c>
      <c r="O30" s="39">
        <v>57200</v>
      </c>
      <c r="P30" s="36">
        <f t="shared" si="26"/>
        <v>1109.68</v>
      </c>
      <c r="Q30" s="36">
        <f t="shared" si="24"/>
        <v>58309.68</v>
      </c>
      <c r="R30" s="44">
        <f t="shared" si="7"/>
        <v>72323.679999999993</v>
      </c>
      <c r="S30" s="45">
        <f t="shared" si="8"/>
        <v>0.24033745340396306</v>
      </c>
      <c r="T30" s="44">
        <f t="shared" si="9"/>
        <v>63672.399999999994</v>
      </c>
      <c r="U30" s="45">
        <f t="shared" si="10"/>
        <v>9.1969635230376712E-2</v>
      </c>
      <c r="V30" s="44">
        <f t="shared" si="11"/>
        <v>75675.600000000006</v>
      </c>
      <c r="W30" s="45">
        <f t="shared" si="12"/>
        <v>0.29782224838140081</v>
      </c>
      <c r="X30" s="44">
        <f t="shared" si="13"/>
        <v>93021</v>
      </c>
      <c r="Y30" s="45">
        <f t="shared" si="14"/>
        <v>0.59529258263807994</v>
      </c>
      <c r="Z30" s="44">
        <f t="shared" si="15"/>
        <v>74569</v>
      </c>
      <c r="AA30" s="45">
        <f t="shared" si="16"/>
        <v>0.2788442673669278</v>
      </c>
    </row>
    <row r="31" spans="1:27">
      <c r="A31" s="12">
        <v>25</v>
      </c>
      <c r="B31" s="1" t="s">
        <v>298</v>
      </c>
      <c r="C31" s="1" t="s">
        <v>38</v>
      </c>
      <c r="D31" s="13">
        <v>80921.600000000006</v>
      </c>
      <c r="E31" s="14">
        <f t="shared" si="25"/>
        <v>93869.055999999997</v>
      </c>
      <c r="F31" s="15">
        <v>70052.399999999994</v>
      </c>
      <c r="G31" s="14">
        <f t="shared" si="1"/>
        <v>81260.783999999985</v>
      </c>
      <c r="H31" s="13">
        <v>84672</v>
      </c>
      <c r="I31" s="14">
        <f t="shared" si="2"/>
        <v>98219.51999999999</v>
      </c>
      <c r="J31" s="36">
        <v>124125</v>
      </c>
      <c r="K31" s="14">
        <f t="shared" si="22"/>
        <v>143985</v>
      </c>
      <c r="L31" s="37">
        <v>82750</v>
      </c>
      <c r="M31" s="14">
        <f t="shared" si="23"/>
        <v>95990</v>
      </c>
      <c r="O31" s="39">
        <v>64000</v>
      </c>
      <c r="P31" s="36">
        <f t="shared" si="26"/>
        <v>1241.6000000000001</v>
      </c>
      <c r="Q31" s="36">
        <f t="shared" si="24"/>
        <v>65241.599999999999</v>
      </c>
      <c r="R31" s="44">
        <f t="shared" si="7"/>
        <v>80921.600000000006</v>
      </c>
      <c r="S31" s="45">
        <f t="shared" si="8"/>
        <v>0.24033745340396329</v>
      </c>
      <c r="T31" s="44">
        <f t="shared" si="9"/>
        <v>70052.399999999994</v>
      </c>
      <c r="U31" s="45">
        <f t="shared" si="10"/>
        <v>7.3738228369629066E-2</v>
      </c>
      <c r="V31" s="44">
        <f t="shared" si="11"/>
        <v>84672</v>
      </c>
      <c r="W31" s="45">
        <f t="shared" si="12"/>
        <v>0.29782224838140081</v>
      </c>
      <c r="X31" s="44">
        <f t="shared" si="13"/>
        <v>124125</v>
      </c>
      <c r="Y31" s="45">
        <f t="shared" si="14"/>
        <v>0.90254377575044153</v>
      </c>
      <c r="Z31" s="44">
        <f t="shared" si="15"/>
        <v>82750</v>
      </c>
      <c r="AA31" s="45">
        <f t="shared" si="16"/>
        <v>0.26836251716696102</v>
      </c>
    </row>
    <row r="32" spans="1:27">
      <c r="A32" s="12">
        <v>26</v>
      </c>
      <c r="B32" s="1" t="s">
        <v>505</v>
      </c>
      <c r="C32" s="1" t="s">
        <v>506</v>
      </c>
      <c r="D32" s="13">
        <v>143256.51999999999</v>
      </c>
      <c r="E32" s="14">
        <f t="shared" si="25"/>
        <v>166177.56319999998</v>
      </c>
      <c r="F32" s="15">
        <v>126196.4</v>
      </c>
      <c r="G32" s="14">
        <f t="shared" si="1"/>
        <v>146387.82399999999</v>
      </c>
      <c r="H32" s="13">
        <v>149895.9</v>
      </c>
      <c r="I32" s="14">
        <f t="shared" si="2"/>
        <v>173879.24399999998</v>
      </c>
      <c r="J32" s="36">
        <v>189325</v>
      </c>
      <c r="K32" s="14">
        <f t="shared" si="22"/>
        <v>219616.99999999997</v>
      </c>
      <c r="L32" s="37">
        <v>146552</v>
      </c>
      <c r="M32" s="14">
        <f t="shared" si="23"/>
        <v>170000.31999999998</v>
      </c>
      <c r="O32" s="39">
        <v>113300</v>
      </c>
      <c r="P32" s="36">
        <f t="shared" si="26"/>
        <v>2198.02</v>
      </c>
      <c r="Q32" s="36">
        <f t="shared" si="24"/>
        <v>115498.02</v>
      </c>
      <c r="R32" s="44">
        <f t="shared" si="7"/>
        <v>143256.51999999999</v>
      </c>
      <c r="S32" s="45">
        <f t="shared" si="8"/>
        <v>0.24033745340396306</v>
      </c>
      <c r="T32" s="44">
        <f t="shared" si="9"/>
        <v>126196.4</v>
      </c>
      <c r="U32" s="45">
        <f t="shared" si="10"/>
        <v>9.2628254579602221E-2</v>
      </c>
      <c r="V32" s="44">
        <f t="shared" si="11"/>
        <v>149895.9</v>
      </c>
      <c r="W32" s="45">
        <f t="shared" si="12"/>
        <v>0.29782224838140081</v>
      </c>
      <c r="X32" s="44">
        <f t="shared" si="13"/>
        <v>189325</v>
      </c>
      <c r="Y32" s="45">
        <f t="shared" si="14"/>
        <v>0.63920558984474352</v>
      </c>
      <c r="Z32" s="44">
        <f t="shared" si="15"/>
        <v>146552</v>
      </c>
      <c r="AA32" s="45">
        <f t="shared" si="16"/>
        <v>0.26887023690968892</v>
      </c>
    </row>
    <row r="33" spans="1:27">
      <c r="A33" s="12">
        <v>27</v>
      </c>
      <c r="B33" s="1" t="s">
        <v>541</v>
      </c>
      <c r="C33" s="1" t="s">
        <v>542</v>
      </c>
      <c r="D33" s="13">
        <v>44254</v>
      </c>
      <c r="E33" s="14">
        <f t="shared" si="25"/>
        <v>51334.64</v>
      </c>
      <c r="F33" s="15">
        <v>95572.400000000009</v>
      </c>
      <c r="G33" s="14">
        <f t="shared" si="1"/>
        <v>110863.984</v>
      </c>
      <c r="H33" s="13">
        <v>78057</v>
      </c>
      <c r="I33" s="14">
        <f t="shared" si="2"/>
        <v>90546.12</v>
      </c>
      <c r="J33" s="36">
        <v>103254</v>
      </c>
      <c r="K33" s="14">
        <f t="shared" si="22"/>
        <v>119774.63999999998</v>
      </c>
      <c r="L33" s="37">
        <v>76379</v>
      </c>
      <c r="M33" s="14">
        <f t="shared" si="23"/>
        <v>88599.64</v>
      </c>
      <c r="O33" s="39">
        <v>35000</v>
      </c>
      <c r="P33" s="36">
        <f t="shared" si="26"/>
        <v>679</v>
      </c>
      <c r="Q33" s="36">
        <f t="shared" si="24"/>
        <v>35679</v>
      </c>
      <c r="R33" s="44">
        <f t="shared" si="7"/>
        <v>44254</v>
      </c>
      <c r="S33" s="45">
        <f t="shared" si="8"/>
        <v>0.24033745340396306</v>
      </c>
      <c r="T33" s="44">
        <f t="shared" si="9"/>
        <v>95572.400000000009</v>
      </c>
      <c r="U33" s="45">
        <f t="shared" si="10"/>
        <v>1.6786737296448893</v>
      </c>
      <c r="V33" s="44">
        <f t="shared" si="11"/>
        <v>78057</v>
      </c>
      <c r="W33" s="45">
        <f t="shared" si="12"/>
        <v>1.1877575044143613</v>
      </c>
      <c r="X33" s="44">
        <f t="shared" si="13"/>
        <v>103254</v>
      </c>
      <c r="Y33" s="45">
        <f t="shared" si="14"/>
        <v>1.8939712435886658</v>
      </c>
      <c r="Z33" s="44">
        <f t="shared" si="15"/>
        <v>76379</v>
      </c>
      <c r="AA33" s="45">
        <f t="shared" si="16"/>
        <v>1.1407270383138539</v>
      </c>
    </row>
    <row r="34" spans="1:27">
      <c r="A34" s="7"/>
      <c r="B34" s="8" t="s">
        <v>435</v>
      </c>
      <c r="C34" s="9"/>
      <c r="D34" s="11"/>
      <c r="E34" s="17"/>
      <c r="F34" s="11"/>
      <c r="G34" s="17"/>
      <c r="H34" s="11"/>
      <c r="I34" s="17"/>
      <c r="J34" s="11"/>
      <c r="K34" s="17"/>
      <c r="L34" s="11"/>
      <c r="M34" s="17"/>
      <c r="O34" s="38"/>
      <c r="P34" s="38"/>
      <c r="Q34" s="38"/>
      <c r="R34" s="38"/>
      <c r="S34" s="38"/>
      <c r="T34" s="38"/>
      <c r="U34" s="38"/>
      <c r="V34" s="38"/>
      <c r="W34" s="38"/>
      <c r="X34" s="38"/>
      <c r="Y34" s="38"/>
      <c r="Z34" s="38"/>
      <c r="AA34" s="38"/>
    </row>
    <row r="35" spans="1:27">
      <c r="A35" s="12">
        <v>28</v>
      </c>
      <c r="B35" s="1" t="s">
        <v>41</v>
      </c>
      <c r="C35" s="1" t="s">
        <v>3</v>
      </c>
      <c r="D35" s="13">
        <v>4551.84</v>
      </c>
      <c r="E35" s="14">
        <f>D35*1.16</f>
        <v>5280.1343999999999</v>
      </c>
      <c r="F35" s="15">
        <v>3521.76</v>
      </c>
      <c r="G35" s="14">
        <f t="shared" si="1"/>
        <v>4085.2415999999998</v>
      </c>
      <c r="H35" s="13">
        <v>4762.8</v>
      </c>
      <c r="I35" s="14">
        <f t="shared" si="2"/>
        <v>5524.848</v>
      </c>
      <c r="J35" s="36">
        <v>10254</v>
      </c>
      <c r="K35" s="14">
        <f t="shared" ref="K35:K44" si="27">J35*1.16</f>
        <v>11894.64</v>
      </c>
      <c r="L35" s="37">
        <v>4440</v>
      </c>
      <c r="M35" s="14">
        <f t="shared" ref="M35:M44" si="28">L35*1.16</f>
        <v>5150.3999999999996</v>
      </c>
      <c r="O35" s="39">
        <v>3600</v>
      </c>
      <c r="P35" s="36">
        <f>+O35*1.94%</f>
        <v>69.84</v>
      </c>
      <c r="Q35" s="36">
        <f t="shared" ref="Q35:Q44" si="29">+(O35+P35)</f>
        <v>3669.84</v>
      </c>
      <c r="R35" s="44">
        <f t="shared" si="7"/>
        <v>4551.84</v>
      </c>
      <c r="S35" s="45">
        <f t="shared" si="8"/>
        <v>0.24033745340396306</v>
      </c>
      <c r="T35" s="44">
        <f t="shared" si="9"/>
        <v>3521.76</v>
      </c>
      <c r="U35" s="45">
        <f t="shared" si="10"/>
        <v>-4.0350532993263966E-2</v>
      </c>
      <c r="V35" s="44">
        <f t="shared" si="11"/>
        <v>4762.8</v>
      </c>
      <c r="W35" s="45">
        <f t="shared" si="12"/>
        <v>0.29782224838140081</v>
      </c>
      <c r="X35" s="44">
        <f t="shared" si="13"/>
        <v>10254</v>
      </c>
      <c r="Y35" s="45">
        <f t="shared" si="14"/>
        <v>1.7941272644038975</v>
      </c>
      <c r="Z35" s="44">
        <f t="shared" si="15"/>
        <v>4440</v>
      </c>
      <c r="AA35" s="45">
        <f t="shared" si="16"/>
        <v>0.20986201033287544</v>
      </c>
    </row>
    <row r="36" spans="1:27">
      <c r="A36" s="12">
        <v>29</v>
      </c>
      <c r="B36" s="1" t="s">
        <v>42</v>
      </c>
      <c r="C36" s="1" t="s">
        <v>3</v>
      </c>
      <c r="D36" s="13">
        <v>9735.880000000001</v>
      </c>
      <c r="E36" s="14">
        <f t="shared" ref="E36:E44" si="30">D36*1.16</f>
        <v>11293.620800000001</v>
      </c>
      <c r="F36" s="15">
        <v>7847.4</v>
      </c>
      <c r="G36" s="14">
        <f t="shared" si="1"/>
        <v>9102.9839999999986</v>
      </c>
      <c r="H36" s="13">
        <v>10187.1</v>
      </c>
      <c r="I36" s="14">
        <f t="shared" si="2"/>
        <v>11817.036</v>
      </c>
      <c r="J36" s="36">
        <v>20587</v>
      </c>
      <c r="K36" s="14">
        <f t="shared" si="27"/>
        <v>23880.92</v>
      </c>
      <c r="L36" s="37">
        <v>9914</v>
      </c>
      <c r="M36" s="14">
        <f t="shared" si="28"/>
        <v>11500.24</v>
      </c>
      <c r="O36" s="39">
        <v>7700</v>
      </c>
      <c r="P36" s="36">
        <f t="shared" ref="P36:P44" si="31">+O36*1.94%</f>
        <v>149.38</v>
      </c>
      <c r="Q36" s="36">
        <f t="shared" si="29"/>
        <v>7849.38</v>
      </c>
      <c r="R36" s="44">
        <f t="shared" si="7"/>
        <v>9735.880000000001</v>
      </c>
      <c r="S36" s="45">
        <f t="shared" si="8"/>
        <v>0.24033745340396329</v>
      </c>
      <c r="T36" s="44">
        <f t="shared" si="9"/>
        <v>7847.4</v>
      </c>
      <c r="U36" s="45">
        <f t="shared" si="10"/>
        <v>-2.5224922223165969E-4</v>
      </c>
      <c r="V36" s="44">
        <f t="shared" si="11"/>
        <v>10187.1</v>
      </c>
      <c r="W36" s="45">
        <f t="shared" si="12"/>
        <v>0.29782224838140081</v>
      </c>
      <c r="X36" s="44">
        <f t="shared" si="13"/>
        <v>20587</v>
      </c>
      <c r="Y36" s="45">
        <f t="shared" si="14"/>
        <v>1.6227549182228405</v>
      </c>
      <c r="Z36" s="44">
        <f t="shared" si="15"/>
        <v>9914</v>
      </c>
      <c r="AA36" s="45">
        <f t="shared" si="16"/>
        <v>0.26302969151703692</v>
      </c>
    </row>
    <row r="37" spans="1:27">
      <c r="A37" s="12">
        <v>30</v>
      </c>
      <c r="B37" s="1" t="s">
        <v>43</v>
      </c>
      <c r="C37" s="1" t="s">
        <v>3</v>
      </c>
      <c r="D37" s="13">
        <v>21494.799999999999</v>
      </c>
      <c r="E37" s="14">
        <f t="shared" si="30"/>
        <v>24933.967999999997</v>
      </c>
      <c r="F37" s="15">
        <v>13653.2</v>
      </c>
      <c r="G37" s="14">
        <f t="shared" si="1"/>
        <v>15837.712</v>
      </c>
      <c r="H37" s="13">
        <v>21035.7</v>
      </c>
      <c r="I37" s="14">
        <f t="shared" si="2"/>
        <v>24401.412</v>
      </c>
      <c r="J37" s="36">
        <v>30215</v>
      </c>
      <c r="K37" s="14">
        <f t="shared" si="27"/>
        <v>35049.399999999994</v>
      </c>
      <c r="L37" s="37">
        <v>19501</v>
      </c>
      <c r="M37" s="14">
        <f t="shared" si="28"/>
        <v>22621.16</v>
      </c>
      <c r="O37" s="39">
        <v>15900</v>
      </c>
      <c r="P37" s="36">
        <f t="shared" si="31"/>
        <v>308.46000000000004</v>
      </c>
      <c r="Q37" s="36">
        <f t="shared" si="29"/>
        <v>16208.46</v>
      </c>
      <c r="R37" s="44">
        <f t="shared" si="7"/>
        <v>21494.799999999999</v>
      </c>
      <c r="S37" s="45">
        <f t="shared" si="8"/>
        <v>0.32614696275895438</v>
      </c>
      <c r="T37" s="44">
        <f t="shared" si="9"/>
        <v>13653.2</v>
      </c>
      <c r="U37" s="45">
        <f t="shared" si="10"/>
        <v>-0.15764977055192153</v>
      </c>
      <c r="V37" s="44">
        <f t="shared" si="11"/>
        <v>21035.7</v>
      </c>
      <c r="W37" s="45">
        <f t="shared" si="12"/>
        <v>0.29782224838140103</v>
      </c>
      <c r="X37" s="44">
        <f t="shared" si="13"/>
        <v>30215</v>
      </c>
      <c r="Y37" s="45">
        <f t="shared" si="14"/>
        <v>0.86414995625741131</v>
      </c>
      <c r="Z37" s="44">
        <f t="shared" si="15"/>
        <v>19501</v>
      </c>
      <c r="AA37" s="45">
        <f t="shared" si="16"/>
        <v>0.20313712715458476</v>
      </c>
    </row>
    <row r="38" spans="1:27">
      <c r="A38" s="12">
        <v>31</v>
      </c>
      <c r="B38" s="1" t="s">
        <v>436</v>
      </c>
      <c r="C38" s="1" t="s">
        <v>245</v>
      </c>
      <c r="D38" s="13">
        <v>36465.296000000002</v>
      </c>
      <c r="E38" s="14">
        <f t="shared" si="30"/>
        <v>42299.74336</v>
      </c>
      <c r="F38" s="15">
        <v>38152.400000000001</v>
      </c>
      <c r="G38" s="14">
        <f t="shared" si="1"/>
        <v>44256.784</v>
      </c>
      <c r="H38" s="13">
        <v>38155.32</v>
      </c>
      <c r="I38" s="14">
        <f t="shared" si="2"/>
        <v>44260.171199999997</v>
      </c>
      <c r="J38" s="36">
        <v>51214</v>
      </c>
      <c r="K38" s="14">
        <f t="shared" si="27"/>
        <v>59408.24</v>
      </c>
      <c r="L38" s="37">
        <v>39483</v>
      </c>
      <c r="M38" s="14">
        <f t="shared" si="28"/>
        <v>45800.28</v>
      </c>
      <c r="O38" s="39">
        <v>28840</v>
      </c>
      <c r="P38" s="36">
        <f t="shared" si="31"/>
        <v>559.49599999999998</v>
      </c>
      <c r="Q38" s="36">
        <f t="shared" si="29"/>
        <v>29399.495999999999</v>
      </c>
      <c r="R38" s="44">
        <f t="shared" si="7"/>
        <v>36465.296000000002</v>
      </c>
      <c r="S38" s="45">
        <f t="shared" si="8"/>
        <v>0.24033745340396329</v>
      </c>
      <c r="T38" s="44">
        <f t="shared" si="9"/>
        <v>38152.400000000001</v>
      </c>
      <c r="U38" s="45">
        <f t="shared" si="10"/>
        <v>0.29772292695085656</v>
      </c>
      <c r="V38" s="44">
        <f t="shared" si="11"/>
        <v>38155.32</v>
      </c>
      <c r="W38" s="45">
        <f t="shared" si="12"/>
        <v>0.29782224838140081</v>
      </c>
      <c r="X38" s="44">
        <f t="shared" si="13"/>
        <v>51214</v>
      </c>
      <c r="Y38" s="45">
        <f t="shared" si="14"/>
        <v>0.74200265201825233</v>
      </c>
      <c r="Z38" s="44">
        <f t="shared" si="15"/>
        <v>39483</v>
      </c>
      <c r="AA38" s="45">
        <f t="shared" si="16"/>
        <v>0.34298220622557607</v>
      </c>
    </row>
    <row r="39" spans="1:27">
      <c r="A39" s="12">
        <v>32</v>
      </c>
      <c r="B39" s="1" t="s">
        <v>437</v>
      </c>
      <c r="C39" s="1" t="s">
        <v>245</v>
      </c>
      <c r="D39" s="13">
        <v>42325.79</v>
      </c>
      <c r="E39" s="14">
        <f t="shared" si="30"/>
        <v>49097.916399999995</v>
      </c>
      <c r="F39" s="15">
        <v>38278.724000000002</v>
      </c>
      <c r="G39" s="14">
        <f t="shared" si="1"/>
        <v>44403.319839999996</v>
      </c>
      <c r="H39" s="13">
        <v>44287.425000000003</v>
      </c>
      <c r="I39" s="14">
        <f t="shared" si="2"/>
        <v>51373.413</v>
      </c>
      <c r="J39" s="36">
        <v>67458</v>
      </c>
      <c r="K39" s="14">
        <f t="shared" si="27"/>
        <v>78251.28</v>
      </c>
      <c r="L39" s="37">
        <v>43707</v>
      </c>
      <c r="M39" s="14">
        <f t="shared" si="28"/>
        <v>50700.119999999995</v>
      </c>
      <c r="O39" s="39">
        <v>33475</v>
      </c>
      <c r="P39" s="36">
        <f t="shared" si="31"/>
        <v>649.41499999999996</v>
      </c>
      <c r="Q39" s="36">
        <f t="shared" si="29"/>
        <v>34124.415000000001</v>
      </c>
      <c r="R39" s="44">
        <f t="shared" si="7"/>
        <v>42325.79</v>
      </c>
      <c r="S39" s="45">
        <f t="shared" si="8"/>
        <v>0.24033745340396306</v>
      </c>
      <c r="T39" s="44">
        <f t="shared" si="9"/>
        <v>38278.724000000002</v>
      </c>
      <c r="U39" s="45">
        <f t="shared" si="10"/>
        <v>0.12174007964678668</v>
      </c>
      <c r="V39" s="44">
        <f t="shared" si="11"/>
        <v>44287.425000000003</v>
      </c>
      <c r="W39" s="45">
        <f t="shared" si="12"/>
        <v>0.29782224838140081</v>
      </c>
      <c r="X39" s="44">
        <f t="shared" si="13"/>
        <v>67458</v>
      </c>
      <c r="Y39" s="45">
        <f t="shared" si="14"/>
        <v>0.97682509722144673</v>
      </c>
      <c r="Z39" s="44">
        <f t="shared" si="15"/>
        <v>43707</v>
      </c>
      <c r="AA39" s="45">
        <f t="shared" si="16"/>
        <v>0.28081316558833302</v>
      </c>
    </row>
    <row r="40" spans="1:27">
      <c r="A40" s="12">
        <v>33</v>
      </c>
      <c r="B40" s="1" t="s">
        <v>438</v>
      </c>
      <c r="C40" s="1" t="s">
        <v>245</v>
      </c>
      <c r="D40" s="13">
        <v>47535.118000000002</v>
      </c>
      <c r="E40" s="14">
        <f t="shared" si="30"/>
        <v>55140.736879999997</v>
      </c>
      <c r="F40" s="15">
        <v>44213.4</v>
      </c>
      <c r="G40" s="14">
        <f t="shared" si="1"/>
        <v>51287.544000000002</v>
      </c>
      <c r="H40" s="13">
        <v>49738.184999999998</v>
      </c>
      <c r="I40" s="14">
        <f t="shared" si="2"/>
        <v>57696.294599999994</v>
      </c>
      <c r="J40" s="36">
        <v>68254</v>
      </c>
      <c r="K40" s="14">
        <f t="shared" si="27"/>
        <v>79174.64</v>
      </c>
      <c r="L40" s="37">
        <v>49569</v>
      </c>
      <c r="M40" s="14">
        <f t="shared" si="28"/>
        <v>57500.039999999994</v>
      </c>
      <c r="O40" s="39">
        <v>37595</v>
      </c>
      <c r="P40" s="36">
        <f t="shared" si="31"/>
        <v>729.34300000000007</v>
      </c>
      <c r="Q40" s="36">
        <f t="shared" si="29"/>
        <v>38324.343000000001</v>
      </c>
      <c r="R40" s="44">
        <f t="shared" si="7"/>
        <v>47535.118000000002</v>
      </c>
      <c r="S40" s="45">
        <f t="shared" si="8"/>
        <v>0.24033745340396306</v>
      </c>
      <c r="T40" s="44">
        <f t="shared" si="9"/>
        <v>44213.4</v>
      </c>
      <c r="U40" s="45">
        <f t="shared" si="10"/>
        <v>0.15366361270694195</v>
      </c>
      <c r="V40" s="44">
        <f t="shared" si="11"/>
        <v>49738.184999999998</v>
      </c>
      <c r="W40" s="45">
        <f t="shared" si="12"/>
        <v>0.29782224838140081</v>
      </c>
      <c r="X40" s="44">
        <f t="shared" si="13"/>
        <v>68254</v>
      </c>
      <c r="Y40" s="45">
        <f t="shared" si="14"/>
        <v>0.78095681901187453</v>
      </c>
      <c r="Z40" s="44">
        <f t="shared" si="15"/>
        <v>49569</v>
      </c>
      <c r="AA40" s="45">
        <f t="shared" si="16"/>
        <v>0.29340769129427735</v>
      </c>
    </row>
    <row r="41" spans="1:27">
      <c r="A41" s="12">
        <v>34</v>
      </c>
      <c r="B41" s="1" t="s">
        <v>439</v>
      </c>
      <c r="C41" s="1" t="s">
        <v>245</v>
      </c>
      <c r="D41" s="13">
        <v>58604.94</v>
      </c>
      <c r="E41" s="14">
        <f t="shared" si="30"/>
        <v>67981.7304</v>
      </c>
      <c r="F41" s="15">
        <v>56016.4</v>
      </c>
      <c r="G41" s="14">
        <f t="shared" si="1"/>
        <v>64979.023999999998</v>
      </c>
      <c r="H41" s="13">
        <v>61321.05</v>
      </c>
      <c r="I41" s="14">
        <f t="shared" si="2"/>
        <v>71132.418000000005</v>
      </c>
      <c r="J41" s="36">
        <v>85124</v>
      </c>
      <c r="K41" s="14">
        <f t="shared" si="27"/>
        <v>98743.84</v>
      </c>
      <c r="L41" s="37">
        <v>61638</v>
      </c>
      <c r="M41" s="14">
        <f t="shared" si="28"/>
        <v>71500.08</v>
      </c>
      <c r="O41" s="39">
        <v>46350</v>
      </c>
      <c r="P41" s="36">
        <f t="shared" si="31"/>
        <v>899.19</v>
      </c>
      <c r="Q41" s="36">
        <f t="shared" si="29"/>
        <v>47249.19</v>
      </c>
      <c r="R41" s="44">
        <f t="shared" si="7"/>
        <v>58604.94</v>
      </c>
      <c r="S41" s="45">
        <f t="shared" si="8"/>
        <v>0.24033745340396306</v>
      </c>
      <c r="T41" s="44">
        <f t="shared" si="9"/>
        <v>56016.4</v>
      </c>
      <c r="U41" s="45">
        <f t="shared" si="10"/>
        <v>0.18555259889111331</v>
      </c>
      <c r="V41" s="44">
        <f t="shared" si="11"/>
        <v>61321.05</v>
      </c>
      <c r="W41" s="45">
        <f t="shared" si="12"/>
        <v>0.29782224838140081</v>
      </c>
      <c r="X41" s="44">
        <f t="shared" si="13"/>
        <v>85124</v>
      </c>
      <c r="Y41" s="45">
        <f t="shared" si="14"/>
        <v>0.80159702208651606</v>
      </c>
      <c r="Z41" s="44">
        <f t="shared" si="15"/>
        <v>61638</v>
      </c>
      <c r="AA41" s="45">
        <f t="shared" si="16"/>
        <v>0.30453029988450586</v>
      </c>
    </row>
    <row r="42" spans="1:27">
      <c r="A42" s="12">
        <v>35</v>
      </c>
      <c r="B42" s="1" t="s">
        <v>517</v>
      </c>
      <c r="C42" s="1" t="s">
        <v>245</v>
      </c>
      <c r="D42" s="13">
        <v>80226.179999999993</v>
      </c>
      <c r="E42" s="14">
        <f t="shared" si="30"/>
        <v>93062.368799999982</v>
      </c>
      <c r="F42" s="15">
        <v>58568.399999999994</v>
      </c>
      <c r="G42" s="14">
        <f t="shared" si="1"/>
        <v>67939.343999999983</v>
      </c>
      <c r="H42" s="13">
        <v>83944.35</v>
      </c>
      <c r="I42" s="14">
        <f t="shared" si="2"/>
        <v>97375.445999999996</v>
      </c>
      <c r="J42" s="36">
        <v>135900</v>
      </c>
      <c r="K42" s="14">
        <f t="shared" si="27"/>
        <v>157644</v>
      </c>
      <c r="L42" s="37">
        <v>78448</v>
      </c>
      <c r="M42" s="14">
        <f t="shared" si="28"/>
        <v>90999.679999999993</v>
      </c>
      <c r="O42" s="39">
        <v>63450</v>
      </c>
      <c r="P42" s="36">
        <f t="shared" si="31"/>
        <v>1230.93</v>
      </c>
      <c r="Q42" s="36">
        <f t="shared" si="29"/>
        <v>64680.93</v>
      </c>
      <c r="R42" s="44">
        <f t="shared" si="7"/>
        <v>80226.179999999993</v>
      </c>
      <c r="S42" s="45">
        <f t="shared" si="8"/>
        <v>0.24033745340396306</v>
      </c>
      <c r="T42" s="44">
        <f t="shared" si="9"/>
        <v>58568.399999999994</v>
      </c>
      <c r="U42" s="45">
        <f t="shared" si="10"/>
        <v>-9.4502815590313927E-2</v>
      </c>
      <c r="V42" s="44">
        <f t="shared" si="11"/>
        <v>83944.35</v>
      </c>
      <c r="W42" s="45">
        <f t="shared" si="12"/>
        <v>0.29782224838140081</v>
      </c>
      <c r="X42" s="44">
        <f t="shared" si="13"/>
        <v>135900</v>
      </c>
      <c r="Y42" s="45">
        <f t="shared" si="14"/>
        <v>1.1010829621652007</v>
      </c>
      <c r="Z42" s="44">
        <f t="shared" si="15"/>
        <v>78448</v>
      </c>
      <c r="AA42" s="45">
        <f t="shared" si="16"/>
        <v>0.21284588827031392</v>
      </c>
    </row>
    <row r="43" spans="1:27">
      <c r="A43" s="12">
        <v>36</v>
      </c>
      <c r="B43" s="1" t="s">
        <v>518</v>
      </c>
      <c r="C43" s="1" t="s">
        <v>245</v>
      </c>
      <c r="D43" s="13">
        <v>108321.148</v>
      </c>
      <c r="E43" s="14">
        <f t="shared" si="30"/>
        <v>125652.53167999999</v>
      </c>
      <c r="F43" s="15">
        <v>63672.399999999994</v>
      </c>
      <c r="G43" s="14">
        <f t="shared" si="1"/>
        <v>73859.983999999982</v>
      </c>
      <c r="H43" s="13">
        <v>113341.41</v>
      </c>
      <c r="I43" s="14">
        <f t="shared" si="2"/>
        <v>131476.0356</v>
      </c>
      <c r="J43" s="36">
        <v>140200</v>
      </c>
      <c r="K43" s="14">
        <f t="shared" si="27"/>
        <v>162632</v>
      </c>
      <c r="L43" s="37">
        <v>99828</v>
      </c>
      <c r="M43" s="14">
        <f t="shared" si="28"/>
        <v>115800.48</v>
      </c>
      <c r="O43" s="39">
        <v>85670</v>
      </c>
      <c r="P43" s="36">
        <f t="shared" si="31"/>
        <v>1661.998</v>
      </c>
      <c r="Q43" s="36">
        <f t="shared" si="29"/>
        <v>87331.998000000007</v>
      </c>
      <c r="R43" s="44">
        <f t="shared" si="7"/>
        <v>108321.148</v>
      </c>
      <c r="S43" s="45">
        <f t="shared" si="8"/>
        <v>0.24033745340396306</v>
      </c>
      <c r="T43" s="44">
        <f t="shared" si="9"/>
        <v>63672.399999999994</v>
      </c>
      <c r="U43" s="45">
        <f t="shared" si="10"/>
        <v>-0.27091556980065901</v>
      </c>
      <c r="V43" s="44">
        <f t="shared" si="11"/>
        <v>113341.41</v>
      </c>
      <c r="W43" s="45">
        <f t="shared" si="12"/>
        <v>0.29782224838140081</v>
      </c>
      <c r="X43" s="44">
        <f t="shared" si="13"/>
        <v>140200</v>
      </c>
      <c r="Y43" s="45">
        <f t="shared" si="14"/>
        <v>0.60536805765053026</v>
      </c>
      <c r="Z43" s="44">
        <f t="shared" si="15"/>
        <v>99828</v>
      </c>
      <c r="AA43" s="45">
        <f t="shared" si="16"/>
        <v>0.14308618016502939</v>
      </c>
    </row>
    <row r="44" spans="1:27">
      <c r="A44" s="12">
        <v>37</v>
      </c>
      <c r="B44" s="1" t="s">
        <v>530</v>
      </c>
      <c r="C44" s="1" t="s">
        <v>1</v>
      </c>
      <c r="D44" s="13">
        <v>71817.919999999998</v>
      </c>
      <c r="E44" s="14">
        <f t="shared" si="30"/>
        <v>83308.787199999992</v>
      </c>
      <c r="F44" s="15">
        <v>92400</v>
      </c>
      <c r="G44" s="14">
        <f t="shared" si="1"/>
        <v>107183.99999999999</v>
      </c>
      <c r="H44" s="13">
        <v>75146.399999999994</v>
      </c>
      <c r="I44" s="14">
        <f t="shared" si="2"/>
        <v>87169.823999999993</v>
      </c>
      <c r="J44" s="36">
        <v>157652</v>
      </c>
      <c r="K44" s="14">
        <f t="shared" si="27"/>
        <v>182876.31999999998</v>
      </c>
      <c r="L44" s="37">
        <v>83966</v>
      </c>
      <c r="M44" s="14">
        <f t="shared" si="28"/>
        <v>97400.56</v>
      </c>
      <c r="O44" s="39">
        <v>56800</v>
      </c>
      <c r="P44" s="36">
        <f t="shared" si="31"/>
        <v>1101.92</v>
      </c>
      <c r="Q44" s="36">
        <f t="shared" si="29"/>
        <v>57901.919999999998</v>
      </c>
      <c r="R44" s="44">
        <f t="shared" si="7"/>
        <v>71817.919999999998</v>
      </c>
      <c r="S44" s="45">
        <f t="shared" si="8"/>
        <v>0.24033745340396306</v>
      </c>
      <c r="T44" s="44">
        <f t="shared" si="9"/>
        <v>92400</v>
      </c>
      <c r="U44" s="45">
        <f t="shared" si="10"/>
        <v>0.59580200449311538</v>
      </c>
      <c r="V44" s="44">
        <f t="shared" si="11"/>
        <v>75146.399999999994</v>
      </c>
      <c r="W44" s="45">
        <f t="shared" si="12"/>
        <v>0.29782224838140081</v>
      </c>
      <c r="X44" s="44">
        <f t="shared" si="13"/>
        <v>157652</v>
      </c>
      <c r="Y44" s="45">
        <f t="shared" si="14"/>
        <v>1.7227421819518249</v>
      </c>
      <c r="Z44" s="44">
        <f t="shared" si="15"/>
        <v>83966</v>
      </c>
      <c r="AA44" s="45">
        <f t="shared" si="16"/>
        <v>0.45014189512195801</v>
      </c>
    </row>
    <row r="45" spans="1:27">
      <c r="A45" s="7"/>
      <c r="B45" s="8" t="s">
        <v>48</v>
      </c>
      <c r="C45" s="9"/>
      <c r="D45" s="11"/>
      <c r="E45" s="17"/>
      <c r="F45" s="11"/>
      <c r="G45" s="17"/>
      <c r="H45" s="11"/>
      <c r="I45" s="17"/>
      <c r="J45" s="11"/>
      <c r="K45" s="17"/>
      <c r="L45" s="11"/>
      <c r="M45" s="17"/>
      <c r="O45" s="38"/>
      <c r="P45" s="38"/>
      <c r="Q45" s="38"/>
      <c r="R45" s="38"/>
      <c r="S45" s="38"/>
      <c r="T45" s="38"/>
      <c r="U45" s="38"/>
      <c r="V45" s="38"/>
      <c r="W45" s="38"/>
      <c r="X45" s="38"/>
      <c r="Y45" s="38"/>
      <c r="Z45" s="38"/>
      <c r="AA45" s="38"/>
    </row>
    <row r="46" spans="1:27">
      <c r="A46" s="12">
        <v>38</v>
      </c>
      <c r="B46" s="1" t="s">
        <v>44</v>
      </c>
      <c r="C46" s="1" t="s">
        <v>45</v>
      </c>
      <c r="D46" s="13">
        <v>32115.760000000002</v>
      </c>
      <c r="E46" s="14">
        <f>D46*1.16</f>
        <v>37254.281600000002</v>
      </c>
      <c r="F46" s="15">
        <v>17800</v>
      </c>
      <c r="G46" s="14">
        <f t="shared" si="1"/>
        <v>20648</v>
      </c>
      <c r="H46" s="13">
        <v>37044</v>
      </c>
      <c r="I46" s="14">
        <f t="shared" si="2"/>
        <v>42971.039999999994</v>
      </c>
      <c r="J46" s="36">
        <v>50298</v>
      </c>
      <c r="K46" s="14">
        <f t="shared" ref="K46:K47" si="32">J46*1.16</f>
        <v>58345.679999999993</v>
      </c>
      <c r="L46" s="37">
        <v>30474</v>
      </c>
      <c r="M46" s="14">
        <f t="shared" ref="M46:M47" si="33">L46*1.16</f>
        <v>35349.839999999997</v>
      </c>
      <c r="O46" s="39">
        <v>25400</v>
      </c>
      <c r="P46" s="36">
        <f>+O46*1.94%</f>
        <v>492.76</v>
      </c>
      <c r="Q46" s="36">
        <f t="shared" ref="Q46:Q47" si="34">+(O46+P46)</f>
        <v>25892.76</v>
      </c>
      <c r="R46" s="44">
        <f t="shared" si="7"/>
        <v>32115.760000000002</v>
      </c>
      <c r="S46" s="45">
        <f t="shared" si="8"/>
        <v>0.24033745340396329</v>
      </c>
      <c r="T46" s="44">
        <f t="shared" si="9"/>
        <v>17800</v>
      </c>
      <c r="U46" s="45">
        <f t="shared" si="10"/>
        <v>-0.31254914501196474</v>
      </c>
      <c r="V46" s="44">
        <f t="shared" si="11"/>
        <v>37044</v>
      </c>
      <c r="W46" s="45">
        <f t="shared" si="12"/>
        <v>0.43067019506611115</v>
      </c>
      <c r="X46" s="44">
        <f t="shared" si="13"/>
        <v>50298</v>
      </c>
      <c r="Y46" s="45">
        <f t="shared" si="14"/>
        <v>0.94255073619034824</v>
      </c>
      <c r="Z46" s="44">
        <f t="shared" si="15"/>
        <v>30474</v>
      </c>
      <c r="AA46" s="45">
        <f t="shared" si="16"/>
        <v>0.17693131207333646</v>
      </c>
    </row>
    <row r="47" spans="1:27">
      <c r="A47" s="12">
        <v>39</v>
      </c>
      <c r="B47" s="1" t="s">
        <v>46</v>
      </c>
      <c r="C47" s="1" t="s">
        <v>2</v>
      </c>
      <c r="D47" s="13">
        <v>3287.44</v>
      </c>
      <c r="E47" s="14">
        <f>D47*1.16</f>
        <v>3813.4303999999997</v>
      </c>
      <c r="F47" s="15">
        <v>6566</v>
      </c>
      <c r="G47" s="14">
        <f t="shared" si="1"/>
        <v>7616.5599999999995</v>
      </c>
      <c r="H47" s="13">
        <v>3175.2</v>
      </c>
      <c r="I47" s="14">
        <f t="shared" si="2"/>
        <v>3683.2319999999995</v>
      </c>
      <c r="J47" s="36">
        <v>12315</v>
      </c>
      <c r="K47" s="14">
        <f t="shared" si="32"/>
        <v>14285.4</v>
      </c>
      <c r="L47" s="37">
        <v>4655</v>
      </c>
      <c r="M47" s="14">
        <f t="shared" si="33"/>
        <v>5399.7999999999993</v>
      </c>
      <c r="O47" s="39">
        <v>2400</v>
      </c>
      <c r="P47" s="36">
        <f>+O47*1.94%</f>
        <v>46.56</v>
      </c>
      <c r="Q47" s="36">
        <f t="shared" si="34"/>
        <v>2446.56</v>
      </c>
      <c r="R47" s="44">
        <f t="shared" si="7"/>
        <v>3287.44</v>
      </c>
      <c r="S47" s="45">
        <f t="shared" si="8"/>
        <v>0.34369890785429336</v>
      </c>
      <c r="T47" s="44">
        <f t="shared" si="9"/>
        <v>6566</v>
      </c>
      <c r="U47" s="45">
        <f t="shared" si="10"/>
        <v>1.6837682296775882</v>
      </c>
      <c r="V47" s="44">
        <f t="shared" si="11"/>
        <v>3175.2</v>
      </c>
      <c r="W47" s="45">
        <f t="shared" si="12"/>
        <v>0.29782224838140081</v>
      </c>
      <c r="X47" s="44">
        <f t="shared" si="13"/>
        <v>12315</v>
      </c>
      <c r="Y47" s="45">
        <f t="shared" si="14"/>
        <v>4.0335981950166762</v>
      </c>
      <c r="Z47" s="44">
        <f t="shared" si="15"/>
        <v>4655</v>
      </c>
      <c r="AA47" s="45">
        <f t="shared" si="16"/>
        <v>0.90267150611470814</v>
      </c>
    </row>
    <row r="48" spans="1:27">
      <c r="A48" s="7"/>
      <c r="B48" s="8" t="s">
        <v>47</v>
      </c>
      <c r="C48" s="9"/>
      <c r="D48" s="11"/>
      <c r="E48" s="17"/>
      <c r="F48" s="11"/>
      <c r="G48" s="17"/>
      <c r="H48" s="11"/>
      <c r="I48" s="17"/>
      <c r="J48" s="11"/>
      <c r="K48" s="17"/>
      <c r="L48" s="11"/>
      <c r="M48" s="17"/>
      <c r="O48" s="38"/>
      <c r="P48" s="38"/>
      <c r="Q48" s="38"/>
      <c r="R48" s="38"/>
      <c r="S48" s="38"/>
      <c r="T48" s="38"/>
      <c r="U48" s="38"/>
      <c r="V48" s="38"/>
      <c r="W48" s="38"/>
      <c r="X48" s="38"/>
      <c r="Y48" s="38"/>
      <c r="Z48" s="38"/>
      <c r="AA48" s="38"/>
    </row>
    <row r="49" spans="1:27">
      <c r="A49" s="12">
        <v>40</v>
      </c>
      <c r="B49" s="1" t="s">
        <v>49</v>
      </c>
      <c r="C49" s="1" t="s">
        <v>50</v>
      </c>
      <c r="D49" s="13">
        <v>54242.76</v>
      </c>
      <c r="E49" s="14">
        <f>D49*1.16</f>
        <v>62921.601599999995</v>
      </c>
      <c r="F49" s="15">
        <v>30496.399999999998</v>
      </c>
      <c r="G49" s="14">
        <f t="shared" si="1"/>
        <v>35375.823999999993</v>
      </c>
      <c r="H49" s="13">
        <v>99225</v>
      </c>
      <c r="I49" s="14">
        <f t="shared" si="2"/>
        <v>115100.99999999999</v>
      </c>
      <c r="J49" s="36">
        <v>96452</v>
      </c>
      <c r="K49" s="14">
        <f t="shared" ref="K49:K69" si="35">J49*1.16</f>
        <v>111884.31999999999</v>
      </c>
      <c r="L49" s="37">
        <v>64052</v>
      </c>
      <c r="M49" s="14">
        <f t="shared" ref="M49:M69" si="36">L49*1.16</f>
        <v>74300.319999999992</v>
      </c>
      <c r="O49" s="39">
        <v>75000</v>
      </c>
      <c r="P49" s="36">
        <f>+O49*1.94%</f>
        <v>1455</v>
      </c>
      <c r="Q49" s="36">
        <f t="shared" ref="Q49:Q69" si="37">+(O49+P49)</f>
        <v>76455</v>
      </c>
      <c r="R49" s="44">
        <f t="shared" si="7"/>
        <v>54242.76</v>
      </c>
      <c r="S49" s="45">
        <f t="shared" si="8"/>
        <v>-0.29052697665293303</v>
      </c>
      <c r="T49" s="44">
        <f t="shared" si="9"/>
        <v>30496.399999999998</v>
      </c>
      <c r="U49" s="45">
        <f t="shared" si="10"/>
        <v>-0.60111961284415671</v>
      </c>
      <c r="V49" s="44">
        <f t="shared" si="11"/>
        <v>99225</v>
      </c>
      <c r="W49" s="45">
        <f t="shared" si="12"/>
        <v>0.29782224838140081</v>
      </c>
      <c r="X49" s="44">
        <f t="shared" si="13"/>
        <v>96452</v>
      </c>
      <c r="Y49" s="45">
        <f t="shared" si="14"/>
        <v>0.26155254725001642</v>
      </c>
      <c r="Z49" s="44">
        <f t="shared" si="15"/>
        <v>64052</v>
      </c>
      <c r="AA49" s="45">
        <f t="shared" si="16"/>
        <v>-0.16222614609901254</v>
      </c>
    </row>
    <row r="50" spans="1:27">
      <c r="A50" s="12">
        <v>41</v>
      </c>
      <c r="B50" s="1" t="s">
        <v>244</v>
      </c>
      <c r="C50" s="1" t="s">
        <v>245</v>
      </c>
      <c r="D50" s="13">
        <v>170061.8</v>
      </c>
      <c r="E50" s="14">
        <f t="shared" ref="E50:E69" si="38">D50*1.16</f>
        <v>197271.68799999997</v>
      </c>
      <c r="F50" s="15">
        <v>152992.40000000002</v>
      </c>
      <c r="G50" s="14">
        <f t="shared" si="1"/>
        <v>177471.18400000001</v>
      </c>
      <c r="H50" s="13">
        <v>158760</v>
      </c>
      <c r="I50" s="14">
        <f t="shared" si="2"/>
        <v>184161.59999999998</v>
      </c>
      <c r="J50" s="36">
        <v>285450</v>
      </c>
      <c r="K50" s="14">
        <f t="shared" si="35"/>
        <v>331122</v>
      </c>
      <c r="L50" s="37">
        <v>168586</v>
      </c>
      <c r="M50" s="14">
        <f t="shared" si="36"/>
        <v>195559.75999999998</v>
      </c>
      <c r="O50" s="39">
        <v>120000</v>
      </c>
      <c r="P50" s="36">
        <f t="shared" ref="P50:P69" si="39">+O50*1.94%</f>
        <v>2328</v>
      </c>
      <c r="Q50" s="36">
        <f t="shared" si="37"/>
        <v>122328</v>
      </c>
      <c r="R50" s="44">
        <f t="shared" si="7"/>
        <v>170061.8</v>
      </c>
      <c r="S50" s="45">
        <f t="shared" si="8"/>
        <v>0.39021156235694199</v>
      </c>
      <c r="T50" s="44">
        <f t="shared" si="9"/>
        <v>152992.40000000002</v>
      </c>
      <c r="U50" s="45">
        <f t="shared" si="10"/>
        <v>0.25067359884899632</v>
      </c>
      <c r="V50" s="44">
        <f t="shared" si="11"/>
        <v>158760</v>
      </c>
      <c r="W50" s="45">
        <f t="shared" si="12"/>
        <v>0.29782224838140081</v>
      </c>
      <c r="X50" s="44">
        <f t="shared" si="13"/>
        <v>285450</v>
      </c>
      <c r="Y50" s="45">
        <f t="shared" si="14"/>
        <v>1.3334804787129686</v>
      </c>
      <c r="Z50" s="44">
        <f t="shared" si="15"/>
        <v>168586</v>
      </c>
      <c r="AA50" s="45">
        <f t="shared" si="16"/>
        <v>0.37814727617552801</v>
      </c>
    </row>
    <row r="51" spans="1:27">
      <c r="A51" s="12">
        <v>42</v>
      </c>
      <c r="B51" s="1" t="s">
        <v>51</v>
      </c>
      <c r="C51" s="1" t="s">
        <v>3</v>
      </c>
      <c r="D51" s="13">
        <v>1302.3320000000001</v>
      </c>
      <c r="E51" s="14">
        <f t="shared" si="38"/>
        <v>1510.7051200000001</v>
      </c>
      <c r="F51" s="15">
        <v>701.80000000000007</v>
      </c>
      <c r="G51" s="14">
        <f t="shared" si="1"/>
        <v>814.08800000000008</v>
      </c>
      <c r="H51" s="13">
        <v>1323</v>
      </c>
      <c r="I51" s="14">
        <f t="shared" si="2"/>
        <v>1534.6799999999998</v>
      </c>
      <c r="J51" s="36">
        <v>4520</v>
      </c>
      <c r="K51" s="14">
        <f t="shared" si="35"/>
        <v>5243.2</v>
      </c>
      <c r="L51" s="37">
        <v>1164</v>
      </c>
      <c r="M51" s="14">
        <f t="shared" si="36"/>
        <v>1350.24</v>
      </c>
      <c r="O51" s="39">
        <v>1000</v>
      </c>
      <c r="P51" s="36">
        <f t="shared" si="39"/>
        <v>19.400000000000002</v>
      </c>
      <c r="Q51" s="36">
        <f t="shared" si="37"/>
        <v>1019.4</v>
      </c>
      <c r="R51" s="44">
        <f t="shared" si="7"/>
        <v>1302.3320000000001</v>
      </c>
      <c r="S51" s="45">
        <f t="shared" si="8"/>
        <v>0.27754757700608224</v>
      </c>
      <c r="T51" s="44">
        <f t="shared" si="9"/>
        <v>701.80000000000007</v>
      </c>
      <c r="U51" s="45">
        <f t="shared" si="10"/>
        <v>-0.31155581714734149</v>
      </c>
      <c r="V51" s="44">
        <f t="shared" si="11"/>
        <v>1323</v>
      </c>
      <c r="W51" s="45">
        <f t="shared" si="12"/>
        <v>0.29782224838140081</v>
      </c>
      <c r="X51" s="44">
        <f t="shared" si="13"/>
        <v>4520</v>
      </c>
      <c r="Y51" s="45">
        <f t="shared" si="14"/>
        <v>3.4339807730037277</v>
      </c>
      <c r="Z51" s="44">
        <f t="shared" si="15"/>
        <v>1164</v>
      </c>
      <c r="AA51" s="45">
        <f t="shared" si="16"/>
        <v>0.1418481459682166</v>
      </c>
    </row>
    <row r="52" spans="1:27">
      <c r="A52" s="12">
        <v>43</v>
      </c>
      <c r="B52" s="1" t="s">
        <v>52</v>
      </c>
      <c r="C52" s="1" t="s">
        <v>3</v>
      </c>
      <c r="D52" s="13">
        <v>3550</v>
      </c>
      <c r="E52" s="14">
        <f t="shared" si="38"/>
        <v>4118</v>
      </c>
      <c r="F52" s="15">
        <v>4402.2</v>
      </c>
      <c r="G52" s="14">
        <f t="shared" si="1"/>
        <v>5106.5519999999997</v>
      </c>
      <c r="H52" s="13">
        <v>1984.5</v>
      </c>
      <c r="I52" s="14">
        <f t="shared" si="2"/>
        <v>2302.02</v>
      </c>
      <c r="J52" s="36">
        <v>10915</v>
      </c>
      <c r="K52" s="14">
        <f t="shared" si="35"/>
        <v>12661.4</v>
      </c>
      <c r="L52" s="37">
        <v>3534</v>
      </c>
      <c r="M52" s="14">
        <f t="shared" si="36"/>
        <v>4099.4399999999996</v>
      </c>
      <c r="O52" s="39">
        <v>1500</v>
      </c>
      <c r="P52" s="36">
        <f t="shared" si="39"/>
        <v>29.1</v>
      </c>
      <c r="Q52" s="36">
        <f t="shared" si="37"/>
        <v>1529.1</v>
      </c>
      <c r="R52" s="44">
        <f t="shared" si="7"/>
        <v>3550</v>
      </c>
      <c r="S52" s="45">
        <f t="shared" si="8"/>
        <v>1.3216271009090317</v>
      </c>
      <c r="T52" s="44">
        <f t="shared" si="9"/>
        <v>4402.2</v>
      </c>
      <c r="U52" s="45">
        <f t="shared" si="10"/>
        <v>1.878948401020208</v>
      </c>
      <c r="V52" s="44">
        <f t="shared" si="11"/>
        <v>1984.5</v>
      </c>
      <c r="W52" s="45">
        <f t="shared" si="12"/>
        <v>0.29782224838140081</v>
      </c>
      <c r="X52" s="44">
        <f t="shared" si="13"/>
        <v>10915</v>
      </c>
      <c r="Y52" s="45">
        <f t="shared" si="14"/>
        <v>6.1381858609639659</v>
      </c>
      <c r="Z52" s="44">
        <f t="shared" si="15"/>
        <v>3534</v>
      </c>
      <c r="AA52" s="45">
        <f t="shared" si="16"/>
        <v>1.3111634294683148</v>
      </c>
    </row>
    <row r="53" spans="1:27">
      <c r="A53" s="12">
        <v>44</v>
      </c>
      <c r="B53" s="1" t="s">
        <v>53</v>
      </c>
      <c r="C53" s="1" t="s">
        <v>3</v>
      </c>
      <c r="D53" s="13">
        <v>1172.0988</v>
      </c>
      <c r="E53" s="14">
        <f t="shared" si="38"/>
        <v>1359.6346079999998</v>
      </c>
      <c r="F53" s="15">
        <v>497.64000000000004</v>
      </c>
      <c r="G53" s="14">
        <f t="shared" si="1"/>
        <v>577.26239999999996</v>
      </c>
      <c r="H53" s="13">
        <v>1323</v>
      </c>
      <c r="I53" s="14">
        <f t="shared" si="2"/>
        <v>1534.6799999999998</v>
      </c>
      <c r="J53" s="36">
        <v>5456</v>
      </c>
      <c r="K53" s="14">
        <f t="shared" si="35"/>
        <v>6328.9599999999991</v>
      </c>
      <c r="L53" s="37">
        <v>991</v>
      </c>
      <c r="M53" s="14">
        <f t="shared" si="36"/>
        <v>1149.56</v>
      </c>
      <c r="O53" s="39">
        <v>1000</v>
      </c>
      <c r="P53" s="36">
        <f t="shared" si="39"/>
        <v>19.400000000000002</v>
      </c>
      <c r="Q53" s="36">
        <f t="shared" si="37"/>
        <v>1019.4</v>
      </c>
      <c r="R53" s="44">
        <f t="shared" si="7"/>
        <v>1172.0988</v>
      </c>
      <c r="S53" s="45">
        <f t="shared" si="8"/>
        <v>0.14979281930547383</v>
      </c>
      <c r="T53" s="44">
        <f t="shared" si="9"/>
        <v>497.64000000000004</v>
      </c>
      <c r="U53" s="45">
        <f t="shared" si="10"/>
        <v>-0.51183048852266033</v>
      </c>
      <c r="V53" s="44">
        <f t="shared" si="11"/>
        <v>1323</v>
      </c>
      <c r="W53" s="45">
        <f t="shared" si="12"/>
        <v>0.29782224838140081</v>
      </c>
      <c r="X53" s="44">
        <f t="shared" si="13"/>
        <v>5456</v>
      </c>
      <c r="Y53" s="45">
        <f t="shared" si="14"/>
        <v>4.3521679419266235</v>
      </c>
      <c r="Z53" s="44">
        <f t="shared" si="15"/>
        <v>991</v>
      </c>
      <c r="AA53" s="45">
        <f t="shared" si="16"/>
        <v>-2.7859525210908398E-2</v>
      </c>
    </row>
    <row r="54" spans="1:27">
      <c r="A54" s="12">
        <v>45</v>
      </c>
      <c r="B54" s="1" t="s">
        <v>54</v>
      </c>
      <c r="C54" s="1" t="s">
        <v>3</v>
      </c>
      <c r="D54" s="13">
        <v>2100</v>
      </c>
      <c r="E54" s="14">
        <f t="shared" si="38"/>
        <v>2436</v>
      </c>
      <c r="F54" s="15">
        <v>2679.6000000000004</v>
      </c>
      <c r="G54" s="14">
        <f t="shared" si="1"/>
        <v>3108.3360000000002</v>
      </c>
      <c r="H54" s="13">
        <v>1984.5</v>
      </c>
      <c r="I54" s="14">
        <f t="shared" si="2"/>
        <v>2302.02</v>
      </c>
      <c r="J54" s="36">
        <v>7851</v>
      </c>
      <c r="K54" s="14">
        <f t="shared" si="35"/>
        <v>9107.16</v>
      </c>
      <c r="L54" s="37">
        <v>2362</v>
      </c>
      <c r="M54" s="14">
        <f t="shared" si="36"/>
        <v>2739.9199999999996</v>
      </c>
      <c r="O54" s="39">
        <v>1500</v>
      </c>
      <c r="P54" s="36">
        <f t="shared" si="39"/>
        <v>29.1</v>
      </c>
      <c r="Q54" s="36">
        <f t="shared" si="37"/>
        <v>1529.1</v>
      </c>
      <c r="R54" s="44">
        <f t="shared" si="7"/>
        <v>2100</v>
      </c>
      <c r="S54" s="45">
        <f t="shared" si="8"/>
        <v>0.37335687659407513</v>
      </c>
      <c r="T54" s="44">
        <f t="shared" si="9"/>
        <v>2679.6000000000004</v>
      </c>
      <c r="U54" s="45">
        <f t="shared" si="10"/>
        <v>0.75240337453403994</v>
      </c>
      <c r="V54" s="44">
        <f t="shared" si="11"/>
        <v>1984.5</v>
      </c>
      <c r="W54" s="45">
        <f t="shared" si="12"/>
        <v>0.29782224838140081</v>
      </c>
      <c r="X54" s="44">
        <f t="shared" si="13"/>
        <v>7851</v>
      </c>
      <c r="Y54" s="45">
        <f t="shared" si="14"/>
        <v>4.1343927800667064</v>
      </c>
      <c r="Z54" s="44">
        <f t="shared" si="15"/>
        <v>2362</v>
      </c>
      <c r="AA54" s="45">
        <f t="shared" si="16"/>
        <v>0.54469949643581206</v>
      </c>
    </row>
    <row r="55" spans="1:27">
      <c r="A55" s="12">
        <v>46</v>
      </c>
      <c r="B55" s="1" t="s">
        <v>55</v>
      </c>
      <c r="C55" s="1" t="s">
        <v>3</v>
      </c>
      <c r="D55" s="13">
        <v>821.86</v>
      </c>
      <c r="E55" s="14">
        <f t="shared" si="38"/>
        <v>953.35759999999993</v>
      </c>
      <c r="F55" s="15">
        <v>905.95999999999992</v>
      </c>
      <c r="G55" s="14">
        <f t="shared" si="1"/>
        <v>1050.9135999999999</v>
      </c>
      <c r="H55" s="13">
        <v>1323</v>
      </c>
      <c r="I55" s="14">
        <f t="shared" si="2"/>
        <v>1534.6799999999998</v>
      </c>
      <c r="J55" s="36">
        <v>6230</v>
      </c>
      <c r="K55" s="14">
        <f t="shared" si="35"/>
        <v>7226.7999999999993</v>
      </c>
      <c r="L55" s="37">
        <v>1060</v>
      </c>
      <c r="M55" s="14">
        <f t="shared" si="36"/>
        <v>1229.5999999999999</v>
      </c>
      <c r="O55" s="39">
        <v>1000</v>
      </c>
      <c r="P55" s="36">
        <f t="shared" si="39"/>
        <v>19.400000000000002</v>
      </c>
      <c r="Q55" s="36">
        <f t="shared" si="37"/>
        <v>1019.4</v>
      </c>
      <c r="R55" s="44">
        <f t="shared" si="7"/>
        <v>821.86</v>
      </c>
      <c r="S55" s="45">
        <f t="shared" si="8"/>
        <v>-0.19378065528742394</v>
      </c>
      <c r="T55" s="44">
        <f t="shared" si="9"/>
        <v>905.95999999999992</v>
      </c>
      <c r="U55" s="45">
        <f t="shared" si="10"/>
        <v>-0.11128114577202286</v>
      </c>
      <c r="V55" s="44">
        <f t="shared" si="11"/>
        <v>1323</v>
      </c>
      <c r="W55" s="45">
        <f t="shared" si="12"/>
        <v>0.29782224838140081</v>
      </c>
      <c r="X55" s="44">
        <f t="shared" si="13"/>
        <v>6230</v>
      </c>
      <c r="Y55" s="45">
        <f t="shared" si="14"/>
        <v>5.1114381008436336</v>
      </c>
      <c r="Z55" s="44">
        <f t="shared" si="15"/>
        <v>1060</v>
      </c>
      <c r="AA55" s="45">
        <f t="shared" si="16"/>
        <v>3.9827349421228231E-2</v>
      </c>
    </row>
    <row r="56" spans="1:27">
      <c r="A56" s="12">
        <v>47</v>
      </c>
      <c r="B56" s="1" t="s">
        <v>56</v>
      </c>
      <c r="C56" s="1" t="s">
        <v>3</v>
      </c>
      <c r="D56" s="13">
        <v>1200</v>
      </c>
      <c r="E56" s="14">
        <f t="shared" si="38"/>
        <v>1392</v>
      </c>
      <c r="F56" s="15">
        <v>1288.76</v>
      </c>
      <c r="G56" s="14">
        <f t="shared" si="1"/>
        <v>1494.9615999999999</v>
      </c>
      <c r="H56" s="13">
        <v>1323</v>
      </c>
      <c r="I56" s="14">
        <f t="shared" si="2"/>
        <v>1534.6799999999998</v>
      </c>
      <c r="J56" s="36">
        <v>4875</v>
      </c>
      <c r="K56" s="14">
        <f t="shared" si="35"/>
        <v>5655</v>
      </c>
      <c r="L56" s="37">
        <v>1065</v>
      </c>
      <c r="M56" s="14">
        <f t="shared" si="36"/>
        <v>1235.3999999999999</v>
      </c>
      <c r="O56" s="39">
        <v>1000</v>
      </c>
      <c r="P56" s="36">
        <f t="shared" si="39"/>
        <v>19.400000000000002</v>
      </c>
      <c r="Q56" s="36">
        <f t="shared" si="37"/>
        <v>1019.4</v>
      </c>
      <c r="R56" s="44">
        <f t="shared" si="7"/>
        <v>1200</v>
      </c>
      <c r="S56" s="45">
        <f t="shared" si="8"/>
        <v>0.17716303708063563</v>
      </c>
      <c r="T56" s="44">
        <f t="shared" si="9"/>
        <v>1288.76</v>
      </c>
      <c r="U56" s="45">
        <f t="shared" si="10"/>
        <v>0.26423386305670005</v>
      </c>
      <c r="V56" s="44">
        <f t="shared" si="11"/>
        <v>1323</v>
      </c>
      <c r="W56" s="45">
        <f t="shared" si="12"/>
        <v>0.29782224838140081</v>
      </c>
      <c r="X56" s="44">
        <f t="shared" si="13"/>
        <v>4875</v>
      </c>
      <c r="Y56" s="45">
        <f t="shared" si="14"/>
        <v>3.7822248381400829</v>
      </c>
      <c r="Z56" s="44">
        <f t="shared" si="15"/>
        <v>1065</v>
      </c>
      <c r="AA56" s="45">
        <f t="shared" si="16"/>
        <v>4.4732195409064257E-2</v>
      </c>
    </row>
    <row r="57" spans="1:27">
      <c r="A57" s="12">
        <v>48</v>
      </c>
      <c r="B57" s="1" t="s">
        <v>57</v>
      </c>
      <c r="C57" s="1" t="s">
        <v>3</v>
      </c>
      <c r="D57" s="13">
        <v>1110</v>
      </c>
      <c r="E57" s="14">
        <f t="shared" si="38"/>
        <v>1287.5999999999999</v>
      </c>
      <c r="F57" s="15">
        <v>1339.8000000000002</v>
      </c>
      <c r="G57" s="14">
        <f t="shared" si="1"/>
        <v>1554.1680000000001</v>
      </c>
      <c r="H57" s="13">
        <v>1389.15</v>
      </c>
      <c r="I57" s="14">
        <f t="shared" si="2"/>
        <v>1611.414</v>
      </c>
      <c r="J57" s="36">
        <v>5250</v>
      </c>
      <c r="K57" s="14">
        <f t="shared" si="35"/>
        <v>6090</v>
      </c>
      <c r="L57" s="37">
        <v>1336</v>
      </c>
      <c r="M57" s="14">
        <f t="shared" si="36"/>
        <v>1549.76</v>
      </c>
      <c r="O57" s="39">
        <v>1050</v>
      </c>
      <c r="P57" s="36">
        <f t="shared" si="39"/>
        <v>20.37</v>
      </c>
      <c r="Q57" s="36">
        <f t="shared" si="37"/>
        <v>1070.3699999999999</v>
      </c>
      <c r="R57" s="44">
        <f t="shared" si="7"/>
        <v>1110</v>
      </c>
      <c r="S57" s="45">
        <f t="shared" si="8"/>
        <v>3.7024580285321962E-2</v>
      </c>
      <c r="T57" s="44">
        <f t="shared" si="9"/>
        <v>1339.8000000000002</v>
      </c>
      <c r="U57" s="45">
        <f t="shared" si="10"/>
        <v>0.25171669609574288</v>
      </c>
      <c r="V57" s="44">
        <f t="shared" si="11"/>
        <v>1389.15</v>
      </c>
      <c r="W57" s="45">
        <f t="shared" si="12"/>
        <v>0.29782224838140103</v>
      </c>
      <c r="X57" s="44">
        <f t="shared" si="13"/>
        <v>5250</v>
      </c>
      <c r="Y57" s="45">
        <f t="shared" si="14"/>
        <v>3.9048459878359827</v>
      </c>
      <c r="Z57" s="44">
        <f t="shared" si="15"/>
        <v>1336</v>
      </c>
      <c r="AA57" s="45">
        <f t="shared" si="16"/>
        <v>0.248166521856928</v>
      </c>
    </row>
    <row r="58" spans="1:27">
      <c r="A58" s="12">
        <v>49</v>
      </c>
      <c r="B58" s="1" t="s">
        <v>58</v>
      </c>
      <c r="C58" s="1" t="s">
        <v>3</v>
      </c>
      <c r="D58" s="13">
        <v>5900</v>
      </c>
      <c r="E58" s="14">
        <f t="shared" si="38"/>
        <v>6843.9999999999991</v>
      </c>
      <c r="F58" s="15">
        <v>6890.4000000000005</v>
      </c>
      <c r="G58" s="14">
        <f t="shared" si="1"/>
        <v>7992.8640000000005</v>
      </c>
      <c r="H58" s="13">
        <v>1984.5</v>
      </c>
      <c r="I58" s="14">
        <f t="shared" si="2"/>
        <v>2302.02</v>
      </c>
      <c r="J58" s="36">
        <v>15320</v>
      </c>
      <c r="K58" s="14">
        <f t="shared" si="35"/>
        <v>17771.199999999997</v>
      </c>
      <c r="L58" s="37">
        <v>5259</v>
      </c>
      <c r="M58" s="14">
        <f t="shared" si="36"/>
        <v>6100.44</v>
      </c>
      <c r="O58" s="39">
        <v>1500</v>
      </c>
      <c r="P58" s="36">
        <f t="shared" si="39"/>
        <v>29.1</v>
      </c>
      <c r="Q58" s="36">
        <f t="shared" si="37"/>
        <v>1529.1</v>
      </c>
      <c r="R58" s="44">
        <f t="shared" si="7"/>
        <v>5900</v>
      </c>
      <c r="S58" s="45">
        <f t="shared" si="8"/>
        <v>2.8584788437643058</v>
      </c>
      <c r="T58" s="44">
        <f t="shared" si="9"/>
        <v>6890.4000000000005</v>
      </c>
      <c r="U58" s="45">
        <f t="shared" si="10"/>
        <v>3.506180105944674</v>
      </c>
      <c r="V58" s="44">
        <f t="shared" si="11"/>
        <v>1984.5</v>
      </c>
      <c r="W58" s="45">
        <f t="shared" si="12"/>
        <v>0.29782224838140081</v>
      </c>
      <c r="X58" s="44">
        <f t="shared" si="13"/>
        <v>15320</v>
      </c>
      <c r="Y58" s="45">
        <f t="shared" si="14"/>
        <v>9.0189654044863001</v>
      </c>
      <c r="Z58" s="44">
        <f t="shared" si="15"/>
        <v>5259</v>
      </c>
      <c r="AA58" s="45">
        <f t="shared" si="16"/>
        <v>2.4392780066705906</v>
      </c>
    </row>
    <row r="59" spans="1:27">
      <c r="A59" s="12">
        <v>50</v>
      </c>
      <c r="B59" s="1" t="s">
        <v>59</v>
      </c>
      <c r="C59" s="1" t="s">
        <v>3</v>
      </c>
      <c r="D59" s="13">
        <v>1950</v>
      </c>
      <c r="E59" s="14">
        <f t="shared" si="38"/>
        <v>2262</v>
      </c>
      <c r="F59" s="15">
        <v>2041.6</v>
      </c>
      <c r="G59" s="14">
        <f t="shared" si="1"/>
        <v>2368.2559999999999</v>
      </c>
      <c r="H59" s="13">
        <v>1389.15</v>
      </c>
      <c r="I59" s="14">
        <f t="shared" si="2"/>
        <v>1611.414</v>
      </c>
      <c r="J59" s="36">
        <v>7906</v>
      </c>
      <c r="K59" s="14">
        <f t="shared" si="35"/>
        <v>9170.9599999999991</v>
      </c>
      <c r="L59" s="37">
        <v>1845</v>
      </c>
      <c r="M59" s="14">
        <f t="shared" si="36"/>
        <v>2140.1999999999998</v>
      </c>
      <c r="O59" s="39">
        <v>1050</v>
      </c>
      <c r="P59" s="36">
        <f t="shared" si="39"/>
        <v>20.37</v>
      </c>
      <c r="Q59" s="36">
        <f t="shared" si="37"/>
        <v>1070.3699999999999</v>
      </c>
      <c r="R59" s="44">
        <f t="shared" si="7"/>
        <v>1950</v>
      </c>
      <c r="S59" s="45">
        <f t="shared" si="8"/>
        <v>0.82179993833907927</v>
      </c>
      <c r="T59" s="44">
        <f t="shared" si="9"/>
        <v>2041.6</v>
      </c>
      <c r="U59" s="45">
        <f t="shared" si="10"/>
        <v>0.90737782262208411</v>
      </c>
      <c r="V59" s="44">
        <f t="shared" si="11"/>
        <v>1389.15</v>
      </c>
      <c r="W59" s="45">
        <f t="shared" si="12"/>
        <v>0.29782224838140103</v>
      </c>
      <c r="X59" s="44">
        <f t="shared" si="13"/>
        <v>7906</v>
      </c>
      <c r="Y59" s="45">
        <f t="shared" si="14"/>
        <v>6.3862309294916715</v>
      </c>
      <c r="Z59" s="44">
        <f t="shared" si="15"/>
        <v>1845</v>
      </c>
      <c r="AA59" s="45">
        <f t="shared" si="16"/>
        <v>0.72370301858235964</v>
      </c>
    </row>
    <row r="60" spans="1:27">
      <c r="A60" s="12">
        <v>51</v>
      </c>
      <c r="B60" s="1" t="s">
        <v>60</v>
      </c>
      <c r="C60" s="1" t="s">
        <v>3</v>
      </c>
      <c r="D60" s="13">
        <v>6300</v>
      </c>
      <c r="E60" s="14">
        <f t="shared" si="38"/>
        <v>7307.9999999999991</v>
      </c>
      <c r="F60" s="15">
        <v>7100</v>
      </c>
      <c r="G60" s="14">
        <f t="shared" si="1"/>
        <v>8236</v>
      </c>
      <c r="H60" s="13">
        <v>1984.5</v>
      </c>
      <c r="I60" s="14">
        <f t="shared" si="2"/>
        <v>2302.02</v>
      </c>
      <c r="J60" s="36">
        <v>13250</v>
      </c>
      <c r="K60" s="14">
        <f t="shared" si="35"/>
        <v>15369.999999999998</v>
      </c>
      <c r="L60" s="37">
        <v>2716</v>
      </c>
      <c r="M60" s="14">
        <f t="shared" si="36"/>
        <v>3150.56</v>
      </c>
      <c r="O60" s="39">
        <v>1500</v>
      </c>
      <c r="P60" s="36">
        <f t="shared" si="39"/>
        <v>29.1</v>
      </c>
      <c r="Q60" s="36">
        <f t="shared" si="37"/>
        <v>1529.1</v>
      </c>
      <c r="R60" s="44">
        <f t="shared" si="7"/>
        <v>6300</v>
      </c>
      <c r="S60" s="45">
        <f t="shared" si="8"/>
        <v>3.1200706297822247</v>
      </c>
      <c r="T60" s="44">
        <f t="shared" si="9"/>
        <v>7100</v>
      </c>
      <c r="U60" s="45">
        <f t="shared" si="10"/>
        <v>3.6432542018180634</v>
      </c>
      <c r="V60" s="44">
        <f t="shared" si="11"/>
        <v>1984.5</v>
      </c>
      <c r="W60" s="45">
        <f t="shared" si="12"/>
        <v>0.29782224838140081</v>
      </c>
      <c r="X60" s="44">
        <f t="shared" si="13"/>
        <v>13250</v>
      </c>
      <c r="Y60" s="45">
        <f t="shared" si="14"/>
        <v>7.6652279118435693</v>
      </c>
      <c r="Z60" s="44">
        <f t="shared" si="15"/>
        <v>2716</v>
      </c>
      <c r="AA60" s="45">
        <f t="shared" si="16"/>
        <v>0.77620822706167036</v>
      </c>
    </row>
    <row r="61" spans="1:27">
      <c r="A61" s="12">
        <v>52</v>
      </c>
      <c r="B61" s="1" t="s">
        <v>61</v>
      </c>
      <c r="C61" s="1" t="s">
        <v>3</v>
      </c>
      <c r="D61" s="13">
        <v>2402.36</v>
      </c>
      <c r="E61" s="14">
        <f t="shared" si="38"/>
        <v>2786.7375999999999</v>
      </c>
      <c r="F61" s="15">
        <v>1020.8</v>
      </c>
      <c r="G61" s="14">
        <f t="shared" si="1"/>
        <v>1184.1279999999999</v>
      </c>
      <c r="H61" s="13">
        <v>2976.75</v>
      </c>
      <c r="I61" s="14">
        <f t="shared" si="2"/>
        <v>3453.0299999999997</v>
      </c>
      <c r="J61" s="36">
        <v>6350</v>
      </c>
      <c r="K61" s="14">
        <f t="shared" si="35"/>
        <v>7365.9999999999991</v>
      </c>
      <c r="L61" s="37">
        <v>2069</v>
      </c>
      <c r="M61" s="14">
        <f t="shared" si="36"/>
        <v>2400.04</v>
      </c>
      <c r="O61" s="39">
        <v>2250</v>
      </c>
      <c r="P61" s="36">
        <f t="shared" si="39"/>
        <v>43.65</v>
      </c>
      <c r="Q61" s="36">
        <f t="shared" si="37"/>
        <v>2293.65</v>
      </c>
      <c r="R61" s="44">
        <f t="shared" si="7"/>
        <v>2402.36</v>
      </c>
      <c r="S61" s="45">
        <f t="shared" si="8"/>
        <v>4.7396071763346592E-2</v>
      </c>
      <c r="T61" s="44">
        <f t="shared" si="9"/>
        <v>1020.8</v>
      </c>
      <c r="U61" s="45">
        <f t="shared" si="10"/>
        <v>-0.55494517472151372</v>
      </c>
      <c r="V61" s="44">
        <f t="shared" si="11"/>
        <v>2976.75</v>
      </c>
      <c r="W61" s="45">
        <f t="shared" si="12"/>
        <v>0.29782224838140081</v>
      </c>
      <c r="X61" s="44">
        <f t="shared" si="13"/>
        <v>6350</v>
      </c>
      <c r="Y61" s="45">
        <f t="shared" si="14"/>
        <v>1.7685130686896429</v>
      </c>
      <c r="Z61" s="44">
        <f t="shared" si="15"/>
        <v>2069</v>
      </c>
      <c r="AA61" s="45">
        <f t="shared" si="16"/>
        <v>-9.7944324548209227E-2</v>
      </c>
    </row>
    <row r="62" spans="1:27">
      <c r="A62" s="12">
        <v>53</v>
      </c>
      <c r="B62" s="1" t="s">
        <v>62</v>
      </c>
      <c r="C62" s="1" t="s">
        <v>3</v>
      </c>
      <c r="D62" s="13">
        <v>8400</v>
      </c>
      <c r="E62" s="14">
        <f t="shared" si="38"/>
        <v>9744</v>
      </c>
      <c r="F62" s="15">
        <v>9570</v>
      </c>
      <c r="G62" s="14">
        <f t="shared" si="1"/>
        <v>11101.199999999999</v>
      </c>
      <c r="H62" s="13">
        <v>3704.4</v>
      </c>
      <c r="I62" s="14">
        <f t="shared" si="2"/>
        <v>4297.1039999999994</v>
      </c>
      <c r="J62" s="36">
        <v>20451</v>
      </c>
      <c r="K62" s="14">
        <f t="shared" si="35"/>
        <v>23723.16</v>
      </c>
      <c r="L62" s="37">
        <v>7372</v>
      </c>
      <c r="M62" s="14">
        <f t="shared" si="36"/>
        <v>8551.5199999999986</v>
      </c>
      <c r="O62" s="39">
        <v>2800</v>
      </c>
      <c r="P62" s="36">
        <f t="shared" si="39"/>
        <v>54.32</v>
      </c>
      <c r="Q62" s="36">
        <f t="shared" si="37"/>
        <v>2854.32</v>
      </c>
      <c r="R62" s="44">
        <f t="shared" si="7"/>
        <v>8400</v>
      </c>
      <c r="S62" s="45">
        <f t="shared" si="8"/>
        <v>1.9429075927015891</v>
      </c>
      <c r="T62" s="44">
        <f t="shared" si="9"/>
        <v>9570</v>
      </c>
      <c r="U62" s="45">
        <f t="shared" si="10"/>
        <v>2.3528125788278818</v>
      </c>
      <c r="V62" s="44">
        <f t="shared" si="11"/>
        <v>3704.4</v>
      </c>
      <c r="W62" s="45">
        <f t="shared" si="12"/>
        <v>0.29782224838140081</v>
      </c>
      <c r="X62" s="44">
        <f t="shared" si="13"/>
        <v>20451</v>
      </c>
      <c r="Y62" s="45">
        <f t="shared" si="14"/>
        <v>6.1649289498024045</v>
      </c>
      <c r="Z62" s="44">
        <f t="shared" si="15"/>
        <v>7372</v>
      </c>
      <c r="AA62" s="45">
        <f t="shared" si="16"/>
        <v>1.5827517587376327</v>
      </c>
    </row>
    <row r="63" spans="1:27">
      <c r="A63" s="12">
        <v>54</v>
      </c>
      <c r="B63" s="1" t="s">
        <v>63</v>
      </c>
      <c r="C63" s="1" t="s">
        <v>3</v>
      </c>
      <c r="D63" s="13">
        <v>5250</v>
      </c>
      <c r="E63" s="14">
        <f t="shared" si="38"/>
        <v>6090</v>
      </c>
      <c r="F63" s="15">
        <v>5997.2000000000007</v>
      </c>
      <c r="G63" s="14">
        <f t="shared" si="1"/>
        <v>6956.7520000000004</v>
      </c>
      <c r="H63" s="13">
        <v>4630.5</v>
      </c>
      <c r="I63" s="14">
        <f t="shared" si="2"/>
        <v>5371.3799999999992</v>
      </c>
      <c r="J63" s="36">
        <v>18452</v>
      </c>
      <c r="K63" s="14">
        <f t="shared" si="35"/>
        <v>21404.32</v>
      </c>
      <c r="L63" s="37">
        <v>5258</v>
      </c>
      <c r="M63" s="14">
        <f t="shared" si="36"/>
        <v>6099.28</v>
      </c>
      <c r="O63" s="39">
        <v>3500</v>
      </c>
      <c r="P63" s="36">
        <f t="shared" si="39"/>
        <v>67.900000000000006</v>
      </c>
      <c r="Q63" s="36">
        <f t="shared" si="37"/>
        <v>3567.9</v>
      </c>
      <c r="R63" s="44">
        <f t="shared" si="7"/>
        <v>5250</v>
      </c>
      <c r="S63" s="45">
        <f t="shared" si="8"/>
        <v>0.47145379635079454</v>
      </c>
      <c r="T63" s="44">
        <f t="shared" si="9"/>
        <v>5997.2000000000007</v>
      </c>
      <c r="U63" s="45">
        <f t="shared" si="10"/>
        <v>0.68087670618571172</v>
      </c>
      <c r="V63" s="44">
        <f t="shared" si="11"/>
        <v>4630.5</v>
      </c>
      <c r="W63" s="45">
        <f t="shared" si="12"/>
        <v>0.29782224838140081</v>
      </c>
      <c r="X63" s="44">
        <f t="shared" si="13"/>
        <v>18452</v>
      </c>
      <c r="Y63" s="45">
        <f t="shared" si="14"/>
        <v>4.1716696095742591</v>
      </c>
      <c r="Z63" s="44">
        <f t="shared" si="15"/>
        <v>5258</v>
      </c>
      <c r="AA63" s="45">
        <f t="shared" si="16"/>
        <v>0.47369601165951947</v>
      </c>
    </row>
    <row r="64" spans="1:27">
      <c r="A64" s="12">
        <v>55</v>
      </c>
      <c r="B64" s="1" t="s">
        <v>64</v>
      </c>
      <c r="C64" s="1" t="s">
        <v>3</v>
      </c>
      <c r="D64" s="13">
        <v>11200</v>
      </c>
      <c r="E64" s="14">
        <f t="shared" si="38"/>
        <v>12992</v>
      </c>
      <c r="F64" s="15">
        <v>13908.400000000001</v>
      </c>
      <c r="G64" s="14">
        <f t="shared" si="1"/>
        <v>16133.744000000001</v>
      </c>
      <c r="H64" s="13">
        <v>5027.3999999999996</v>
      </c>
      <c r="I64" s="14">
        <f t="shared" si="2"/>
        <v>5831.7839999999987</v>
      </c>
      <c r="J64" s="36">
        <v>26320</v>
      </c>
      <c r="K64" s="14">
        <f t="shared" si="35"/>
        <v>30531.199999999997</v>
      </c>
      <c r="L64" s="37">
        <v>10391</v>
      </c>
      <c r="M64" s="14">
        <f t="shared" si="36"/>
        <v>12053.56</v>
      </c>
      <c r="O64" s="39">
        <v>3800</v>
      </c>
      <c r="P64" s="36">
        <f t="shared" si="39"/>
        <v>73.72</v>
      </c>
      <c r="Q64" s="36">
        <f t="shared" si="37"/>
        <v>3873.72</v>
      </c>
      <c r="R64" s="44">
        <f t="shared" si="7"/>
        <v>11200</v>
      </c>
      <c r="S64" s="45">
        <f t="shared" si="8"/>
        <v>1.891277634934895</v>
      </c>
      <c r="T64" s="44">
        <f t="shared" si="9"/>
        <v>13908.400000000001</v>
      </c>
      <c r="U64" s="45">
        <f t="shared" si="10"/>
        <v>2.5904505230114729</v>
      </c>
      <c r="V64" s="44">
        <f t="shared" si="11"/>
        <v>5027.3999999999996</v>
      </c>
      <c r="W64" s="45">
        <f t="shared" si="12"/>
        <v>0.29782224838140081</v>
      </c>
      <c r="X64" s="44">
        <f t="shared" si="13"/>
        <v>26320</v>
      </c>
      <c r="Y64" s="45">
        <f t="shared" si="14"/>
        <v>5.794502442097003</v>
      </c>
      <c r="Z64" s="44">
        <f t="shared" si="15"/>
        <v>10391</v>
      </c>
      <c r="AA64" s="45">
        <f t="shared" si="16"/>
        <v>1.6824344557686155</v>
      </c>
    </row>
    <row r="65" spans="1:27">
      <c r="A65" s="12">
        <v>56</v>
      </c>
      <c r="B65" s="1" t="s">
        <v>65</v>
      </c>
      <c r="C65" s="1" t="s">
        <v>3</v>
      </c>
      <c r="D65" s="13">
        <v>3150</v>
      </c>
      <c r="E65" s="14">
        <f t="shared" si="38"/>
        <v>3653.9999999999995</v>
      </c>
      <c r="F65" s="15">
        <v>3700.3999999999996</v>
      </c>
      <c r="G65" s="14">
        <f t="shared" si="1"/>
        <v>4292.463999999999</v>
      </c>
      <c r="H65" s="13">
        <v>2910.6</v>
      </c>
      <c r="I65" s="14">
        <f t="shared" si="2"/>
        <v>3376.2959999999998</v>
      </c>
      <c r="J65" s="36">
        <v>14125</v>
      </c>
      <c r="K65" s="14">
        <f t="shared" si="35"/>
        <v>16385</v>
      </c>
      <c r="L65" s="37">
        <v>3303</v>
      </c>
      <c r="M65" s="14">
        <f t="shared" si="36"/>
        <v>3831.4799999999996</v>
      </c>
      <c r="O65" s="39">
        <v>2200</v>
      </c>
      <c r="P65" s="36">
        <f t="shared" si="39"/>
        <v>42.68</v>
      </c>
      <c r="Q65" s="36">
        <f t="shared" si="37"/>
        <v>2242.6799999999998</v>
      </c>
      <c r="R65" s="44">
        <f t="shared" si="7"/>
        <v>3150</v>
      </c>
      <c r="S65" s="45">
        <f t="shared" si="8"/>
        <v>0.40456953288030406</v>
      </c>
      <c r="T65" s="44">
        <f t="shared" si="9"/>
        <v>3700.3999999999996</v>
      </c>
      <c r="U65" s="45">
        <f t="shared" si="10"/>
        <v>0.6499901903080243</v>
      </c>
      <c r="V65" s="44">
        <f t="shared" si="11"/>
        <v>2910.6</v>
      </c>
      <c r="W65" s="45">
        <f t="shared" si="12"/>
        <v>0.29782224838140081</v>
      </c>
      <c r="X65" s="44">
        <f t="shared" si="13"/>
        <v>14125</v>
      </c>
      <c r="Y65" s="45">
        <f t="shared" si="14"/>
        <v>5.2982681434712049</v>
      </c>
      <c r="Z65" s="44">
        <f t="shared" si="15"/>
        <v>3303</v>
      </c>
      <c r="AA65" s="45">
        <f t="shared" si="16"/>
        <v>0.47279148162020457</v>
      </c>
    </row>
    <row r="66" spans="1:27">
      <c r="A66" s="12">
        <v>57</v>
      </c>
      <c r="B66" s="1" t="s">
        <v>248</v>
      </c>
      <c r="C66" s="1" t="s">
        <v>3</v>
      </c>
      <c r="D66" s="13">
        <v>1137.96</v>
      </c>
      <c r="E66" s="14">
        <f t="shared" si="38"/>
        <v>1320.0336</v>
      </c>
      <c r="F66" s="15">
        <v>599.72</v>
      </c>
      <c r="G66" s="14">
        <f t="shared" si="1"/>
        <v>695.67520000000002</v>
      </c>
      <c r="H66" s="13">
        <v>793.8</v>
      </c>
      <c r="I66" s="14">
        <f t="shared" si="2"/>
        <v>920.80799999999988</v>
      </c>
      <c r="J66" s="36">
        <v>7854</v>
      </c>
      <c r="K66" s="14">
        <f t="shared" si="35"/>
        <v>9110.64</v>
      </c>
      <c r="L66" s="37">
        <v>907</v>
      </c>
      <c r="M66" s="14">
        <f t="shared" si="36"/>
        <v>1052.1199999999999</v>
      </c>
      <c r="O66" s="39">
        <v>600</v>
      </c>
      <c r="P66" s="36">
        <f t="shared" si="39"/>
        <v>11.64</v>
      </c>
      <c r="Q66" s="36">
        <f t="shared" si="37"/>
        <v>611.64</v>
      </c>
      <c r="R66" s="44">
        <f t="shared" si="7"/>
        <v>1137.96</v>
      </c>
      <c r="S66" s="45">
        <f t="shared" si="8"/>
        <v>0.86050618010594482</v>
      </c>
      <c r="T66" s="44">
        <f t="shared" si="9"/>
        <v>599.72</v>
      </c>
      <c r="U66" s="45">
        <f t="shared" si="10"/>
        <v>-1.9488588058334866E-2</v>
      </c>
      <c r="V66" s="44">
        <f t="shared" si="11"/>
        <v>793.8</v>
      </c>
      <c r="W66" s="45">
        <f t="shared" si="12"/>
        <v>0.29782224838140081</v>
      </c>
      <c r="X66" s="44">
        <f t="shared" si="13"/>
        <v>7854</v>
      </c>
      <c r="Y66" s="45">
        <f t="shared" si="14"/>
        <v>11.840886796154601</v>
      </c>
      <c r="Z66" s="44">
        <f t="shared" si="15"/>
        <v>907</v>
      </c>
      <c r="AA66" s="45">
        <f t="shared" si="16"/>
        <v>0.48289843698907853</v>
      </c>
    </row>
    <row r="67" spans="1:27">
      <c r="A67" s="12">
        <v>58</v>
      </c>
      <c r="B67" s="1" t="s">
        <v>67</v>
      </c>
      <c r="C67" s="1" t="s">
        <v>68</v>
      </c>
      <c r="D67" s="13">
        <v>8300</v>
      </c>
      <c r="E67" s="14">
        <f t="shared" si="38"/>
        <v>9628</v>
      </c>
      <c r="F67" s="15">
        <v>34200</v>
      </c>
      <c r="G67" s="14">
        <f t="shared" si="1"/>
        <v>39672</v>
      </c>
      <c r="H67" s="13">
        <v>6615</v>
      </c>
      <c r="I67" s="14">
        <f t="shared" si="2"/>
        <v>7673.4</v>
      </c>
      <c r="J67" s="36">
        <v>57450</v>
      </c>
      <c r="K67" s="14">
        <f t="shared" si="35"/>
        <v>66642</v>
      </c>
      <c r="L67" s="37">
        <v>17147</v>
      </c>
      <c r="M67" s="14">
        <f t="shared" si="36"/>
        <v>19890.52</v>
      </c>
      <c r="O67" s="39">
        <v>5000</v>
      </c>
      <c r="P67" s="36">
        <f t="shared" si="39"/>
        <v>97</v>
      </c>
      <c r="Q67" s="36">
        <f t="shared" si="37"/>
        <v>5097</v>
      </c>
      <c r="R67" s="44">
        <f t="shared" si="7"/>
        <v>8300</v>
      </c>
      <c r="S67" s="45">
        <f t="shared" si="8"/>
        <v>0.62840886796154605</v>
      </c>
      <c r="T67" s="44">
        <f t="shared" si="9"/>
        <v>34200</v>
      </c>
      <c r="U67" s="45">
        <f t="shared" si="10"/>
        <v>5.7098293113596235</v>
      </c>
      <c r="V67" s="44">
        <f t="shared" si="11"/>
        <v>6615</v>
      </c>
      <c r="W67" s="45">
        <f t="shared" si="12"/>
        <v>0.29782224838140081</v>
      </c>
      <c r="X67" s="44">
        <f t="shared" si="13"/>
        <v>57450</v>
      </c>
      <c r="Y67" s="45">
        <f t="shared" si="14"/>
        <v>10.271336080047087</v>
      </c>
      <c r="Z67" s="44">
        <f t="shared" si="15"/>
        <v>17147</v>
      </c>
      <c r="AA67" s="45">
        <f t="shared" si="16"/>
        <v>2.3641357661369433</v>
      </c>
    </row>
    <row r="68" spans="1:27">
      <c r="A68" s="12">
        <v>59</v>
      </c>
      <c r="B68" s="1" t="s">
        <v>66</v>
      </c>
      <c r="C68" s="1" t="s">
        <v>69</v>
      </c>
      <c r="D68" s="13">
        <v>29650.18</v>
      </c>
      <c r="E68" s="14">
        <f t="shared" si="38"/>
        <v>34394.2088</v>
      </c>
      <c r="F68" s="15">
        <v>51200</v>
      </c>
      <c r="G68" s="14">
        <f t="shared" si="1"/>
        <v>59391.999999999993</v>
      </c>
      <c r="H68" s="13">
        <v>33075</v>
      </c>
      <c r="I68" s="14">
        <f t="shared" si="2"/>
        <v>38367</v>
      </c>
      <c r="J68" s="36">
        <v>89650</v>
      </c>
      <c r="K68" s="14">
        <f t="shared" si="35"/>
        <v>103994</v>
      </c>
      <c r="L68" s="37">
        <v>40131</v>
      </c>
      <c r="M68" s="14">
        <f t="shared" si="36"/>
        <v>46551.96</v>
      </c>
      <c r="O68" s="39">
        <v>25000</v>
      </c>
      <c r="P68" s="36">
        <f t="shared" si="39"/>
        <v>485</v>
      </c>
      <c r="Q68" s="36">
        <f t="shared" si="37"/>
        <v>25485</v>
      </c>
      <c r="R68" s="44">
        <f t="shared" si="7"/>
        <v>29650.18</v>
      </c>
      <c r="S68" s="45">
        <f t="shared" si="8"/>
        <v>0.16343653129291735</v>
      </c>
      <c r="T68" s="44">
        <f t="shared" si="9"/>
        <v>51200</v>
      </c>
      <c r="U68" s="45">
        <f t="shared" si="10"/>
        <v>1.0090249166176184</v>
      </c>
      <c r="V68" s="44">
        <f t="shared" si="11"/>
        <v>33075</v>
      </c>
      <c r="W68" s="45">
        <f t="shared" si="12"/>
        <v>0.29782224838140081</v>
      </c>
      <c r="X68" s="44">
        <f t="shared" si="13"/>
        <v>89650</v>
      </c>
      <c r="Y68" s="45">
        <f t="shared" si="14"/>
        <v>2.5177555424759661</v>
      </c>
      <c r="Z68" s="44">
        <f t="shared" si="15"/>
        <v>40131</v>
      </c>
      <c r="AA68" s="45">
        <f t="shared" si="16"/>
        <v>0.5746909947027663</v>
      </c>
    </row>
    <row r="69" spans="1:27">
      <c r="A69" s="12">
        <v>60</v>
      </c>
      <c r="B69" s="1" t="s">
        <v>531</v>
      </c>
      <c r="C69" s="1" t="s">
        <v>3</v>
      </c>
      <c r="D69" s="13">
        <v>36541.160000000003</v>
      </c>
      <c r="E69" s="14">
        <f t="shared" si="38"/>
        <v>42387.745600000002</v>
      </c>
      <c r="F69" s="15">
        <v>37642</v>
      </c>
      <c r="G69" s="14">
        <f t="shared" si="1"/>
        <v>43664.719999999994</v>
      </c>
      <c r="H69" s="13">
        <v>59535</v>
      </c>
      <c r="I69" s="14">
        <f t="shared" si="2"/>
        <v>69060.599999999991</v>
      </c>
      <c r="J69" s="36">
        <v>91452</v>
      </c>
      <c r="K69" s="14">
        <f t="shared" si="35"/>
        <v>106084.31999999999</v>
      </c>
      <c r="L69" s="37">
        <v>46691</v>
      </c>
      <c r="M69" s="14">
        <f t="shared" si="36"/>
        <v>54161.56</v>
      </c>
      <c r="O69" s="39">
        <v>45000</v>
      </c>
      <c r="P69" s="36">
        <f t="shared" si="39"/>
        <v>873</v>
      </c>
      <c r="Q69" s="36">
        <f t="shared" si="37"/>
        <v>45873</v>
      </c>
      <c r="R69" s="44">
        <f t="shared" si="7"/>
        <v>36541.160000000003</v>
      </c>
      <c r="S69" s="45">
        <f t="shared" si="8"/>
        <v>-0.20342772436945478</v>
      </c>
      <c r="T69" s="44">
        <f t="shared" si="9"/>
        <v>37642</v>
      </c>
      <c r="U69" s="45">
        <f t="shared" si="10"/>
        <v>-0.17943016589279093</v>
      </c>
      <c r="V69" s="44">
        <f t="shared" si="11"/>
        <v>59535</v>
      </c>
      <c r="W69" s="45">
        <f t="shared" si="12"/>
        <v>0.29782224838140081</v>
      </c>
      <c r="X69" s="44">
        <f t="shared" si="13"/>
        <v>91452</v>
      </c>
      <c r="Y69" s="45">
        <f t="shared" si="14"/>
        <v>0.99359100124256106</v>
      </c>
      <c r="Z69" s="44">
        <f t="shared" si="15"/>
        <v>46691</v>
      </c>
      <c r="AA69" s="45">
        <f t="shared" si="16"/>
        <v>1.7831840080221539E-2</v>
      </c>
    </row>
    <row r="70" spans="1:27">
      <c r="A70" s="7"/>
      <c r="B70" s="8" t="s">
        <v>70</v>
      </c>
      <c r="C70" s="9"/>
      <c r="D70" s="11"/>
      <c r="E70" s="17"/>
      <c r="F70" s="11"/>
      <c r="G70" s="17"/>
      <c r="H70" s="11"/>
      <c r="I70" s="17"/>
      <c r="J70" s="11"/>
      <c r="K70" s="17"/>
      <c r="L70" s="11"/>
      <c r="M70" s="17"/>
      <c r="O70" s="38"/>
      <c r="P70" s="38"/>
      <c r="Q70" s="38"/>
      <c r="R70" s="38"/>
      <c r="S70" s="38"/>
      <c r="T70" s="38"/>
      <c r="U70" s="38"/>
      <c r="V70" s="38"/>
      <c r="W70" s="38"/>
      <c r="X70" s="38"/>
      <c r="Y70" s="38"/>
      <c r="Z70" s="38"/>
      <c r="AA70" s="38"/>
    </row>
    <row r="71" spans="1:27">
      <c r="A71" s="12">
        <v>61</v>
      </c>
      <c r="B71" s="1" t="s">
        <v>71</v>
      </c>
      <c r="C71" s="1" t="s">
        <v>50</v>
      </c>
      <c r="D71" s="13">
        <v>32457.148000000001</v>
      </c>
      <c r="E71" s="14">
        <f>D71*1.16</f>
        <v>37650.291680000002</v>
      </c>
      <c r="F71" s="15">
        <v>21564.400000000001</v>
      </c>
      <c r="G71" s="14">
        <f t="shared" si="1"/>
        <v>25014.704000000002</v>
      </c>
      <c r="H71" s="13">
        <v>23814</v>
      </c>
      <c r="I71" s="14">
        <f t="shared" si="2"/>
        <v>27624.239999999998</v>
      </c>
      <c r="J71" s="36">
        <v>57845</v>
      </c>
      <c r="K71" s="14">
        <f t="shared" ref="K71:K140" si="40">J71*1.16</f>
        <v>67100.2</v>
      </c>
      <c r="L71" s="37">
        <v>26622</v>
      </c>
      <c r="M71" s="14">
        <f t="shared" ref="M71:M140" si="41">L71*1.16</f>
        <v>30881.519999999997</v>
      </c>
      <c r="O71" s="39">
        <v>18000</v>
      </c>
      <c r="P71" s="36">
        <f>+O71*1.94%</f>
        <v>349.2</v>
      </c>
      <c r="Q71" s="36">
        <f t="shared" ref="Q71:Q134" si="42">+(O71+P71)</f>
        <v>18349.2</v>
      </c>
      <c r="R71" s="44">
        <f t="shared" ref="R71:R133" si="43">+D71</f>
        <v>32457.148000000001</v>
      </c>
      <c r="S71" s="45">
        <f t="shared" ref="S71:S133" si="44">+(R71/Q71)-100%</f>
        <v>0.76885902382665172</v>
      </c>
      <c r="T71" s="44">
        <f t="shared" ref="T71:T133" si="45">+F71</f>
        <v>21564.400000000001</v>
      </c>
      <c r="U71" s="45">
        <f t="shared" ref="U71:U133" si="46">+(T71/Q71)-100%</f>
        <v>0.17522289800100288</v>
      </c>
      <c r="V71" s="44">
        <f t="shared" ref="V71:V133" si="47">+H71</f>
        <v>23814</v>
      </c>
      <c r="W71" s="45">
        <f t="shared" ref="W71:W133" si="48">+(V71/Q71)-100%</f>
        <v>0.29782224838140081</v>
      </c>
      <c r="X71" s="44">
        <f t="shared" ref="X71:X133" si="49">+J71</f>
        <v>57845</v>
      </c>
      <c r="Y71" s="45">
        <f t="shared" ref="Y71:Y133" si="50">+(X71/Q71)-100%</f>
        <v>2.1524535129596929</v>
      </c>
      <c r="Z71" s="44">
        <f t="shared" ref="Z71:Z133" si="51">+L71</f>
        <v>26622</v>
      </c>
      <c r="AA71" s="45">
        <f t="shared" ref="AA71:AA133" si="52">+(Z71/Q71)-100%</f>
        <v>0.45085344320188336</v>
      </c>
    </row>
    <row r="72" spans="1:27">
      <c r="A72" s="12">
        <v>62</v>
      </c>
      <c r="B72" s="1" t="s">
        <v>72</v>
      </c>
      <c r="C72" s="1" t="s">
        <v>50</v>
      </c>
      <c r="D72" s="13">
        <v>33873.275999999998</v>
      </c>
      <c r="E72" s="14">
        <f t="shared" ref="E72:E135" si="53">D72*1.16</f>
        <v>39293.000159999996</v>
      </c>
      <c r="F72" s="15">
        <v>20288.400000000001</v>
      </c>
      <c r="G72" s="14">
        <f t="shared" si="1"/>
        <v>23534.544000000002</v>
      </c>
      <c r="H72" s="13">
        <v>28444.5</v>
      </c>
      <c r="I72" s="14">
        <f t="shared" si="2"/>
        <v>32995.619999999995</v>
      </c>
      <c r="J72" s="36">
        <v>74120</v>
      </c>
      <c r="K72" s="14">
        <f t="shared" si="40"/>
        <v>85979.199999999997</v>
      </c>
      <c r="L72" s="37">
        <v>28354</v>
      </c>
      <c r="M72" s="14">
        <f t="shared" si="41"/>
        <v>32890.639999999999</v>
      </c>
      <c r="O72" s="39">
        <v>21500</v>
      </c>
      <c r="P72" s="36">
        <f t="shared" ref="P72:P135" si="54">+O72*1.94%</f>
        <v>417.1</v>
      </c>
      <c r="Q72" s="36">
        <f t="shared" si="42"/>
        <v>21917.1</v>
      </c>
      <c r="R72" s="44">
        <f t="shared" si="43"/>
        <v>33873.275999999998</v>
      </c>
      <c r="S72" s="45">
        <f t="shared" si="44"/>
        <v>0.54551815705544993</v>
      </c>
      <c r="T72" s="44">
        <f t="shared" si="45"/>
        <v>20288.400000000001</v>
      </c>
      <c r="U72" s="45">
        <f t="shared" si="46"/>
        <v>-7.431183870128788E-2</v>
      </c>
      <c r="V72" s="44">
        <f t="shared" si="47"/>
        <v>28444.5</v>
      </c>
      <c r="W72" s="45">
        <f t="shared" si="48"/>
        <v>0.29782224838140081</v>
      </c>
      <c r="X72" s="44">
        <f t="shared" si="49"/>
        <v>74120</v>
      </c>
      <c r="Y72" s="45">
        <f t="shared" si="50"/>
        <v>2.3818342755200281</v>
      </c>
      <c r="Z72" s="44">
        <f t="shared" si="51"/>
        <v>28354</v>
      </c>
      <c r="AA72" s="45">
        <f t="shared" si="52"/>
        <v>0.29369305245675759</v>
      </c>
    </row>
    <row r="73" spans="1:27">
      <c r="A73" s="12">
        <v>63</v>
      </c>
      <c r="B73" s="1" t="s">
        <v>73</v>
      </c>
      <c r="C73" s="1" t="s">
        <v>50</v>
      </c>
      <c r="D73" s="13">
        <v>45012.639999999999</v>
      </c>
      <c r="E73" s="14">
        <f t="shared" si="53"/>
        <v>52214.662399999994</v>
      </c>
      <c r="F73" s="15">
        <v>27944.400000000001</v>
      </c>
      <c r="G73" s="14">
        <f t="shared" si="1"/>
        <v>32415.504000000001</v>
      </c>
      <c r="H73" s="13">
        <v>42336</v>
      </c>
      <c r="I73" s="14">
        <f t="shared" si="2"/>
        <v>49109.759999999995</v>
      </c>
      <c r="J73" s="36">
        <v>63987</v>
      </c>
      <c r="K73" s="14">
        <f t="shared" si="40"/>
        <v>74224.92</v>
      </c>
      <c r="L73" s="37">
        <v>40566</v>
      </c>
      <c r="M73" s="14">
        <f t="shared" si="41"/>
        <v>47056.56</v>
      </c>
      <c r="O73" s="39">
        <v>32000</v>
      </c>
      <c r="P73" s="36">
        <f t="shared" si="54"/>
        <v>620.80000000000007</v>
      </c>
      <c r="Q73" s="36">
        <f t="shared" si="42"/>
        <v>32620.799999999999</v>
      </c>
      <c r="R73" s="44">
        <f t="shared" si="43"/>
        <v>45012.639999999999</v>
      </c>
      <c r="S73" s="45">
        <f t="shared" si="44"/>
        <v>0.37987541691190896</v>
      </c>
      <c r="T73" s="44">
        <f t="shared" si="45"/>
        <v>27944.400000000001</v>
      </c>
      <c r="U73" s="45">
        <f t="shared" si="46"/>
        <v>-0.1433563861094761</v>
      </c>
      <c r="V73" s="44">
        <f t="shared" si="47"/>
        <v>42336</v>
      </c>
      <c r="W73" s="45">
        <f t="shared" si="48"/>
        <v>0.29782224838140081</v>
      </c>
      <c r="X73" s="44">
        <f t="shared" si="49"/>
        <v>63987</v>
      </c>
      <c r="Y73" s="45">
        <f t="shared" si="50"/>
        <v>0.96153987639788108</v>
      </c>
      <c r="Z73" s="44">
        <f t="shared" si="51"/>
        <v>40566</v>
      </c>
      <c r="AA73" s="45">
        <f t="shared" si="52"/>
        <v>0.24356238964096533</v>
      </c>
    </row>
    <row r="74" spans="1:27">
      <c r="A74" s="12">
        <v>64</v>
      </c>
      <c r="B74" s="1" t="s">
        <v>74</v>
      </c>
      <c r="C74" s="1" t="s">
        <v>50</v>
      </c>
      <c r="D74" s="13">
        <v>57745.148000000001</v>
      </c>
      <c r="E74" s="14">
        <f t="shared" si="53"/>
        <v>66984.371679999997</v>
      </c>
      <c r="F74" s="15">
        <v>39428.400000000001</v>
      </c>
      <c r="G74" s="14">
        <f t="shared" si="1"/>
        <v>45736.943999999996</v>
      </c>
      <c r="H74" s="13">
        <v>58873.5</v>
      </c>
      <c r="I74" s="14">
        <f t="shared" si="2"/>
        <v>68293.259999999995</v>
      </c>
      <c r="J74" s="36">
        <v>89654</v>
      </c>
      <c r="K74" s="14">
        <f t="shared" si="40"/>
        <v>103998.64</v>
      </c>
      <c r="L74" s="37">
        <v>54919</v>
      </c>
      <c r="M74" s="14">
        <f t="shared" si="41"/>
        <v>63706.039999999994</v>
      </c>
      <c r="O74" s="39">
        <v>44500</v>
      </c>
      <c r="P74" s="36">
        <f t="shared" si="54"/>
        <v>863.30000000000007</v>
      </c>
      <c r="Q74" s="36">
        <f t="shared" si="42"/>
        <v>45363.3</v>
      </c>
      <c r="R74" s="44">
        <f t="shared" si="43"/>
        <v>57745.148000000001</v>
      </c>
      <c r="S74" s="45">
        <f t="shared" si="44"/>
        <v>0.27294857296537067</v>
      </c>
      <c r="T74" s="44">
        <f t="shared" si="45"/>
        <v>39428.400000000001</v>
      </c>
      <c r="U74" s="45">
        <f t="shared" si="46"/>
        <v>-0.13083042900318098</v>
      </c>
      <c r="V74" s="44">
        <f t="shared" si="47"/>
        <v>58873.5</v>
      </c>
      <c r="W74" s="45">
        <f t="shared" si="48"/>
        <v>0.29782224838140081</v>
      </c>
      <c r="X74" s="44">
        <f t="shared" si="49"/>
        <v>89654</v>
      </c>
      <c r="Y74" s="45">
        <f t="shared" si="50"/>
        <v>0.97635533570088584</v>
      </c>
      <c r="Z74" s="44">
        <f t="shared" si="51"/>
        <v>54919</v>
      </c>
      <c r="AA74" s="45">
        <f t="shared" si="52"/>
        <v>0.2106482553077047</v>
      </c>
    </row>
    <row r="75" spans="1:27">
      <c r="A75" s="12">
        <v>65</v>
      </c>
      <c r="B75" s="1" t="s">
        <v>75</v>
      </c>
      <c r="C75" s="1" t="s">
        <v>3</v>
      </c>
      <c r="D75" s="13">
        <v>1932.0032000000001</v>
      </c>
      <c r="E75" s="14">
        <f t="shared" si="53"/>
        <v>2241.1237120000001</v>
      </c>
      <c r="F75" s="15">
        <v>1403.6000000000001</v>
      </c>
      <c r="G75" s="14">
        <f t="shared" si="1"/>
        <v>1628.1760000000002</v>
      </c>
      <c r="H75" s="13">
        <v>1743.7140000000002</v>
      </c>
      <c r="I75" s="14">
        <f t="shared" si="2"/>
        <v>2022.7082400000002</v>
      </c>
      <c r="J75" s="36">
        <v>7254</v>
      </c>
      <c r="K75" s="14">
        <f t="shared" si="40"/>
        <v>8414.64</v>
      </c>
      <c r="L75" s="37">
        <v>1753</v>
      </c>
      <c r="M75" s="14">
        <f t="shared" si="41"/>
        <v>2033.4799999999998</v>
      </c>
      <c r="O75" s="39">
        <v>1318</v>
      </c>
      <c r="P75" s="36">
        <f t="shared" si="54"/>
        <v>25.569200000000002</v>
      </c>
      <c r="Q75" s="36">
        <f t="shared" si="42"/>
        <v>1343.5691999999999</v>
      </c>
      <c r="R75" s="44">
        <f t="shared" si="43"/>
        <v>1932.0032000000001</v>
      </c>
      <c r="S75" s="45">
        <f t="shared" si="44"/>
        <v>0.43796329954571767</v>
      </c>
      <c r="T75" s="44">
        <f t="shared" si="45"/>
        <v>1403.6000000000001</v>
      </c>
      <c r="U75" s="45">
        <f t="shared" si="46"/>
        <v>4.4680095375809525E-2</v>
      </c>
      <c r="V75" s="44">
        <f t="shared" si="47"/>
        <v>1743.7140000000002</v>
      </c>
      <c r="W75" s="45">
        <f t="shared" si="48"/>
        <v>0.29782224838140103</v>
      </c>
      <c r="X75" s="44">
        <f t="shared" si="49"/>
        <v>7254</v>
      </c>
      <c r="Y75" s="45">
        <f t="shared" si="50"/>
        <v>4.399052017566345</v>
      </c>
      <c r="Z75" s="44">
        <f t="shared" si="51"/>
        <v>1753</v>
      </c>
      <c r="AA75" s="45">
        <f t="shared" si="52"/>
        <v>0.30473368993573247</v>
      </c>
    </row>
    <row r="76" spans="1:27">
      <c r="A76" s="12">
        <v>66</v>
      </c>
      <c r="B76" s="1" t="s">
        <v>76</v>
      </c>
      <c r="C76" s="1" t="s">
        <v>3</v>
      </c>
      <c r="D76" s="13">
        <v>2210.1711999999998</v>
      </c>
      <c r="E76" s="14">
        <f t="shared" si="53"/>
        <v>2563.7985919999996</v>
      </c>
      <c r="F76" s="15">
        <v>1748.12</v>
      </c>
      <c r="G76" s="14">
        <f t="shared" si="1"/>
        <v>2027.8191999999997</v>
      </c>
      <c r="H76" s="13">
        <v>1999.0529999999999</v>
      </c>
      <c r="I76" s="14">
        <f t="shared" si="2"/>
        <v>2318.9014799999995</v>
      </c>
      <c r="J76" s="36">
        <v>6898</v>
      </c>
      <c r="K76" s="14">
        <f t="shared" si="40"/>
        <v>8001.6799999999994</v>
      </c>
      <c r="L76" s="37">
        <v>1944</v>
      </c>
      <c r="M76" s="14">
        <f t="shared" si="41"/>
        <v>2255.04</v>
      </c>
      <c r="O76" s="39">
        <v>1511</v>
      </c>
      <c r="P76" s="36">
        <f t="shared" si="54"/>
        <v>29.313400000000001</v>
      </c>
      <c r="Q76" s="36">
        <f t="shared" si="42"/>
        <v>1540.3134</v>
      </c>
      <c r="R76" s="44">
        <f t="shared" si="43"/>
        <v>2210.1711999999998</v>
      </c>
      <c r="S76" s="45">
        <f t="shared" si="44"/>
        <v>0.43488409566520669</v>
      </c>
      <c r="T76" s="44">
        <f t="shared" si="45"/>
        <v>1748.12</v>
      </c>
      <c r="U76" s="45">
        <f t="shared" si="46"/>
        <v>0.13491189520262559</v>
      </c>
      <c r="V76" s="44">
        <f t="shared" si="47"/>
        <v>1999.0529999999999</v>
      </c>
      <c r="W76" s="45">
        <f t="shared" si="48"/>
        <v>0.29782224838140081</v>
      </c>
      <c r="X76" s="44">
        <f t="shared" si="49"/>
        <v>6898</v>
      </c>
      <c r="Y76" s="45">
        <f t="shared" si="50"/>
        <v>3.4783094141750635</v>
      </c>
      <c r="Z76" s="44">
        <f t="shared" si="51"/>
        <v>1944</v>
      </c>
      <c r="AA76" s="45">
        <f t="shared" si="52"/>
        <v>0.2620808206953209</v>
      </c>
    </row>
    <row r="77" spans="1:27">
      <c r="A77" s="12">
        <v>67</v>
      </c>
      <c r="B77" s="1" t="s">
        <v>77</v>
      </c>
      <c r="C77" s="1" t="s">
        <v>3</v>
      </c>
      <c r="D77" s="13">
        <v>3191.3455999999996</v>
      </c>
      <c r="E77" s="14">
        <f t="shared" si="53"/>
        <v>3701.9608959999991</v>
      </c>
      <c r="F77" s="15">
        <v>1518.44</v>
      </c>
      <c r="G77" s="14">
        <f t="shared" ref="G77:G140" si="55">F77*1.16</f>
        <v>1761.3904</v>
      </c>
      <c r="H77" s="13">
        <v>2882.8170000000005</v>
      </c>
      <c r="I77" s="14">
        <f t="shared" ref="I77:I140" si="56">H77*1.16</f>
        <v>3344.0677200000005</v>
      </c>
      <c r="J77" s="36">
        <v>12874</v>
      </c>
      <c r="K77" s="14">
        <f t="shared" si="40"/>
        <v>14933.839999999998</v>
      </c>
      <c r="L77" s="37">
        <v>2541</v>
      </c>
      <c r="M77" s="14">
        <f t="shared" si="41"/>
        <v>2947.56</v>
      </c>
      <c r="O77" s="39">
        <v>2179</v>
      </c>
      <c r="P77" s="36">
        <f t="shared" si="54"/>
        <v>42.272600000000004</v>
      </c>
      <c r="Q77" s="36">
        <f t="shared" si="42"/>
        <v>2221.2725999999998</v>
      </c>
      <c r="R77" s="44">
        <f t="shared" si="43"/>
        <v>3191.3455999999996</v>
      </c>
      <c r="S77" s="45">
        <f t="shared" si="44"/>
        <v>0.43671947333253924</v>
      </c>
      <c r="T77" s="44">
        <f t="shared" si="45"/>
        <v>1518.44</v>
      </c>
      <c r="U77" s="45">
        <f t="shared" si="46"/>
        <v>-0.31640988143463333</v>
      </c>
      <c r="V77" s="44">
        <f t="shared" si="47"/>
        <v>2882.8170000000005</v>
      </c>
      <c r="W77" s="45">
        <f t="shared" si="48"/>
        <v>0.29782224838140126</v>
      </c>
      <c r="X77" s="44">
        <f t="shared" si="49"/>
        <v>12874</v>
      </c>
      <c r="Y77" s="45">
        <f t="shared" si="50"/>
        <v>4.7957767092611689</v>
      </c>
      <c r="Z77" s="44">
        <f t="shared" si="51"/>
        <v>2541</v>
      </c>
      <c r="AA77" s="45">
        <f t="shared" si="52"/>
        <v>0.14393883938423424</v>
      </c>
    </row>
    <row r="78" spans="1:27">
      <c r="A78" s="12">
        <v>68</v>
      </c>
      <c r="B78" s="1" t="s">
        <v>78</v>
      </c>
      <c r="C78" s="1" t="s">
        <v>3</v>
      </c>
      <c r="D78" s="13">
        <v>6007.1644000000006</v>
      </c>
      <c r="E78" s="14">
        <f t="shared" si="53"/>
        <v>6968.3107040000004</v>
      </c>
      <c r="F78" s="15">
        <v>3253.8</v>
      </c>
      <c r="G78" s="14">
        <f t="shared" si="55"/>
        <v>3774.4079999999999</v>
      </c>
      <c r="H78" s="13">
        <v>5748.4350000000004</v>
      </c>
      <c r="I78" s="14">
        <f t="shared" si="56"/>
        <v>6668.1845999999996</v>
      </c>
      <c r="J78" s="36">
        <v>21362</v>
      </c>
      <c r="K78" s="14">
        <f t="shared" si="40"/>
        <v>24779.919999999998</v>
      </c>
      <c r="L78" s="37">
        <v>5298</v>
      </c>
      <c r="M78" s="14">
        <f t="shared" si="41"/>
        <v>6145.6799999999994</v>
      </c>
      <c r="O78" s="39">
        <v>4345</v>
      </c>
      <c r="P78" s="36">
        <f t="shared" si="54"/>
        <v>84.293000000000006</v>
      </c>
      <c r="Q78" s="36">
        <f t="shared" si="42"/>
        <v>4429.2929999999997</v>
      </c>
      <c r="R78" s="44">
        <f t="shared" si="43"/>
        <v>6007.1644000000006</v>
      </c>
      <c r="S78" s="45">
        <f t="shared" si="44"/>
        <v>0.35623549853215875</v>
      </c>
      <c r="T78" s="44">
        <f t="shared" si="45"/>
        <v>3253.8</v>
      </c>
      <c r="U78" s="45">
        <f t="shared" si="46"/>
        <v>-0.2653906616699323</v>
      </c>
      <c r="V78" s="44">
        <f t="shared" si="47"/>
        <v>5748.4350000000004</v>
      </c>
      <c r="W78" s="45">
        <f t="shared" si="48"/>
        <v>0.29782224838140103</v>
      </c>
      <c r="X78" s="44">
        <f t="shared" si="49"/>
        <v>21362</v>
      </c>
      <c r="Y78" s="45">
        <f t="shared" si="50"/>
        <v>3.8228915991784698</v>
      </c>
      <c r="Z78" s="44">
        <f t="shared" si="51"/>
        <v>5298</v>
      </c>
      <c r="AA78" s="45">
        <f t="shared" si="52"/>
        <v>0.19612768900138255</v>
      </c>
    </row>
    <row r="79" spans="1:27">
      <c r="A79" s="12">
        <v>69</v>
      </c>
      <c r="B79" s="1" t="s">
        <v>79</v>
      </c>
      <c r="C79" s="1" t="s">
        <v>3</v>
      </c>
      <c r="D79" s="13">
        <v>2857.5439999999999</v>
      </c>
      <c r="E79" s="14">
        <f t="shared" si="53"/>
        <v>3314.7510399999996</v>
      </c>
      <c r="F79" s="15">
        <v>2067.12</v>
      </c>
      <c r="G79" s="14">
        <f t="shared" si="55"/>
        <v>2397.8591999999999</v>
      </c>
      <c r="H79" s="13">
        <v>2574.5580000000004</v>
      </c>
      <c r="I79" s="14">
        <f t="shared" si="56"/>
        <v>2986.4872800000003</v>
      </c>
      <c r="J79" s="36">
        <v>9521</v>
      </c>
      <c r="K79" s="14">
        <f t="shared" si="40"/>
        <v>11044.359999999999</v>
      </c>
      <c r="L79" s="37">
        <v>2634</v>
      </c>
      <c r="M79" s="14">
        <f t="shared" si="41"/>
        <v>3055.4399999999996</v>
      </c>
      <c r="O79" s="39">
        <v>1946</v>
      </c>
      <c r="P79" s="36">
        <f t="shared" si="54"/>
        <v>37.752400000000002</v>
      </c>
      <c r="Q79" s="36">
        <f t="shared" si="42"/>
        <v>1983.7524000000001</v>
      </c>
      <c r="R79" s="44">
        <f t="shared" si="43"/>
        <v>2857.5439999999999</v>
      </c>
      <c r="S79" s="45">
        <f t="shared" si="44"/>
        <v>0.44047412368600014</v>
      </c>
      <c r="T79" s="44">
        <f t="shared" si="45"/>
        <v>2067.12</v>
      </c>
      <c r="U79" s="45">
        <f t="shared" si="46"/>
        <v>4.2025204355140122E-2</v>
      </c>
      <c r="V79" s="44">
        <f t="shared" si="47"/>
        <v>2574.5580000000004</v>
      </c>
      <c r="W79" s="45">
        <f t="shared" si="48"/>
        <v>0.29782224838140103</v>
      </c>
      <c r="X79" s="44">
        <f t="shared" si="49"/>
        <v>9521</v>
      </c>
      <c r="Y79" s="45">
        <f t="shared" si="50"/>
        <v>3.7994900976553323</v>
      </c>
      <c r="Z79" s="44">
        <f t="shared" si="51"/>
        <v>2634</v>
      </c>
      <c r="AA79" s="45">
        <f t="shared" si="52"/>
        <v>0.32778667337718148</v>
      </c>
    </row>
    <row r="80" spans="1:27">
      <c r="A80" s="12">
        <v>70</v>
      </c>
      <c r="B80" s="1" t="s">
        <v>80</v>
      </c>
      <c r="C80" s="1" t="s">
        <v>3</v>
      </c>
      <c r="D80" s="13">
        <v>3381.0056</v>
      </c>
      <c r="E80" s="14">
        <f t="shared" si="53"/>
        <v>3921.9664959999996</v>
      </c>
      <c r="F80" s="15">
        <v>1607.76</v>
      </c>
      <c r="G80" s="14">
        <f t="shared" si="55"/>
        <v>1865.0015999999998</v>
      </c>
      <c r="H80" s="13">
        <v>3052.1610000000001</v>
      </c>
      <c r="I80" s="14">
        <f t="shared" si="56"/>
        <v>3540.5067599999998</v>
      </c>
      <c r="J80" s="36">
        <v>19456</v>
      </c>
      <c r="K80" s="14">
        <f t="shared" si="40"/>
        <v>22568.959999999999</v>
      </c>
      <c r="L80" s="37">
        <v>2725</v>
      </c>
      <c r="M80" s="14">
        <f t="shared" si="41"/>
        <v>3161</v>
      </c>
      <c r="O80" s="39">
        <v>2307</v>
      </c>
      <c r="P80" s="36">
        <f t="shared" si="54"/>
        <v>44.755800000000001</v>
      </c>
      <c r="Q80" s="36">
        <f t="shared" si="42"/>
        <v>2351.7557999999999</v>
      </c>
      <c r="R80" s="44">
        <f t="shared" si="43"/>
        <v>3381.0056</v>
      </c>
      <c r="S80" s="45">
        <f t="shared" si="44"/>
        <v>0.43765164733515283</v>
      </c>
      <c r="T80" s="44">
        <f t="shared" si="45"/>
        <v>1607.76</v>
      </c>
      <c r="U80" s="45">
        <f t="shared" si="46"/>
        <v>-0.31635759120908724</v>
      </c>
      <c r="V80" s="44">
        <f t="shared" si="47"/>
        <v>3052.1610000000001</v>
      </c>
      <c r="W80" s="45">
        <f t="shared" si="48"/>
        <v>0.29782224838140081</v>
      </c>
      <c r="X80" s="44">
        <f t="shared" si="49"/>
        <v>19456</v>
      </c>
      <c r="Y80" s="45">
        <f t="shared" si="50"/>
        <v>7.2729677970816535</v>
      </c>
      <c r="Z80" s="44">
        <f t="shared" si="51"/>
        <v>2725</v>
      </c>
      <c r="AA80" s="45">
        <f t="shared" si="52"/>
        <v>0.15870874008262259</v>
      </c>
    </row>
    <row r="81" spans="1:27">
      <c r="A81" s="12">
        <v>71</v>
      </c>
      <c r="B81" s="1" t="s">
        <v>81</v>
      </c>
      <c r="C81" s="1" t="s">
        <v>3</v>
      </c>
      <c r="D81" s="13">
        <v>5032.3119999999999</v>
      </c>
      <c r="E81" s="14">
        <f t="shared" si="53"/>
        <v>5837.4819199999993</v>
      </c>
      <c r="F81" s="15">
        <v>3062.4</v>
      </c>
      <c r="G81" s="14">
        <f t="shared" si="55"/>
        <v>3552.384</v>
      </c>
      <c r="H81" s="13">
        <v>6632.1990000000005</v>
      </c>
      <c r="I81" s="14">
        <f t="shared" si="56"/>
        <v>7693.3508400000001</v>
      </c>
      <c r="J81" s="36">
        <v>23819</v>
      </c>
      <c r="K81" s="14">
        <f t="shared" si="40"/>
        <v>27630.039999999997</v>
      </c>
      <c r="L81" s="37">
        <v>5010</v>
      </c>
      <c r="M81" s="14">
        <f t="shared" si="41"/>
        <v>5811.5999999999995</v>
      </c>
      <c r="O81" s="39">
        <v>5013</v>
      </c>
      <c r="P81" s="36">
        <f t="shared" si="54"/>
        <v>97.252200000000002</v>
      </c>
      <c r="Q81" s="36">
        <f t="shared" si="42"/>
        <v>5110.2521999999999</v>
      </c>
      <c r="R81" s="44">
        <f t="shared" si="43"/>
        <v>5032.3119999999999</v>
      </c>
      <c r="S81" s="45">
        <f t="shared" si="44"/>
        <v>-1.5251732585722433E-2</v>
      </c>
      <c r="T81" s="44">
        <f t="shared" si="45"/>
        <v>3062.4</v>
      </c>
      <c r="U81" s="45">
        <f t="shared" si="46"/>
        <v>-0.40073407727313337</v>
      </c>
      <c r="V81" s="44">
        <f t="shared" si="47"/>
        <v>6632.1990000000005</v>
      </c>
      <c r="W81" s="45">
        <f t="shared" si="48"/>
        <v>0.29782224838140103</v>
      </c>
      <c r="X81" s="44">
        <f t="shared" si="49"/>
        <v>23819</v>
      </c>
      <c r="Y81" s="45">
        <f t="shared" si="50"/>
        <v>3.661022405117305</v>
      </c>
      <c r="Z81" s="44">
        <f t="shared" si="51"/>
        <v>5010</v>
      </c>
      <c r="AA81" s="45">
        <f t="shared" si="52"/>
        <v>-1.96178576078887E-2</v>
      </c>
    </row>
    <row r="82" spans="1:27">
      <c r="A82" s="12">
        <v>72</v>
      </c>
      <c r="B82" s="1" t="s">
        <v>82</v>
      </c>
      <c r="C82" s="1" t="s">
        <v>3</v>
      </c>
      <c r="D82" s="13">
        <v>9710.5920000000006</v>
      </c>
      <c r="E82" s="14">
        <f t="shared" si="53"/>
        <v>11264.28672</v>
      </c>
      <c r="F82" s="15">
        <v>5997.2000000000007</v>
      </c>
      <c r="G82" s="14">
        <f t="shared" si="55"/>
        <v>6956.7520000000004</v>
      </c>
      <c r="H82" s="13">
        <v>12170.277000000002</v>
      </c>
      <c r="I82" s="14">
        <f t="shared" si="56"/>
        <v>14117.521320000002</v>
      </c>
      <c r="J82" s="36">
        <v>32451</v>
      </c>
      <c r="K82" s="14">
        <f t="shared" si="40"/>
        <v>37643.159999999996</v>
      </c>
      <c r="L82" s="37">
        <v>9709</v>
      </c>
      <c r="M82" s="14">
        <f t="shared" si="41"/>
        <v>11262.439999999999</v>
      </c>
      <c r="O82" s="39">
        <v>9199</v>
      </c>
      <c r="P82" s="36">
        <f t="shared" si="54"/>
        <v>178.4606</v>
      </c>
      <c r="Q82" s="36">
        <f t="shared" si="42"/>
        <v>9377.4606000000003</v>
      </c>
      <c r="R82" s="44">
        <f t="shared" si="43"/>
        <v>9710.5920000000006</v>
      </c>
      <c r="S82" s="45">
        <f t="shared" si="44"/>
        <v>3.5524692047226525E-2</v>
      </c>
      <c r="T82" s="44">
        <f t="shared" si="45"/>
        <v>5997.2000000000007</v>
      </c>
      <c r="U82" s="45">
        <f t="shared" si="46"/>
        <v>-0.36046652118165123</v>
      </c>
      <c r="V82" s="44">
        <f t="shared" si="47"/>
        <v>12170.277000000002</v>
      </c>
      <c r="W82" s="45">
        <f t="shared" si="48"/>
        <v>0.29782224838140103</v>
      </c>
      <c r="X82" s="44">
        <f t="shared" si="49"/>
        <v>32451</v>
      </c>
      <c r="Y82" s="45">
        <f t="shared" si="50"/>
        <v>2.460531734998705</v>
      </c>
      <c r="Z82" s="44">
        <f t="shared" si="51"/>
        <v>9709</v>
      </c>
      <c r="AA82" s="45">
        <f t="shared" si="52"/>
        <v>3.5354923272084893E-2</v>
      </c>
    </row>
    <row r="83" spans="1:27">
      <c r="A83" s="12">
        <v>73</v>
      </c>
      <c r="B83" s="1" t="s">
        <v>83</v>
      </c>
      <c r="C83" s="1" t="s">
        <v>3</v>
      </c>
      <c r="D83" s="13">
        <v>2337.8756000000003</v>
      </c>
      <c r="E83" s="14">
        <f t="shared" si="53"/>
        <v>2711.935696</v>
      </c>
      <c r="F83" s="15">
        <v>1697.0800000000002</v>
      </c>
      <c r="G83" s="14">
        <f t="shared" si="55"/>
        <v>1968.6128000000001</v>
      </c>
      <c r="H83" s="13">
        <v>2107.5390000000002</v>
      </c>
      <c r="I83" s="14">
        <f t="shared" si="56"/>
        <v>2444.7452400000002</v>
      </c>
      <c r="J83" s="36">
        <v>9252</v>
      </c>
      <c r="K83" s="14">
        <f t="shared" si="40"/>
        <v>10732.32</v>
      </c>
      <c r="L83" s="37">
        <v>2090</v>
      </c>
      <c r="M83" s="14">
        <f t="shared" si="41"/>
        <v>2424.3999999999996</v>
      </c>
      <c r="O83" s="39">
        <v>1593</v>
      </c>
      <c r="P83" s="36">
        <f t="shared" si="54"/>
        <v>30.904199999999999</v>
      </c>
      <c r="Q83" s="36">
        <f t="shared" si="42"/>
        <v>1623.9041999999999</v>
      </c>
      <c r="R83" s="44">
        <f t="shared" si="43"/>
        <v>2337.8756000000003</v>
      </c>
      <c r="S83" s="45">
        <f t="shared" si="44"/>
        <v>0.43966349739104094</v>
      </c>
      <c r="T83" s="44">
        <f t="shared" si="45"/>
        <v>1697.0800000000002</v>
      </c>
      <c r="U83" s="45">
        <f t="shared" si="46"/>
        <v>4.5061648341078397E-2</v>
      </c>
      <c r="V83" s="44">
        <f t="shared" si="47"/>
        <v>2107.5390000000002</v>
      </c>
      <c r="W83" s="45">
        <f t="shared" si="48"/>
        <v>0.29782224838140103</v>
      </c>
      <c r="X83" s="44">
        <f t="shared" si="49"/>
        <v>9252</v>
      </c>
      <c r="Y83" s="45">
        <f t="shared" si="50"/>
        <v>4.6973804242885757</v>
      </c>
      <c r="Z83" s="44">
        <f t="shared" si="51"/>
        <v>2090</v>
      </c>
      <c r="AA83" s="45">
        <f t="shared" si="52"/>
        <v>0.28702173441019485</v>
      </c>
    </row>
    <row r="84" spans="1:27">
      <c r="A84" s="12">
        <v>74</v>
      </c>
      <c r="B84" s="1" t="s">
        <v>84</v>
      </c>
      <c r="C84" s="1" t="s">
        <v>3</v>
      </c>
      <c r="D84" s="13">
        <v>2693.1719999999996</v>
      </c>
      <c r="E84" s="14">
        <f t="shared" si="53"/>
        <v>3124.0795199999993</v>
      </c>
      <c r="F84" s="15">
        <v>1505.68</v>
      </c>
      <c r="G84" s="14">
        <f t="shared" si="55"/>
        <v>1746.5888</v>
      </c>
      <c r="H84" s="13">
        <v>2475.3330000000001</v>
      </c>
      <c r="I84" s="14">
        <f t="shared" si="56"/>
        <v>2871.3862799999997</v>
      </c>
      <c r="J84" s="36">
        <v>8411</v>
      </c>
      <c r="K84" s="14">
        <f t="shared" si="40"/>
        <v>9756.76</v>
      </c>
      <c r="L84" s="37">
        <v>2419</v>
      </c>
      <c r="M84" s="14">
        <f t="shared" si="41"/>
        <v>2806.04</v>
      </c>
      <c r="O84" s="39">
        <v>1871</v>
      </c>
      <c r="P84" s="36">
        <f t="shared" si="54"/>
        <v>36.297400000000003</v>
      </c>
      <c r="Q84" s="36">
        <f t="shared" si="42"/>
        <v>1907.2973999999999</v>
      </c>
      <c r="R84" s="44">
        <f t="shared" si="43"/>
        <v>2693.1719999999996</v>
      </c>
      <c r="S84" s="45">
        <f t="shared" si="44"/>
        <v>0.41203568987196215</v>
      </c>
      <c r="T84" s="44">
        <f t="shared" si="45"/>
        <v>1505.68</v>
      </c>
      <c r="U84" s="45">
        <f t="shared" si="46"/>
        <v>-0.2105688394479015</v>
      </c>
      <c r="V84" s="44">
        <f t="shared" si="47"/>
        <v>2475.3330000000001</v>
      </c>
      <c r="W84" s="45">
        <f t="shared" si="48"/>
        <v>0.29782224838140081</v>
      </c>
      <c r="X84" s="44">
        <f t="shared" si="49"/>
        <v>8411</v>
      </c>
      <c r="Y84" s="45">
        <f t="shared" si="50"/>
        <v>3.4099048213456387</v>
      </c>
      <c r="Z84" s="44">
        <f t="shared" si="51"/>
        <v>2419</v>
      </c>
      <c r="AA84" s="45">
        <f t="shared" si="52"/>
        <v>0.26828673913150625</v>
      </c>
    </row>
    <row r="85" spans="1:27">
      <c r="A85" s="12">
        <v>75</v>
      </c>
      <c r="B85" s="1" t="s">
        <v>85</v>
      </c>
      <c r="C85" s="1" t="s">
        <v>3</v>
      </c>
      <c r="D85" s="13">
        <v>6351.0811999999996</v>
      </c>
      <c r="E85" s="14">
        <f t="shared" si="53"/>
        <v>7367.2541919999994</v>
      </c>
      <c r="F85" s="15">
        <v>2871.0000000000005</v>
      </c>
      <c r="G85" s="14">
        <f t="shared" si="55"/>
        <v>3330.36</v>
      </c>
      <c r="H85" s="13">
        <v>5729.9130000000005</v>
      </c>
      <c r="I85" s="14">
        <f t="shared" si="56"/>
        <v>6646.6990800000003</v>
      </c>
      <c r="J85" s="36">
        <v>15239</v>
      </c>
      <c r="K85" s="14">
        <f t="shared" si="40"/>
        <v>17677.239999999998</v>
      </c>
      <c r="L85" s="37">
        <v>4484</v>
      </c>
      <c r="M85" s="14">
        <f t="shared" si="41"/>
        <v>5201.4399999999996</v>
      </c>
      <c r="O85" s="39">
        <v>4331</v>
      </c>
      <c r="P85" s="36">
        <f t="shared" si="54"/>
        <v>84.0214</v>
      </c>
      <c r="Q85" s="36">
        <f t="shared" si="42"/>
        <v>4415.0213999999996</v>
      </c>
      <c r="R85" s="44">
        <f t="shared" si="43"/>
        <v>6351.0811999999996</v>
      </c>
      <c r="S85" s="45">
        <f t="shared" si="44"/>
        <v>0.4385165154578865</v>
      </c>
      <c r="T85" s="44">
        <f t="shared" si="45"/>
        <v>2871.0000000000005</v>
      </c>
      <c r="U85" s="45">
        <f t="shared" si="46"/>
        <v>-0.34972002627212617</v>
      </c>
      <c r="V85" s="44">
        <f t="shared" si="47"/>
        <v>5729.9130000000005</v>
      </c>
      <c r="W85" s="45">
        <f t="shared" si="48"/>
        <v>0.29782224838140103</v>
      </c>
      <c r="X85" s="44">
        <f t="shared" si="49"/>
        <v>15239</v>
      </c>
      <c r="Y85" s="45">
        <f t="shared" si="50"/>
        <v>2.4516253986900272</v>
      </c>
      <c r="Z85" s="44">
        <f t="shared" si="51"/>
        <v>4484</v>
      </c>
      <c r="AA85" s="45">
        <f t="shared" si="52"/>
        <v>1.5623616229810455E-2</v>
      </c>
    </row>
    <row r="86" spans="1:27">
      <c r="A86" s="12">
        <v>76</v>
      </c>
      <c r="B86" s="1" t="s">
        <v>86</v>
      </c>
      <c r="C86" s="1" t="s">
        <v>3</v>
      </c>
      <c r="D86" s="13">
        <v>10943.382000000001</v>
      </c>
      <c r="E86" s="14">
        <f t="shared" si="53"/>
        <v>12694.323120000001</v>
      </c>
      <c r="F86" s="15">
        <v>5550.6</v>
      </c>
      <c r="G86" s="14">
        <f t="shared" si="55"/>
        <v>6438.6959999999999</v>
      </c>
      <c r="H86" s="13">
        <v>9869.58</v>
      </c>
      <c r="I86" s="14">
        <f t="shared" si="56"/>
        <v>11448.712799999999</v>
      </c>
      <c r="J86" s="36">
        <v>27693</v>
      </c>
      <c r="K86" s="14">
        <f t="shared" si="40"/>
        <v>32123.879999999997</v>
      </c>
      <c r="L86" s="37">
        <v>9223</v>
      </c>
      <c r="M86" s="14">
        <f t="shared" si="41"/>
        <v>10698.679999999998</v>
      </c>
      <c r="O86" s="39">
        <v>7460</v>
      </c>
      <c r="P86" s="36">
        <f t="shared" si="54"/>
        <v>144.72400000000002</v>
      </c>
      <c r="Q86" s="36">
        <f t="shared" si="42"/>
        <v>7604.7240000000002</v>
      </c>
      <c r="R86" s="44">
        <f t="shared" si="43"/>
        <v>10943.382000000001</v>
      </c>
      <c r="S86" s="45">
        <f t="shared" si="44"/>
        <v>0.43902421705245342</v>
      </c>
      <c r="T86" s="44">
        <f t="shared" si="45"/>
        <v>5550.6</v>
      </c>
      <c r="U86" s="45">
        <f t="shared" si="46"/>
        <v>-0.27011157801387664</v>
      </c>
      <c r="V86" s="44">
        <f t="shared" si="47"/>
        <v>9869.58</v>
      </c>
      <c r="W86" s="45">
        <f t="shared" si="48"/>
        <v>0.29782224838140081</v>
      </c>
      <c r="X86" s="44">
        <f t="shared" si="49"/>
        <v>27693</v>
      </c>
      <c r="Y86" s="45">
        <f t="shared" si="50"/>
        <v>2.6415522772424089</v>
      </c>
      <c r="Z86" s="44">
        <f t="shared" si="51"/>
        <v>9223</v>
      </c>
      <c r="AA86" s="45">
        <f t="shared" si="52"/>
        <v>0.21279878138904174</v>
      </c>
    </row>
    <row r="87" spans="1:27">
      <c r="A87" s="12">
        <v>77</v>
      </c>
      <c r="B87" s="1" t="s">
        <v>87</v>
      </c>
      <c r="C87" s="1" t="s">
        <v>3</v>
      </c>
      <c r="D87" s="13">
        <v>1953.498</v>
      </c>
      <c r="E87" s="14">
        <f t="shared" si="53"/>
        <v>2266.0576799999999</v>
      </c>
      <c r="F87" s="15">
        <v>2169.1999999999998</v>
      </c>
      <c r="G87" s="14">
        <f t="shared" si="55"/>
        <v>2516.2719999999995</v>
      </c>
      <c r="H87" s="13">
        <v>2831.22</v>
      </c>
      <c r="I87" s="14">
        <f t="shared" si="56"/>
        <v>3284.2151999999996</v>
      </c>
      <c r="J87" s="36">
        <v>7845</v>
      </c>
      <c r="K87" s="14">
        <f t="shared" si="40"/>
        <v>9100.1999999999989</v>
      </c>
      <c r="L87" s="37">
        <v>2097</v>
      </c>
      <c r="M87" s="14">
        <f t="shared" si="41"/>
        <v>2432.52</v>
      </c>
      <c r="O87" s="39">
        <v>2140</v>
      </c>
      <c r="P87" s="36">
        <f t="shared" si="54"/>
        <v>41.515999999999998</v>
      </c>
      <c r="Q87" s="36">
        <f t="shared" si="42"/>
        <v>2181.5160000000001</v>
      </c>
      <c r="R87" s="44">
        <f t="shared" si="43"/>
        <v>1953.498</v>
      </c>
      <c r="S87" s="45">
        <f t="shared" si="44"/>
        <v>-0.10452272639760607</v>
      </c>
      <c r="T87" s="44">
        <f t="shared" si="45"/>
        <v>2169.1999999999998</v>
      </c>
      <c r="U87" s="45">
        <f t="shared" si="46"/>
        <v>-5.645615251045677E-3</v>
      </c>
      <c r="V87" s="44">
        <f t="shared" si="47"/>
        <v>2831.22</v>
      </c>
      <c r="W87" s="45">
        <f t="shared" si="48"/>
        <v>0.29782224838140059</v>
      </c>
      <c r="X87" s="44">
        <f t="shared" si="49"/>
        <v>7845</v>
      </c>
      <c r="Y87" s="45">
        <f t="shared" si="50"/>
        <v>2.5961230630442316</v>
      </c>
      <c r="Z87" s="44">
        <f t="shared" si="51"/>
        <v>2097</v>
      </c>
      <c r="AA87" s="45">
        <f t="shared" si="52"/>
        <v>-3.8741865748406212E-2</v>
      </c>
    </row>
    <row r="88" spans="1:27">
      <c r="A88" s="12">
        <v>78</v>
      </c>
      <c r="B88" s="1" t="s">
        <v>88</v>
      </c>
      <c r="C88" s="1" t="s">
        <v>3</v>
      </c>
      <c r="D88" s="13">
        <v>2409.9463999999998</v>
      </c>
      <c r="E88" s="14">
        <f t="shared" si="53"/>
        <v>2795.5378239999995</v>
      </c>
      <c r="F88" s="15">
        <v>2335.08</v>
      </c>
      <c r="G88" s="14">
        <f t="shared" si="55"/>
        <v>2708.6927999999998</v>
      </c>
      <c r="H88" s="13">
        <v>3435.8310000000001</v>
      </c>
      <c r="I88" s="14">
        <f t="shared" si="56"/>
        <v>3985.56396</v>
      </c>
      <c r="J88" s="36">
        <v>11658</v>
      </c>
      <c r="K88" s="14">
        <f t="shared" si="40"/>
        <v>13523.279999999999</v>
      </c>
      <c r="L88" s="37">
        <v>2966</v>
      </c>
      <c r="M88" s="14">
        <f t="shared" si="41"/>
        <v>3440.56</v>
      </c>
      <c r="O88" s="39">
        <v>2597</v>
      </c>
      <c r="P88" s="36">
        <f t="shared" si="54"/>
        <v>50.381799999999998</v>
      </c>
      <c r="Q88" s="36">
        <f t="shared" si="42"/>
        <v>2647.3818000000001</v>
      </c>
      <c r="R88" s="44">
        <f t="shared" si="43"/>
        <v>2409.9463999999998</v>
      </c>
      <c r="S88" s="45">
        <f t="shared" si="44"/>
        <v>-8.9686874783229342E-2</v>
      </c>
      <c r="T88" s="44">
        <f t="shared" si="45"/>
        <v>2335.08</v>
      </c>
      <c r="U88" s="45">
        <f t="shared" si="46"/>
        <v>-0.11796628654015839</v>
      </c>
      <c r="V88" s="44">
        <f t="shared" si="47"/>
        <v>3435.8310000000001</v>
      </c>
      <c r="W88" s="45">
        <f t="shared" si="48"/>
        <v>0.29782224838140081</v>
      </c>
      <c r="X88" s="44">
        <f t="shared" si="49"/>
        <v>11658</v>
      </c>
      <c r="Y88" s="45">
        <f t="shared" si="50"/>
        <v>3.4035960359023392</v>
      </c>
      <c r="Z88" s="44">
        <f t="shared" si="51"/>
        <v>2966</v>
      </c>
      <c r="AA88" s="45">
        <f t="shared" si="52"/>
        <v>0.12035219098355965</v>
      </c>
    </row>
    <row r="89" spans="1:27">
      <c r="A89" s="12">
        <v>79</v>
      </c>
      <c r="B89" s="1" t="s">
        <v>89</v>
      </c>
      <c r="C89" s="1" t="s">
        <v>3</v>
      </c>
      <c r="D89" s="13">
        <v>5079.0947999999999</v>
      </c>
      <c r="E89" s="14">
        <f t="shared" si="53"/>
        <v>5891.7499679999992</v>
      </c>
      <c r="F89" s="15">
        <v>5040.2000000000007</v>
      </c>
      <c r="G89" s="14">
        <f t="shared" si="55"/>
        <v>5846.6320000000005</v>
      </c>
      <c r="H89" s="13">
        <v>7382.34</v>
      </c>
      <c r="I89" s="14">
        <f t="shared" si="56"/>
        <v>8563.5144</v>
      </c>
      <c r="J89" s="36">
        <v>21589</v>
      </c>
      <c r="K89" s="14">
        <f t="shared" si="40"/>
        <v>25043.239999999998</v>
      </c>
      <c r="L89" s="37">
        <v>5393</v>
      </c>
      <c r="M89" s="14">
        <f t="shared" si="41"/>
        <v>6255.8799999999992</v>
      </c>
      <c r="O89" s="39">
        <v>5580</v>
      </c>
      <c r="P89" s="36">
        <f t="shared" si="54"/>
        <v>108.25200000000001</v>
      </c>
      <c r="Q89" s="36">
        <f t="shared" si="42"/>
        <v>5688.2520000000004</v>
      </c>
      <c r="R89" s="44">
        <f t="shared" si="43"/>
        <v>5079.0947999999999</v>
      </c>
      <c r="S89" s="45">
        <f t="shared" si="44"/>
        <v>-0.10709040316779228</v>
      </c>
      <c r="T89" s="44">
        <f t="shared" si="45"/>
        <v>5040.2000000000007</v>
      </c>
      <c r="U89" s="45">
        <f t="shared" si="46"/>
        <v>-0.11392814523688466</v>
      </c>
      <c r="V89" s="44">
        <f t="shared" si="47"/>
        <v>7382.34</v>
      </c>
      <c r="W89" s="45">
        <f t="shared" si="48"/>
        <v>0.29782224838140081</v>
      </c>
      <c r="X89" s="44">
        <f t="shared" si="49"/>
        <v>21589</v>
      </c>
      <c r="Y89" s="45">
        <f t="shared" si="50"/>
        <v>2.7953663093688532</v>
      </c>
      <c r="Z89" s="44">
        <f t="shared" si="51"/>
        <v>5393</v>
      </c>
      <c r="AA89" s="45">
        <f t="shared" si="52"/>
        <v>-5.1905576616507187E-2</v>
      </c>
    </row>
    <row r="90" spans="1:27">
      <c r="A90" s="12">
        <v>80</v>
      </c>
      <c r="B90" s="1" t="s">
        <v>90</v>
      </c>
      <c r="C90" s="1" t="s">
        <v>3</v>
      </c>
      <c r="D90" s="13">
        <v>9141.6119999999992</v>
      </c>
      <c r="E90" s="14">
        <f t="shared" si="53"/>
        <v>10604.269919999999</v>
      </c>
      <c r="F90" s="15">
        <v>8804.4</v>
      </c>
      <c r="G90" s="14">
        <f t="shared" si="55"/>
        <v>10213.103999999999</v>
      </c>
      <c r="H90" s="13">
        <v>12879.405000000001</v>
      </c>
      <c r="I90" s="14">
        <f t="shared" si="56"/>
        <v>14940.1098</v>
      </c>
      <c r="J90" s="36">
        <v>28974</v>
      </c>
      <c r="K90" s="14">
        <f t="shared" si="40"/>
        <v>33609.839999999997</v>
      </c>
      <c r="L90" s="37">
        <v>10747</v>
      </c>
      <c r="M90" s="14">
        <f t="shared" si="41"/>
        <v>12466.519999999999</v>
      </c>
      <c r="O90" s="39">
        <v>9735</v>
      </c>
      <c r="P90" s="36">
        <f t="shared" si="54"/>
        <v>188.85900000000001</v>
      </c>
      <c r="Q90" s="36">
        <f t="shared" si="42"/>
        <v>9923.8590000000004</v>
      </c>
      <c r="R90" s="44">
        <f t="shared" si="43"/>
        <v>9141.6119999999992</v>
      </c>
      <c r="S90" s="45">
        <f t="shared" si="44"/>
        <v>-7.8824880522788687E-2</v>
      </c>
      <c r="T90" s="44">
        <f t="shared" si="45"/>
        <v>8804.4</v>
      </c>
      <c r="U90" s="45">
        <f t="shared" si="46"/>
        <v>-0.11280480708160012</v>
      </c>
      <c r="V90" s="44">
        <f t="shared" si="47"/>
        <v>12879.405000000001</v>
      </c>
      <c r="W90" s="45">
        <f t="shared" si="48"/>
        <v>0.29782224838140081</v>
      </c>
      <c r="X90" s="44">
        <f t="shared" si="49"/>
        <v>28974</v>
      </c>
      <c r="Y90" s="45">
        <f t="shared" si="50"/>
        <v>1.9196303575050795</v>
      </c>
      <c r="Z90" s="44">
        <f t="shared" si="51"/>
        <v>10747</v>
      </c>
      <c r="AA90" s="45">
        <f t="shared" si="52"/>
        <v>8.2945656523334188E-2</v>
      </c>
    </row>
    <row r="91" spans="1:27">
      <c r="A91" s="12">
        <v>81</v>
      </c>
      <c r="B91" s="1" t="s">
        <v>91</v>
      </c>
      <c r="C91" s="1" t="s">
        <v>3</v>
      </c>
      <c r="D91" s="13">
        <v>1700.6179999999999</v>
      </c>
      <c r="E91" s="14">
        <f t="shared" si="53"/>
        <v>1972.7168799999997</v>
      </c>
      <c r="F91" s="15">
        <v>2424.4</v>
      </c>
      <c r="G91" s="14">
        <f t="shared" si="55"/>
        <v>2812.3040000000001</v>
      </c>
      <c r="H91" s="13">
        <v>2440.9349999999999</v>
      </c>
      <c r="I91" s="14">
        <f t="shared" si="56"/>
        <v>2831.4845999999998</v>
      </c>
      <c r="J91" s="36">
        <v>9874</v>
      </c>
      <c r="K91" s="14">
        <f t="shared" si="40"/>
        <v>11453.839999999998</v>
      </c>
      <c r="L91" s="37">
        <v>2139</v>
      </c>
      <c r="M91" s="14">
        <f t="shared" si="41"/>
        <v>2481.2399999999998</v>
      </c>
      <c r="O91" s="39">
        <v>1845</v>
      </c>
      <c r="P91" s="36">
        <f t="shared" si="54"/>
        <v>35.792999999999999</v>
      </c>
      <c r="Q91" s="36">
        <f t="shared" si="42"/>
        <v>1880.7929999999999</v>
      </c>
      <c r="R91" s="44">
        <f t="shared" si="43"/>
        <v>1700.6179999999999</v>
      </c>
      <c r="S91" s="45">
        <f t="shared" si="44"/>
        <v>-9.579735781662313E-2</v>
      </c>
      <c r="T91" s="44">
        <f t="shared" si="45"/>
        <v>2424.4</v>
      </c>
      <c r="U91" s="45">
        <f t="shared" si="46"/>
        <v>0.28903074394683537</v>
      </c>
      <c r="V91" s="44">
        <f t="shared" si="47"/>
        <v>2440.9349999999999</v>
      </c>
      <c r="W91" s="45">
        <f t="shared" si="48"/>
        <v>0.29782224838140081</v>
      </c>
      <c r="X91" s="44">
        <f t="shared" si="49"/>
        <v>9874</v>
      </c>
      <c r="Y91" s="45">
        <f t="shared" si="50"/>
        <v>4.2499132015059606</v>
      </c>
      <c r="Z91" s="44">
        <f t="shared" si="51"/>
        <v>2139</v>
      </c>
      <c r="AA91" s="45">
        <f t="shared" si="52"/>
        <v>0.13728624043156268</v>
      </c>
    </row>
    <row r="92" spans="1:27">
      <c r="A92" s="12">
        <v>82</v>
      </c>
      <c r="B92" s="1" t="s">
        <v>92</v>
      </c>
      <c r="C92" s="1" t="s">
        <v>3</v>
      </c>
      <c r="D92" s="13">
        <v>2095.1108000000004</v>
      </c>
      <c r="E92" s="14">
        <f t="shared" si="53"/>
        <v>2430.3285280000005</v>
      </c>
      <c r="F92" s="15">
        <v>2615.8000000000002</v>
      </c>
      <c r="G92" s="14">
        <f t="shared" si="55"/>
        <v>3034.328</v>
      </c>
      <c r="H92" s="13">
        <v>2962.1970000000006</v>
      </c>
      <c r="I92" s="14">
        <f t="shared" si="56"/>
        <v>3436.1485200000006</v>
      </c>
      <c r="J92" s="36">
        <v>13520</v>
      </c>
      <c r="K92" s="14">
        <f t="shared" si="40"/>
        <v>15683.199999999999</v>
      </c>
      <c r="L92" s="37">
        <v>2466</v>
      </c>
      <c r="M92" s="14">
        <f t="shared" si="41"/>
        <v>2860.56</v>
      </c>
      <c r="O92" s="39">
        <v>2239</v>
      </c>
      <c r="P92" s="36">
        <f t="shared" si="54"/>
        <v>43.436599999999999</v>
      </c>
      <c r="Q92" s="36">
        <f t="shared" si="42"/>
        <v>2282.4366</v>
      </c>
      <c r="R92" s="44">
        <f t="shared" si="43"/>
        <v>2095.1108000000004</v>
      </c>
      <c r="S92" s="45">
        <f t="shared" si="44"/>
        <v>-8.2072728767142777E-2</v>
      </c>
      <c r="T92" s="44">
        <f t="shared" si="45"/>
        <v>2615.8000000000002</v>
      </c>
      <c r="U92" s="45">
        <f t="shared" si="46"/>
        <v>0.14605592987774574</v>
      </c>
      <c r="V92" s="44">
        <f t="shared" si="47"/>
        <v>2962.1970000000006</v>
      </c>
      <c r="W92" s="45">
        <f t="shared" si="48"/>
        <v>0.29782224838140103</v>
      </c>
      <c r="X92" s="44">
        <f t="shared" si="49"/>
        <v>13520</v>
      </c>
      <c r="Y92" s="45">
        <f t="shared" si="50"/>
        <v>4.9234942166630171</v>
      </c>
      <c r="Z92" s="44">
        <f t="shared" si="51"/>
        <v>2466</v>
      </c>
      <c r="AA92" s="45">
        <f t="shared" si="52"/>
        <v>8.0424314962352028E-2</v>
      </c>
    </row>
    <row r="93" spans="1:27">
      <c r="A93" s="12">
        <v>83</v>
      </c>
      <c r="B93" s="1" t="s">
        <v>93</v>
      </c>
      <c r="C93" s="1" t="s">
        <v>3</v>
      </c>
      <c r="D93" s="13">
        <v>4640.348</v>
      </c>
      <c r="E93" s="14">
        <f t="shared" si="53"/>
        <v>5382.80368</v>
      </c>
      <c r="F93" s="15">
        <v>3955.6</v>
      </c>
      <c r="G93" s="14">
        <f t="shared" si="55"/>
        <v>4588.4959999999992</v>
      </c>
      <c r="H93" s="13">
        <v>6363.63</v>
      </c>
      <c r="I93" s="14">
        <f t="shared" si="56"/>
        <v>7381.8107999999993</v>
      </c>
      <c r="J93" s="36">
        <v>23524</v>
      </c>
      <c r="K93" s="14">
        <f t="shared" si="40"/>
        <v>27287.839999999997</v>
      </c>
      <c r="L93" s="37">
        <v>4664</v>
      </c>
      <c r="M93" s="14">
        <f t="shared" si="41"/>
        <v>5410.24</v>
      </c>
      <c r="O93" s="39">
        <v>4810</v>
      </c>
      <c r="P93" s="36">
        <f t="shared" si="54"/>
        <v>93.314000000000007</v>
      </c>
      <c r="Q93" s="36">
        <f t="shared" si="42"/>
        <v>4903.3140000000003</v>
      </c>
      <c r="R93" s="44">
        <f t="shared" si="43"/>
        <v>4640.348</v>
      </c>
      <c r="S93" s="45">
        <f t="shared" si="44"/>
        <v>-5.3630259045209128E-2</v>
      </c>
      <c r="T93" s="44">
        <f t="shared" si="45"/>
        <v>3955.6</v>
      </c>
      <c r="U93" s="45">
        <f t="shared" si="46"/>
        <v>-0.19328029981355477</v>
      </c>
      <c r="V93" s="44">
        <f t="shared" si="47"/>
        <v>6363.63</v>
      </c>
      <c r="W93" s="45">
        <f t="shared" si="48"/>
        <v>0.29782224838140081</v>
      </c>
      <c r="X93" s="44">
        <f t="shared" si="49"/>
        <v>23524</v>
      </c>
      <c r="Y93" s="45">
        <f t="shared" si="50"/>
        <v>3.7975716015739556</v>
      </c>
      <c r="Z93" s="44">
        <f t="shared" si="51"/>
        <v>4664</v>
      </c>
      <c r="AA93" s="45">
        <f t="shared" si="52"/>
        <v>-4.8806582650020025E-2</v>
      </c>
    </row>
    <row r="94" spans="1:27">
      <c r="A94" s="12">
        <v>84</v>
      </c>
      <c r="B94" s="1" t="s">
        <v>94</v>
      </c>
      <c r="C94" s="1" t="s">
        <v>3</v>
      </c>
      <c r="D94" s="13">
        <v>8218.6</v>
      </c>
      <c r="E94" s="14">
        <f t="shared" si="53"/>
        <v>9533.5759999999991</v>
      </c>
      <c r="F94" s="15">
        <v>5933.4000000000005</v>
      </c>
      <c r="G94" s="14">
        <f t="shared" si="55"/>
        <v>6882.7440000000006</v>
      </c>
      <c r="H94" s="13">
        <v>11102.616</v>
      </c>
      <c r="I94" s="14">
        <f t="shared" si="56"/>
        <v>12879.034559999998</v>
      </c>
      <c r="J94" s="36">
        <v>18974</v>
      </c>
      <c r="K94" s="14">
        <f t="shared" si="40"/>
        <v>22009.84</v>
      </c>
      <c r="L94" s="37">
        <v>8242</v>
      </c>
      <c r="M94" s="14">
        <f t="shared" si="41"/>
        <v>9560.7199999999993</v>
      </c>
      <c r="O94" s="39">
        <v>8392</v>
      </c>
      <c r="P94" s="36">
        <f t="shared" si="54"/>
        <v>162.8048</v>
      </c>
      <c r="Q94" s="36">
        <f t="shared" si="42"/>
        <v>8554.8047999999999</v>
      </c>
      <c r="R94" s="44">
        <f t="shared" si="43"/>
        <v>8218.6</v>
      </c>
      <c r="S94" s="45">
        <f t="shared" si="44"/>
        <v>-3.9300113545548077E-2</v>
      </c>
      <c r="T94" s="44">
        <f t="shared" si="45"/>
        <v>5933.4000000000005</v>
      </c>
      <c r="U94" s="45">
        <f t="shared" si="46"/>
        <v>-0.30642485261615782</v>
      </c>
      <c r="V94" s="44">
        <f t="shared" si="47"/>
        <v>11102.616</v>
      </c>
      <c r="W94" s="45">
        <f t="shared" si="48"/>
        <v>0.29782224838140081</v>
      </c>
      <c r="X94" s="44">
        <f t="shared" si="49"/>
        <v>18974</v>
      </c>
      <c r="Y94" s="45">
        <f t="shared" si="50"/>
        <v>1.2179348849666329</v>
      </c>
      <c r="Z94" s="44">
        <f t="shared" si="51"/>
        <v>8242</v>
      </c>
      <c r="AA94" s="45">
        <f t="shared" si="52"/>
        <v>-3.6564808585696773E-2</v>
      </c>
    </row>
    <row r="95" spans="1:27">
      <c r="A95" s="12">
        <v>85</v>
      </c>
      <c r="B95" s="1" t="s">
        <v>119</v>
      </c>
      <c r="C95" s="1" t="s">
        <v>3</v>
      </c>
      <c r="D95" s="13">
        <v>21158.4696</v>
      </c>
      <c r="E95" s="14">
        <f t="shared" si="53"/>
        <v>24543.824735999999</v>
      </c>
      <c r="F95" s="15">
        <v>15184.4</v>
      </c>
      <c r="G95" s="14">
        <f t="shared" si="55"/>
        <v>17613.903999999999</v>
      </c>
      <c r="H95" s="13">
        <v>17499.321</v>
      </c>
      <c r="I95" s="14">
        <f t="shared" si="56"/>
        <v>20299.212359999998</v>
      </c>
      <c r="J95" s="36">
        <v>58780</v>
      </c>
      <c r="K95" s="14">
        <f t="shared" si="40"/>
        <v>68184.799999999988</v>
      </c>
      <c r="L95" s="37">
        <v>19044</v>
      </c>
      <c r="M95" s="14">
        <f t="shared" si="41"/>
        <v>22091.039999999997</v>
      </c>
      <c r="O95" s="39">
        <v>13227</v>
      </c>
      <c r="P95" s="36">
        <f t="shared" si="54"/>
        <v>256.60380000000004</v>
      </c>
      <c r="Q95" s="36">
        <f t="shared" si="42"/>
        <v>13483.603800000001</v>
      </c>
      <c r="R95" s="44">
        <f t="shared" si="43"/>
        <v>21158.4696</v>
      </c>
      <c r="S95" s="45">
        <f t="shared" si="44"/>
        <v>0.56919989001753368</v>
      </c>
      <c r="T95" s="44">
        <f t="shared" si="45"/>
        <v>15184.4</v>
      </c>
      <c r="U95" s="45">
        <f t="shared" si="46"/>
        <v>0.12613810263395586</v>
      </c>
      <c r="V95" s="44">
        <f t="shared" si="47"/>
        <v>17499.321</v>
      </c>
      <c r="W95" s="45">
        <f t="shared" si="48"/>
        <v>0.29782224838140081</v>
      </c>
      <c r="X95" s="44">
        <f t="shared" si="49"/>
        <v>58780</v>
      </c>
      <c r="Y95" s="45">
        <f t="shared" si="50"/>
        <v>3.3593686726392837</v>
      </c>
      <c r="Z95" s="44">
        <f t="shared" si="51"/>
        <v>19044</v>
      </c>
      <c r="AA95" s="45">
        <f t="shared" si="52"/>
        <v>0.4123820517479162</v>
      </c>
    </row>
    <row r="96" spans="1:27">
      <c r="A96" s="12">
        <v>86</v>
      </c>
      <c r="B96" s="1" t="s">
        <v>120</v>
      </c>
      <c r="C96" s="1" t="s">
        <v>3</v>
      </c>
      <c r="D96" s="13">
        <v>28072.2088</v>
      </c>
      <c r="E96" s="14">
        <f t="shared" si="53"/>
        <v>32563.762207999996</v>
      </c>
      <c r="F96" s="15">
        <v>20288.400000000001</v>
      </c>
      <c r="G96" s="14">
        <f t="shared" si="55"/>
        <v>23534.544000000002</v>
      </c>
      <c r="H96" s="13">
        <v>23222.619000000002</v>
      </c>
      <c r="I96" s="14">
        <f t="shared" si="56"/>
        <v>26938.23804</v>
      </c>
      <c r="J96" s="36">
        <v>63259</v>
      </c>
      <c r="K96" s="14">
        <f t="shared" si="40"/>
        <v>73380.439999999988</v>
      </c>
      <c r="L96" s="37">
        <v>24493</v>
      </c>
      <c r="M96" s="14">
        <f t="shared" si="41"/>
        <v>28411.879999999997</v>
      </c>
      <c r="O96" s="39">
        <v>17553</v>
      </c>
      <c r="P96" s="36">
        <f t="shared" si="54"/>
        <v>340.52820000000003</v>
      </c>
      <c r="Q96" s="36">
        <f t="shared" si="42"/>
        <v>17893.528200000001</v>
      </c>
      <c r="R96" s="44">
        <f t="shared" si="43"/>
        <v>28072.2088</v>
      </c>
      <c r="S96" s="45">
        <f t="shared" si="44"/>
        <v>0.56884704269781738</v>
      </c>
      <c r="T96" s="44">
        <f t="shared" si="45"/>
        <v>20288.400000000001</v>
      </c>
      <c r="U96" s="45">
        <f t="shared" si="46"/>
        <v>0.13384011097375415</v>
      </c>
      <c r="V96" s="44">
        <f t="shared" si="47"/>
        <v>23222.619000000002</v>
      </c>
      <c r="W96" s="45">
        <f t="shared" si="48"/>
        <v>0.29782224838140081</v>
      </c>
      <c r="X96" s="44">
        <f t="shared" si="49"/>
        <v>63259</v>
      </c>
      <c r="Y96" s="45">
        <f t="shared" si="50"/>
        <v>2.5353005451434667</v>
      </c>
      <c r="Z96" s="44">
        <f t="shared" si="51"/>
        <v>24493</v>
      </c>
      <c r="AA96" s="45">
        <f t="shared" si="52"/>
        <v>0.36881892303385966</v>
      </c>
    </row>
    <row r="97" spans="1:27">
      <c r="A97" s="12">
        <v>87</v>
      </c>
      <c r="B97" s="1" t="s">
        <v>95</v>
      </c>
      <c r="C97" s="1" t="s">
        <v>3</v>
      </c>
      <c r="D97" s="13">
        <v>4879.3196000000007</v>
      </c>
      <c r="E97" s="14">
        <f t="shared" si="53"/>
        <v>5660.0107360000002</v>
      </c>
      <c r="F97" s="15">
        <v>3828</v>
      </c>
      <c r="G97" s="14">
        <f t="shared" si="55"/>
        <v>4440.4799999999996</v>
      </c>
      <c r="H97" s="13">
        <v>4400.2980000000007</v>
      </c>
      <c r="I97" s="14">
        <f t="shared" si="56"/>
        <v>5104.3456800000004</v>
      </c>
      <c r="J97" s="36">
        <v>11458</v>
      </c>
      <c r="K97" s="14">
        <f t="shared" si="40"/>
        <v>13291.279999999999</v>
      </c>
      <c r="L97" s="37">
        <v>4346</v>
      </c>
      <c r="M97" s="14">
        <f t="shared" si="41"/>
        <v>5041.3599999999997</v>
      </c>
      <c r="O97" s="39">
        <v>3326</v>
      </c>
      <c r="P97" s="36">
        <f t="shared" si="54"/>
        <v>64.5244</v>
      </c>
      <c r="Q97" s="36">
        <f t="shared" si="42"/>
        <v>3390.5243999999998</v>
      </c>
      <c r="R97" s="44">
        <f t="shared" si="43"/>
        <v>4879.3196000000007</v>
      </c>
      <c r="S97" s="45">
        <f t="shared" si="44"/>
        <v>0.43910470014608971</v>
      </c>
      <c r="T97" s="44">
        <f t="shared" si="45"/>
        <v>3828</v>
      </c>
      <c r="U97" s="45">
        <f t="shared" si="46"/>
        <v>0.12902889004426576</v>
      </c>
      <c r="V97" s="44">
        <f t="shared" si="47"/>
        <v>4400.2980000000007</v>
      </c>
      <c r="W97" s="45">
        <f t="shared" si="48"/>
        <v>0.29782224838140103</v>
      </c>
      <c r="X97" s="44">
        <f t="shared" si="49"/>
        <v>11458</v>
      </c>
      <c r="Y97" s="45">
        <f t="shared" si="50"/>
        <v>2.3794182398451404</v>
      </c>
      <c r="Z97" s="44">
        <f t="shared" si="51"/>
        <v>4346</v>
      </c>
      <c r="AA97" s="45">
        <f t="shared" si="52"/>
        <v>0.2818076165445087</v>
      </c>
    </row>
    <row r="98" spans="1:27">
      <c r="A98" s="12">
        <v>88</v>
      </c>
      <c r="B98" s="1" t="s">
        <v>96</v>
      </c>
      <c r="C98" s="1" t="s">
        <v>3</v>
      </c>
      <c r="D98" s="13">
        <v>5592.4411999999993</v>
      </c>
      <c r="E98" s="14">
        <f t="shared" si="53"/>
        <v>6487.2317919999987</v>
      </c>
      <c r="F98" s="15">
        <v>4402.2</v>
      </c>
      <c r="G98" s="14">
        <f t="shared" si="55"/>
        <v>5106.5519999999997</v>
      </c>
      <c r="H98" s="13">
        <v>5045.9220000000005</v>
      </c>
      <c r="I98" s="14">
        <f t="shared" si="56"/>
        <v>5853.2695199999998</v>
      </c>
      <c r="J98" s="36">
        <v>15451</v>
      </c>
      <c r="K98" s="14">
        <f t="shared" si="40"/>
        <v>17923.16</v>
      </c>
      <c r="L98" s="37">
        <v>5040</v>
      </c>
      <c r="M98" s="14">
        <f t="shared" si="41"/>
        <v>5846.4</v>
      </c>
      <c r="O98" s="39">
        <v>3814</v>
      </c>
      <c r="P98" s="36">
        <f t="shared" si="54"/>
        <v>73.991600000000005</v>
      </c>
      <c r="Q98" s="36">
        <f t="shared" si="42"/>
        <v>3887.9915999999998</v>
      </c>
      <c r="R98" s="44">
        <f t="shared" si="43"/>
        <v>5592.4411999999993</v>
      </c>
      <c r="S98" s="45">
        <f t="shared" si="44"/>
        <v>0.43838818993333195</v>
      </c>
      <c r="T98" s="44">
        <f t="shared" si="45"/>
        <v>4402.2</v>
      </c>
      <c r="U98" s="45">
        <f t="shared" si="46"/>
        <v>0.13225553265084211</v>
      </c>
      <c r="V98" s="44">
        <f t="shared" si="47"/>
        <v>5045.9220000000005</v>
      </c>
      <c r="W98" s="45">
        <f t="shared" si="48"/>
        <v>0.29782224838140103</v>
      </c>
      <c r="X98" s="44">
        <f t="shared" si="49"/>
        <v>15451</v>
      </c>
      <c r="Y98" s="45">
        <f t="shared" si="50"/>
        <v>2.9740312196147749</v>
      </c>
      <c r="Z98" s="44">
        <f t="shared" si="51"/>
        <v>5040</v>
      </c>
      <c r="AA98" s="45">
        <f t="shared" si="52"/>
        <v>0.29629909694249346</v>
      </c>
    </row>
    <row r="99" spans="1:27">
      <c r="A99" s="12">
        <v>89</v>
      </c>
      <c r="B99" s="1" t="s">
        <v>97</v>
      </c>
      <c r="C99" s="1" t="s">
        <v>3</v>
      </c>
      <c r="D99" s="13">
        <v>7018.6844000000001</v>
      </c>
      <c r="E99" s="14">
        <f t="shared" si="53"/>
        <v>8141.6739039999993</v>
      </c>
      <c r="F99" s="15">
        <v>3891.7999999999997</v>
      </c>
      <c r="G99" s="14">
        <f t="shared" si="55"/>
        <v>4514.4879999999994</v>
      </c>
      <c r="H99" s="13">
        <v>6333.2010000000009</v>
      </c>
      <c r="I99" s="14">
        <f t="shared" si="56"/>
        <v>7346.5131600000004</v>
      </c>
      <c r="J99" s="36">
        <v>32458</v>
      </c>
      <c r="K99" s="14">
        <f t="shared" si="40"/>
        <v>37651.279999999999</v>
      </c>
      <c r="L99" s="37">
        <v>5918</v>
      </c>
      <c r="M99" s="14">
        <f t="shared" si="41"/>
        <v>6864.8799999999992</v>
      </c>
      <c r="O99" s="39">
        <v>4787</v>
      </c>
      <c r="P99" s="36">
        <f t="shared" si="54"/>
        <v>92.867800000000003</v>
      </c>
      <c r="Q99" s="36">
        <f t="shared" si="42"/>
        <v>4879.8678</v>
      </c>
      <c r="R99" s="44">
        <f t="shared" si="43"/>
        <v>7018.6844000000001</v>
      </c>
      <c r="S99" s="45">
        <f t="shared" si="44"/>
        <v>0.43829396361926043</v>
      </c>
      <c r="T99" s="44">
        <f t="shared" si="45"/>
        <v>3891.7999999999997</v>
      </c>
      <c r="U99" s="45">
        <f t="shared" si="46"/>
        <v>-0.20247839500897957</v>
      </c>
      <c r="V99" s="44">
        <f t="shared" si="47"/>
        <v>6333.2010000000009</v>
      </c>
      <c r="W99" s="45">
        <f t="shared" si="48"/>
        <v>0.29782224838140103</v>
      </c>
      <c r="X99" s="44">
        <f t="shared" si="49"/>
        <v>32458</v>
      </c>
      <c r="Y99" s="45">
        <f t="shared" si="50"/>
        <v>5.6514096959757802</v>
      </c>
      <c r="Z99" s="44">
        <f t="shared" si="51"/>
        <v>5918</v>
      </c>
      <c r="AA99" s="45">
        <f t="shared" si="52"/>
        <v>0.2127377712978209</v>
      </c>
    </row>
    <row r="100" spans="1:27">
      <c r="A100" s="12">
        <v>90</v>
      </c>
      <c r="B100" s="1" t="s">
        <v>98</v>
      </c>
      <c r="C100" s="1" t="s">
        <v>3</v>
      </c>
      <c r="D100" s="13">
        <v>14491.288399999999</v>
      </c>
      <c r="E100" s="14">
        <f t="shared" si="53"/>
        <v>16809.894543999999</v>
      </c>
      <c r="F100" s="15">
        <v>7400.7999999999993</v>
      </c>
      <c r="G100" s="14">
        <f t="shared" si="55"/>
        <v>8584.9279999999981</v>
      </c>
      <c r="H100" s="13">
        <v>13069.917000000001</v>
      </c>
      <c r="I100" s="14">
        <f t="shared" si="56"/>
        <v>15161.103720000001</v>
      </c>
      <c r="J100" s="36">
        <v>50451</v>
      </c>
      <c r="K100" s="14">
        <f t="shared" si="40"/>
        <v>58523.159999999996</v>
      </c>
      <c r="L100" s="37">
        <v>12205</v>
      </c>
      <c r="M100" s="14">
        <f t="shared" si="41"/>
        <v>14157.8</v>
      </c>
      <c r="O100" s="39">
        <v>9879</v>
      </c>
      <c r="P100" s="36">
        <f t="shared" si="54"/>
        <v>191.65260000000001</v>
      </c>
      <c r="Q100" s="36">
        <f t="shared" si="42"/>
        <v>10070.652599999999</v>
      </c>
      <c r="R100" s="44">
        <f t="shared" si="43"/>
        <v>14491.288399999999</v>
      </c>
      <c r="S100" s="45">
        <f t="shared" si="44"/>
        <v>0.4389621979413727</v>
      </c>
      <c r="T100" s="44">
        <f t="shared" si="45"/>
        <v>7400.7999999999993</v>
      </c>
      <c r="U100" s="45">
        <f t="shared" si="46"/>
        <v>-0.26511217356460104</v>
      </c>
      <c r="V100" s="44">
        <f t="shared" si="47"/>
        <v>13069.917000000001</v>
      </c>
      <c r="W100" s="45">
        <f t="shared" si="48"/>
        <v>0.29782224838140103</v>
      </c>
      <c r="X100" s="44">
        <f t="shared" si="49"/>
        <v>50451</v>
      </c>
      <c r="Y100" s="45">
        <f t="shared" si="50"/>
        <v>4.0097051307280722</v>
      </c>
      <c r="Z100" s="44">
        <f t="shared" si="51"/>
        <v>12205</v>
      </c>
      <c r="AA100" s="45">
        <f t="shared" si="52"/>
        <v>0.21193734753594828</v>
      </c>
    </row>
    <row r="101" spans="1:27">
      <c r="A101" s="12">
        <v>91</v>
      </c>
      <c r="B101" s="1" t="s">
        <v>128</v>
      </c>
      <c r="C101" s="1" t="s">
        <v>3</v>
      </c>
      <c r="D101" s="13">
        <v>4651.7276000000002</v>
      </c>
      <c r="E101" s="14">
        <f t="shared" si="53"/>
        <v>5396.0040159999999</v>
      </c>
      <c r="F101" s="15">
        <v>4147</v>
      </c>
      <c r="G101" s="14">
        <f t="shared" si="55"/>
        <v>4810.5199999999995</v>
      </c>
      <c r="H101" s="13">
        <v>4629.1770000000006</v>
      </c>
      <c r="I101" s="14">
        <f t="shared" si="56"/>
        <v>5369.8453200000004</v>
      </c>
      <c r="J101" s="36">
        <v>23251</v>
      </c>
      <c r="K101" s="14">
        <f t="shared" si="40"/>
        <v>26971.16</v>
      </c>
      <c r="L101" s="37">
        <v>4750</v>
      </c>
      <c r="M101" s="14">
        <f t="shared" si="41"/>
        <v>5510</v>
      </c>
      <c r="O101" s="39">
        <v>3499</v>
      </c>
      <c r="P101" s="36">
        <f t="shared" si="54"/>
        <v>67.880600000000001</v>
      </c>
      <c r="Q101" s="36">
        <f t="shared" si="42"/>
        <v>3566.8806</v>
      </c>
      <c r="R101" s="44">
        <f t="shared" si="43"/>
        <v>4651.7276000000002</v>
      </c>
      <c r="S101" s="45">
        <f t="shared" si="44"/>
        <v>0.30414446729727929</v>
      </c>
      <c r="T101" s="44">
        <f t="shared" si="45"/>
        <v>4147</v>
      </c>
      <c r="U101" s="45">
        <f t="shared" si="46"/>
        <v>0.16264054367281044</v>
      </c>
      <c r="V101" s="44">
        <f t="shared" si="47"/>
        <v>4629.1770000000006</v>
      </c>
      <c r="W101" s="45">
        <f t="shared" si="48"/>
        <v>0.29782224838140103</v>
      </c>
      <c r="X101" s="44">
        <f t="shared" si="49"/>
        <v>23251</v>
      </c>
      <c r="Y101" s="45">
        <f t="shared" si="50"/>
        <v>5.5185809696012811</v>
      </c>
      <c r="Z101" s="44">
        <f t="shared" si="51"/>
        <v>4750</v>
      </c>
      <c r="AA101" s="45">
        <f t="shared" si="52"/>
        <v>0.33169582407664566</v>
      </c>
    </row>
    <row r="102" spans="1:27">
      <c r="A102" s="12">
        <v>92</v>
      </c>
      <c r="B102" s="1" t="s">
        <v>131</v>
      </c>
      <c r="C102" s="1" t="s">
        <v>3</v>
      </c>
      <c r="D102" s="13">
        <v>13474.710799999999</v>
      </c>
      <c r="E102" s="14">
        <f t="shared" si="53"/>
        <v>15630.664527999998</v>
      </c>
      <c r="F102" s="15">
        <v>10973.6</v>
      </c>
      <c r="G102" s="14">
        <f t="shared" si="55"/>
        <v>12729.376</v>
      </c>
      <c r="H102" s="13">
        <v>12155.724</v>
      </c>
      <c r="I102" s="14">
        <f t="shared" si="56"/>
        <v>14100.63984</v>
      </c>
      <c r="J102" s="36">
        <v>63423</v>
      </c>
      <c r="K102" s="14">
        <f t="shared" si="40"/>
        <v>73570.679999999993</v>
      </c>
      <c r="L102" s="37">
        <v>11456</v>
      </c>
      <c r="M102" s="14">
        <f t="shared" si="41"/>
        <v>13288.96</v>
      </c>
      <c r="O102" s="39">
        <v>9188</v>
      </c>
      <c r="P102" s="36">
        <f t="shared" si="54"/>
        <v>178.24719999999999</v>
      </c>
      <c r="Q102" s="36">
        <f t="shared" si="42"/>
        <v>9366.2471999999998</v>
      </c>
      <c r="R102" s="44">
        <f t="shared" si="43"/>
        <v>13474.710799999999</v>
      </c>
      <c r="S102" s="45">
        <f t="shared" si="44"/>
        <v>0.43864565094972074</v>
      </c>
      <c r="T102" s="44">
        <f t="shared" si="45"/>
        <v>10973.6</v>
      </c>
      <c r="U102" s="45">
        <f t="shared" si="46"/>
        <v>0.17161118702910172</v>
      </c>
      <c r="V102" s="44">
        <f t="shared" si="47"/>
        <v>12155.724</v>
      </c>
      <c r="W102" s="45">
        <f t="shared" si="48"/>
        <v>0.29782224838140081</v>
      </c>
      <c r="X102" s="44">
        <f t="shared" si="49"/>
        <v>63423</v>
      </c>
      <c r="Y102" s="45">
        <f t="shared" si="50"/>
        <v>5.7714420349699935</v>
      </c>
      <c r="Z102" s="44">
        <f t="shared" si="51"/>
        <v>11456</v>
      </c>
      <c r="AA102" s="45">
        <f t="shared" si="52"/>
        <v>0.22311527289179378</v>
      </c>
    </row>
    <row r="103" spans="1:27">
      <c r="A103" s="12">
        <v>93</v>
      </c>
      <c r="B103" s="1" t="s">
        <v>130</v>
      </c>
      <c r="C103" s="1" t="s">
        <v>3</v>
      </c>
      <c r="D103" s="13">
        <v>23287.7192</v>
      </c>
      <c r="E103" s="14">
        <f t="shared" si="53"/>
        <v>27013.754271999998</v>
      </c>
      <c r="F103" s="15">
        <v>17736.399999999998</v>
      </c>
      <c r="G103" s="14">
        <f t="shared" si="55"/>
        <v>20574.223999999995</v>
      </c>
      <c r="H103" s="13">
        <v>21009.24</v>
      </c>
      <c r="I103" s="14">
        <f t="shared" si="56"/>
        <v>24370.718400000002</v>
      </c>
      <c r="J103" s="36">
        <v>78542</v>
      </c>
      <c r="K103" s="14">
        <f t="shared" si="40"/>
        <v>91108.719999999987</v>
      </c>
      <c r="L103" s="37">
        <v>21695</v>
      </c>
      <c r="M103" s="14">
        <f t="shared" si="41"/>
        <v>25166.199999999997</v>
      </c>
      <c r="O103" s="39">
        <v>15880</v>
      </c>
      <c r="P103" s="36">
        <f t="shared" si="54"/>
        <v>308.072</v>
      </c>
      <c r="Q103" s="36">
        <f t="shared" si="42"/>
        <v>16188.072</v>
      </c>
      <c r="R103" s="44">
        <f t="shared" si="43"/>
        <v>23287.7192</v>
      </c>
      <c r="S103" s="45">
        <f t="shared" si="44"/>
        <v>0.4385727466495084</v>
      </c>
      <c r="T103" s="44">
        <f t="shared" si="45"/>
        <v>17736.399999999998</v>
      </c>
      <c r="U103" s="45">
        <f t="shared" si="46"/>
        <v>9.5646226431411741E-2</v>
      </c>
      <c r="V103" s="44">
        <f t="shared" si="47"/>
        <v>21009.24</v>
      </c>
      <c r="W103" s="45">
        <f t="shared" si="48"/>
        <v>0.29782224838140081</v>
      </c>
      <c r="X103" s="44">
        <f t="shared" si="49"/>
        <v>78542</v>
      </c>
      <c r="Y103" s="45">
        <f t="shared" si="50"/>
        <v>3.8518439997054621</v>
      </c>
      <c r="Z103" s="44">
        <f t="shared" si="51"/>
        <v>21695</v>
      </c>
      <c r="AA103" s="45">
        <f t="shared" si="52"/>
        <v>0.34018430360329499</v>
      </c>
    </row>
    <row r="104" spans="1:27">
      <c r="A104" s="12">
        <v>94</v>
      </c>
      <c r="B104" s="1" t="s">
        <v>129</v>
      </c>
      <c r="C104" s="1" t="s">
        <v>3</v>
      </c>
      <c r="D104" s="13">
        <v>22253.439999999999</v>
      </c>
      <c r="E104" s="14">
        <f t="shared" si="53"/>
        <v>25813.990399999995</v>
      </c>
      <c r="F104" s="15">
        <v>17736.399999999998</v>
      </c>
      <c r="G104" s="14">
        <f t="shared" si="55"/>
        <v>20574.223999999995</v>
      </c>
      <c r="H104" s="13">
        <v>21009.24</v>
      </c>
      <c r="I104" s="14">
        <f t="shared" si="56"/>
        <v>24370.718400000002</v>
      </c>
      <c r="J104" s="36">
        <v>63254</v>
      </c>
      <c r="K104" s="14">
        <f t="shared" si="40"/>
        <v>73374.64</v>
      </c>
      <c r="L104" s="37">
        <v>21188</v>
      </c>
      <c r="M104" s="14">
        <f t="shared" si="41"/>
        <v>24578.079999999998</v>
      </c>
      <c r="O104" s="39">
        <v>15880</v>
      </c>
      <c r="P104" s="36">
        <f t="shared" si="54"/>
        <v>308.072</v>
      </c>
      <c r="Q104" s="36">
        <f t="shared" si="42"/>
        <v>16188.072</v>
      </c>
      <c r="R104" s="44">
        <f t="shared" si="43"/>
        <v>22253.439999999999</v>
      </c>
      <c r="S104" s="45">
        <f t="shared" si="44"/>
        <v>0.37468130855854853</v>
      </c>
      <c r="T104" s="44">
        <f t="shared" si="45"/>
        <v>17736.399999999998</v>
      </c>
      <c r="U104" s="45">
        <f t="shared" si="46"/>
        <v>9.5646226431411741E-2</v>
      </c>
      <c r="V104" s="44">
        <f t="shared" si="47"/>
        <v>21009.24</v>
      </c>
      <c r="W104" s="45">
        <f t="shared" si="48"/>
        <v>0.29782224838140081</v>
      </c>
      <c r="X104" s="44">
        <f t="shared" si="49"/>
        <v>63254</v>
      </c>
      <c r="Y104" s="45">
        <f t="shared" si="50"/>
        <v>2.9074449384707455</v>
      </c>
      <c r="Z104" s="44">
        <f t="shared" si="51"/>
        <v>21188</v>
      </c>
      <c r="AA104" s="45">
        <f t="shared" si="52"/>
        <v>0.3088649469807152</v>
      </c>
    </row>
    <row r="105" spans="1:27">
      <c r="A105" s="12">
        <v>95</v>
      </c>
      <c r="B105" s="1" t="s">
        <v>132</v>
      </c>
      <c r="C105" s="1" t="s">
        <v>3</v>
      </c>
      <c r="D105" s="13">
        <v>16816.52</v>
      </c>
      <c r="E105" s="14">
        <f t="shared" si="53"/>
        <v>19507.163199999999</v>
      </c>
      <c r="F105" s="15">
        <v>17736.399999999998</v>
      </c>
      <c r="G105" s="14">
        <f t="shared" si="55"/>
        <v>20574.223999999995</v>
      </c>
      <c r="H105" s="13">
        <v>21513.303</v>
      </c>
      <c r="I105" s="14">
        <f t="shared" si="56"/>
        <v>24955.431479999999</v>
      </c>
      <c r="J105" s="36">
        <v>58987</v>
      </c>
      <c r="K105" s="14">
        <f t="shared" si="40"/>
        <v>68424.92</v>
      </c>
      <c r="L105" s="37">
        <v>19197</v>
      </c>
      <c r="M105" s="14">
        <f t="shared" si="41"/>
        <v>22268.519999999997</v>
      </c>
      <c r="O105" s="39">
        <v>16261</v>
      </c>
      <c r="P105" s="36">
        <f t="shared" si="54"/>
        <v>315.46340000000004</v>
      </c>
      <c r="Q105" s="36">
        <f t="shared" si="42"/>
        <v>16576.463400000001</v>
      </c>
      <c r="R105" s="44">
        <f t="shared" si="43"/>
        <v>16816.52</v>
      </c>
      <c r="S105" s="45">
        <f t="shared" si="44"/>
        <v>1.4481774200400199E-2</v>
      </c>
      <c r="T105" s="44">
        <f t="shared" si="45"/>
        <v>17736.399999999998</v>
      </c>
      <c r="U105" s="45">
        <f t="shared" si="46"/>
        <v>6.9974913949377049E-2</v>
      </c>
      <c r="V105" s="44">
        <f t="shared" si="47"/>
        <v>21513.303</v>
      </c>
      <c r="W105" s="45">
        <f t="shared" si="48"/>
        <v>0.29782224838140081</v>
      </c>
      <c r="X105" s="44">
        <f t="shared" si="49"/>
        <v>58987</v>
      </c>
      <c r="Y105" s="45">
        <f t="shared" si="50"/>
        <v>2.5584791868209957</v>
      </c>
      <c r="Z105" s="44">
        <f t="shared" si="51"/>
        <v>19197</v>
      </c>
      <c r="AA105" s="45">
        <f t="shared" si="52"/>
        <v>0.15808779814878959</v>
      </c>
    </row>
    <row r="106" spans="1:27">
      <c r="A106" s="12">
        <v>96</v>
      </c>
      <c r="B106" s="1" t="s">
        <v>133</v>
      </c>
      <c r="C106" s="1" t="s">
        <v>3</v>
      </c>
      <c r="D106" s="13">
        <v>28246.696</v>
      </c>
      <c r="E106" s="14">
        <f t="shared" si="53"/>
        <v>32766.167359999996</v>
      </c>
      <c r="F106" s="15">
        <v>29220.399999999998</v>
      </c>
      <c r="G106" s="14">
        <f t="shared" si="55"/>
        <v>33895.663999999997</v>
      </c>
      <c r="H106" s="13">
        <v>33896.583000000006</v>
      </c>
      <c r="I106" s="14">
        <f t="shared" si="56"/>
        <v>39320.036280000008</v>
      </c>
      <c r="J106" s="36">
        <v>87451</v>
      </c>
      <c r="K106" s="14">
        <f t="shared" si="40"/>
        <v>101443.15999999999</v>
      </c>
      <c r="L106" s="37">
        <v>30843</v>
      </c>
      <c r="M106" s="14">
        <f t="shared" si="41"/>
        <v>35777.879999999997</v>
      </c>
      <c r="O106" s="39">
        <v>25621</v>
      </c>
      <c r="P106" s="36">
        <f t="shared" si="54"/>
        <v>497.04740000000004</v>
      </c>
      <c r="Q106" s="36">
        <f t="shared" si="42"/>
        <v>26118.047399999999</v>
      </c>
      <c r="R106" s="44">
        <f t="shared" si="43"/>
        <v>28246.696</v>
      </c>
      <c r="S106" s="45">
        <f t="shared" si="44"/>
        <v>8.1501061982145018E-2</v>
      </c>
      <c r="T106" s="44">
        <f t="shared" si="45"/>
        <v>29220.399999999998</v>
      </c>
      <c r="U106" s="45">
        <f t="shared" si="46"/>
        <v>0.11878194998604674</v>
      </c>
      <c r="V106" s="44">
        <f t="shared" si="47"/>
        <v>33896.583000000006</v>
      </c>
      <c r="W106" s="45">
        <f t="shared" si="48"/>
        <v>0.29782224838140103</v>
      </c>
      <c r="X106" s="44">
        <f t="shared" si="49"/>
        <v>87451</v>
      </c>
      <c r="Y106" s="45">
        <f t="shared" si="50"/>
        <v>2.3482977751238785</v>
      </c>
      <c r="Z106" s="44">
        <f t="shared" si="51"/>
        <v>30843</v>
      </c>
      <c r="AA106" s="45">
        <f t="shared" si="52"/>
        <v>0.18090757427754722</v>
      </c>
    </row>
    <row r="107" spans="1:27">
      <c r="A107" s="12">
        <v>97</v>
      </c>
      <c r="B107" s="1" t="s">
        <v>99</v>
      </c>
      <c r="C107" s="1" t="s">
        <v>3</v>
      </c>
      <c r="D107" s="13">
        <v>6289.1255999999994</v>
      </c>
      <c r="E107" s="14">
        <f t="shared" si="53"/>
        <v>7295.3856959999985</v>
      </c>
      <c r="F107" s="15">
        <v>5231.6000000000004</v>
      </c>
      <c r="G107" s="14">
        <f t="shared" si="55"/>
        <v>6068.6559999999999</v>
      </c>
      <c r="H107" s="13">
        <v>5673.0240000000003</v>
      </c>
      <c r="I107" s="14">
        <f t="shared" si="56"/>
        <v>6580.70784</v>
      </c>
      <c r="J107" s="36">
        <v>22658</v>
      </c>
      <c r="K107" s="14">
        <f t="shared" si="40"/>
        <v>26283.279999999999</v>
      </c>
      <c r="L107" s="37">
        <v>5529</v>
      </c>
      <c r="M107" s="14">
        <f t="shared" si="41"/>
        <v>6413.6399999999994</v>
      </c>
      <c r="O107" s="39">
        <v>4288</v>
      </c>
      <c r="P107" s="36">
        <f t="shared" si="54"/>
        <v>83.187200000000004</v>
      </c>
      <c r="Q107" s="36">
        <f t="shared" si="42"/>
        <v>4371.1872000000003</v>
      </c>
      <c r="R107" s="44">
        <f t="shared" si="43"/>
        <v>6289.1255999999994</v>
      </c>
      <c r="S107" s="45">
        <f t="shared" si="44"/>
        <v>0.4387683053244662</v>
      </c>
      <c r="T107" s="44">
        <f t="shared" si="45"/>
        <v>5231.6000000000004</v>
      </c>
      <c r="U107" s="45">
        <f t="shared" si="46"/>
        <v>0.19683732602438075</v>
      </c>
      <c r="V107" s="44">
        <f t="shared" si="47"/>
        <v>5673.0240000000003</v>
      </c>
      <c r="W107" s="45">
        <f t="shared" si="48"/>
        <v>0.29782224838140081</v>
      </c>
      <c r="X107" s="44">
        <f t="shared" si="49"/>
        <v>22658</v>
      </c>
      <c r="Y107" s="45">
        <f t="shared" si="50"/>
        <v>4.1834888242718131</v>
      </c>
      <c r="Z107" s="44">
        <f t="shared" si="51"/>
        <v>5529</v>
      </c>
      <c r="AA107" s="45">
        <f t="shared" si="52"/>
        <v>0.26487376244147121</v>
      </c>
    </row>
    <row r="108" spans="1:27">
      <c r="A108" s="12">
        <v>98</v>
      </c>
      <c r="B108" s="1" t="s">
        <v>100</v>
      </c>
      <c r="C108" s="1" t="s">
        <v>3</v>
      </c>
      <c r="D108" s="13">
        <v>9609.44</v>
      </c>
      <c r="E108" s="14">
        <f t="shared" si="53"/>
        <v>11146.9504</v>
      </c>
      <c r="F108" s="15">
        <v>6635.2000000000007</v>
      </c>
      <c r="G108" s="14">
        <f t="shared" si="55"/>
        <v>7696.8320000000003</v>
      </c>
      <c r="H108" s="13">
        <v>11654.307000000001</v>
      </c>
      <c r="I108" s="14">
        <f t="shared" si="56"/>
        <v>13518.99612</v>
      </c>
      <c r="J108" s="36">
        <v>45124</v>
      </c>
      <c r="K108" s="14">
        <f t="shared" si="40"/>
        <v>52343.839999999997</v>
      </c>
      <c r="L108" s="37">
        <v>8727</v>
      </c>
      <c r="M108" s="14">
        <f t="shared" si="41"/>
        <v>10123.32</v>
      </c>
      <c r="O108" s="39">
        <v>8809</v>
      </c>
      <c r="P108" s="36">
        <f t="shared" si="54"/>
        <v>170.8946</v>
      </c>
      <c r="Q108" s="36">
        <f t="shared" si="42"/>
        <v>8979.8945999999996</v>
      </c>
      <c r="R108" s="44">
        <f t="shared" si="43"/>
        <v>9609.44</v>
      </c>
      <c r="S108" s="45">
        <f t="shared" si="44"/>
        <v>7.010610124533101E-2</v>
      </c>
      <c r="T108" s="44">
        <f t="shared" si="45"/>
        <v>6635.2000000000007</v>
      </c>
      <c r="U108" s="45">
        <f t="shared" si="46"/>
        <v>-0.26110491319129725</v>
      </c>
      <c r="V108" s="44">
        <f t="shared" si="47"/>
        <v>11654.307000000001</v>
      </c>
      <c r="W108" s="45">
        <f t="shared" si="48"/>
        <v>0.29782224838140103</v>
      </c>
      <c r="X108" s="44">
        <f t="shared" si="49"/>
        <v>45124</v>
      </c>
      <c r="Y108" s="45">
        <f t="shared" si="50"/>
        <v>4.0250033001500931</v>
      </c>
      <c r="Z108" s="44">
        <f t="shared" si="51"/>
        <v>8727</v>
      </c>
      <c r="AA108" s="45">
        <f t="shared" si="52"/>
        <v>-2.8162312729149375E-2</v>
      </c>
    </row>
    <row r="109" spans="1:27">
      <c r="A109" s="12">
        <v>99</v>
      </c>
      <c r="B109" s="1" t="s">
        <v>101</v>
      </c>
      <c r="C109" s="1" t="s">
        <v>3</v>
      </c>
      <c r="D109" s="13">
        <v>16942.96</v>
      </c>
      <c r="E109" s="14">
        <f t="shared" si="53"/>
        <v>19653.833599999998</v>
      </c>
      <c r="F109" s="15">
        <v>11994.400000000001</v>
      </c>
      <c r="G109" s="14">
        <f t="shared" si="55"/>
        <v>13913.504000000001</v>
      </c>
      <c r="H109" s="13">
        <v>20087.109</v>
      </c>
      <c r="I109" s="14">
        <f t="shared" si="56"/>
        <v>23301.046439999998</v>
      </c>
      <c r="J109" s="36">
        <v>63254</v>
      </c>
      <c r="K109" s="14">
        <f t="shared" si="40"/>
        <v>73374.64</v>
      </c>
      <c r="L109" s="37">
        <v>17291</v>
      </c>
      <c r="M109" s="14">
        <f t="shared" si="41"/>
        <v>20057.559999999998</v>
      </c>
      <c r="O109" s="39">
        <v>15183</v>
      </c>
      <c r="P109" s="36">
        <f t="shared" si="54"/>
        <v>294.55020000000002</v>
      </c>
      <c r="Q109" s="36">
        <f t="shared" si="42"/>
        <v>15477.5502</v>
      </c>
      <c r="R109" s="44">
        <f t="shared" si="43"/>
        <v>16942.96</v>
      </c>
      <c r="S109" s="45">
        <f t="shared" si="44"/>
        <v>9.4679699375163295E-2</v>
      </c>
      <c r="T109" s="44">
        <f t="shared" si="45"/>
        <v>11994.400000000001</v>
      </c>
      <c r="U109" s="45">
        <f t="shared" si="46"/>
        <v>-0.22504531757228596</v>
      </c>
      <c r="V109" s="44">
        <f t="shared" si="47"/>
        <v>20087.109</v>
      </c>
      <c r="W109" s="45">
        <f t="shared" si="48"/>
        <v>0.29782224838140081</v>
      </c>
      <c r="X109" s="44">
        <f t="shared" si="49"/>
        <v>63254</v>
      </c>
      <c r="Y109" s="45">
        <f t="shared" si="50"/>
        <v>3.0868224740114236</v>
      </c>
      <c r="Z109" s="44">
        <f t="shared" si="51"/>
        <v>17291</v>
      </c>
      <c r="AA109" s="45">
        <f t="shared" si="52"/>
        <v>0.11716646217047977</v>
      </c>
    </row>
    <row r="110" spans="1:27">
      <c r="A110" s="12">
        <v>100</v>
      </c>
      <c r="B110" s="1" t="s">
        <v>134</v>
      </c>
      <c r="C110" s="1" t="s">
        <v>3</v>
      </c>
      <c r="D110" s="13">
        <v>9862.32</v>
      </c>
      <c r="E110" s="14">
        <f t="shared" si="53"/>
        <v>11440.2912</v>
      </c>
      <c r="F110" s="15">
        <v>9952.8000000000011</v>
      </c>
      <c r="G110" s="14">
        <f t="shared" si="55"/>
        <v>11545.248</v>
      </c>
      <c r="H110" s="13">
        <v>11003.391000000001</v>
      </c>
      <c r="I110" s="14">
        <f t="shared" si="56"/>
        <v>12763.933560000001</v>
      </c>
      <c r="J110" s="36">
        <v>29854</v>
      </c>
      <c r="K110" s="14">
        <f t="shared" si="40"/>
        <v>34630.639999999999</v>
      </c>
      <c r="L110" s="37">
        <v>9140</v>
      </c>
      <c r="M110" s="14">
        <f t="shared" si="41"/>
        <v>10602.4</v>
      </c>
      <c r="O110" s="39">
        <v>8317</v>
      </c>
      <c r="P110" s="36">
        <f t="shared" si="54"/>
        <v>161.34980000000002</v>
      </c>
      <c r="Q110" s="36">
        <f t="shared" si="42"/>
        <v>8478.3498</v>
      </c>
      <c r="R110" s="44">
        <f t="shared" si="43"/>
        <v>9862.32</v>
      </c>
      <c r="S110" s="45">
        <f t="shared" si="44"/>
        <v>0.16323579855127002</v>
      </c>
      <c r="T110" s="44">
        <f t="shared" si="45"/>
        <v>9952.8000000000011</v>
      </c>
      <c r="U110" s="45">
        <f t="shared" si="46"/>
        <v>0.17390768661137357</v>
      </c>
      <c r="V110" s="44">
        <f t="shared" si="47"/>
        <v>11003.391000000001</v>
      </c>
      <c r="W110" s="45">
        <f t="shared" si="48"/>
        <v>0.29782224838140103</v>
      </c>
      <c r="X110" s="44">
        <f t="shared" si="49"/>
        <v>29854</v>
      </c>
      <c r="Y110" s="45">
        <f t="shared" si="50"/>
        <v>2.5212040909187303</v>
      </c>
      <c r="Z110" s="44">
        <f t="shared" si="51"/>
        <v>9140</v>
      </c>
      <c r="AA110" s="45">
        <f t="shared" si="52"/>
        <v>7.8039974241213894E-2</v>
      </c>
    </row>
    <row r="111" spans="1:27">
      <c r="A111" s="12">
        <v>101</v>
      </c>
      <c r="B111" s="1" t="s">
        <v>135</v>
      </c>
      <c r="C111" s="1" t="s">
        <v>3</v>
      </c>
      <c r="D111" s="13">
        <v>19120.256799999999</v>
      </c>
      <c r="E111" s="14">
        <f t="shared" si="53"/>
        <v>22179.497887999998</v>
      </c>
      <c r="F111" s="15">
        <v>15184.4</v>
      </c>
      <c r="G111" s="14">
        <f t="shared" si="55"/>
        <v>17613.903999999999</v>
      </c>
      <c r="H111" s="13">
        <v>17246.628000000001</v>
      </c>
      <c r="I111" s="14">
        <f t="shared" si="56"/>
        <v>20006.088479999999</v>
      </c>
      <c r="J111" s="36">
        <v>56212</v>
      </c>
      <c r="K111" s="14">
        <f t="shared" si="40"/>
        <v>65205.919999999998</v>
      </c>
      <c r="L111" s="37">
        <v>17829</v>
      </c>
      <c r="M111" s="14">
        <f t="shared" si="41"/>
        <v>20681.64</v>
      </c>
      <c r="O111" s="39">
        <v>13036</v>
      </c>
      <c r="P111" s="36">
        <f t="shared" si="54"/>
        <v>252.89840000000001</v>
      </c>
      <c r="Q111" s="36">
        <f t="shared" si="42"/>
        <v>13288.8984</v>
      </c>
      <c r="R111" s="44">
        <f t="shared" si="43"/>
        <v>19120.256799999999</v>
      </c>
      <c r="S111" s="45">
        <f t="shared" si="44"/>
        <v>0.43881428124997934</v>
      </c>
      <c r="T111" s="44">
        <f t="shared" si="45"/>
        <v>15184.4</v>
      </c>
      <c r="U111" s="45">
        <f t="shared" si="46"/>
        <v>0.14263797817883828</v>
      </c>
      <c r="V111" s="44">
        <f t="shared" si="47"/>
        <v>17246.628000000001</v>
      </c>
      <c r="W111" s="45">
        <f t="shared" si="48"/>
        <v>0.29782224838140081</v>
      </c>
      <c r="X111" s="44">
        <f t="shared" si="49"/>
        <v>56212</v>
      </c>
      <c r="Y111" s="45">
        <f t="shared" si="50"/>
        <v>3.229996972510528</v>
      </c>
      <c r="Z111" s="44">
        <f t="shared" si="51"/>
        <v>17829</v>
      </c>
      <c r="AA111" s="45">
        <f t="shared" si="52"/>
        <v>0.34164619694887577</v>
      </c>
    </row>
    <row r="112" spans="1:27">
      <c r="A112" s="12">
        <v>102</v>
      </c>
      <c r="B112" s="1" t="s">
        <v>136</v>
      </c>
      <c r="C112" s="1" t="s">
        <v>3</v>
      </c>
      <c r="D112" s="13">
        <v>17006.18</v>
      </c>
      <c r="E112" s="14">
        <f t="shared" si="53"/>
        <v>19727.168799999999</v>
      </c>
      <c r="F112" s="15">
        <v>15184.4</v>
      </c>
      <c r="G112" s="14">
        <f t="shared" si="55"/>
        <v>17613.903999999999</v>
      </c>
      <c r="H112" s="13">
        <v>17246.628000000001</v>
      </c>
      <c r="I112" s="14">
        <f t="shared" si="56"/>
        <v>20006.088479999999</v>
      </c>
      <c r="J112" s="36">
        <v>51245</v>
      </c>
      <c r="K112" s="14">
        <f t="shared" si="40"/>
        <v>59444.2</v>
      </c>
      <c r="L112" s="37">
        <v>18135</v>
      </c>
      <c r="M112" s="14">
        <f t="shared" si="41"/>
        <v>21036.6</v>
      </c>
      <c r="O112" s="39">
        <v>13036</v>
      </c>
      <c r="P112" s="36">
        <f t="shared" si="54"/>
        <v>252.89840000000001</v>
      </c>
      <c r="Q112" s="36">
        <f t="shared" si="42"/>
        <v>13288.8984</v>
      </c>
      <c r="R112" s="44">
        <f t="shared" si="43"/>
        <v>17006.18</v>
      </c>
      <c r="S112" s="45">
        <f t="shared" si="44"/>
        <v>0.27972834828807192</v>
      </c>
      <c r="T112" s="44">
        <f t="shared" si="45"/>
        <v>15184.4</v>
      </c>
      <c r="U112" s="45">
        <f t="shared" si="46"/>
        <v>0.14263797817883828</v>
      </c>
      <c r="V112" s="44">
        <f t="shared" si="47"/>
        <v>17246.628000000001</v>
      </c>
      <c r="W112" s="45">
        <f t="shared" si="48"/>
        <v>0.29782224838140081</v>
      </c>
      <c r="X112" s="44">
        <f t="shared" si="49"/>
        <v>51245</v>
      </c>
      <c r="Y112" s="45">
        <f t="shared" si="50"/>
        <v>2.8562263370152636</v>
      </c>
      <c r="Z112" s="44">
        <f t="shared" si="51"/>
        <v>18135</v>
      </c>
      <c r="AA112" s="45">
        <f t="shared" si="52"/>
        <v>0.36467293632104214</v>
      </c>
    </row>
    <row r="113" spans="1:27">
      <c r="A113" s="12">
        <v>103</v>
      </c>
      <c r="B113" s="1" t="s">
        <v>396</v>
      </c>
      <c r="C113" s="1" t="s">
        <v>3</v>
      </c>
      <c r="D113" s="13">
        <v>7900</v>
      </c>
      <c r="E113" s="14">
        <f t="shared" si="53"/>
        <v>9164</v>
      </c>
      <c r="F113" s="15">
        <v>21564.400000000001</v>
      </c>
      <c r="G113" s="14">
        <f t="shared" si="55"/>
        <v>25014.704000000002</v>
      </c>
      <c r="H113" s="13">
        <v>6747.3</v>
      </c>
      <c r="I113" s="14">
        <f t="shared" si="56"/>
        <v>7826.8679999999995</v>
      </c>
      <c r="J113" s="36">
        <v>42123</v>
      </c>
      <c r="K113" s="14">
        <f t="shared" si="40"/>
        <v>48862.679999999993</v>
      </c>
      <c r="L113" s="37">
        <v>12230</v>
      </c>
      <c r="M113" s="14">
        <f t="shared" si="41"/>
        <v>14186.8</v>
      </c>
      <c r="O113" s="39">
        <v>4045</v>
      </c>
      <c r="P113" s="36">
        <f t="shared" si="54"/>
        <v>78.472999999999999</v>
      </c>
      <c r="Q113" s="36">
        <f t="shared" si="42"/>
        <v>4123.473</v>
      </c>
      <c r="R113" s="44">
        <f t="shared" si="43"/>
        <v>7900</v>
      </c>
      <c r="S113" s="45">
        <f t="shared" si="44"/>
        <v>0.91586073196065554</v>
      </c>
      <c r="T113" s="44">
        <f t="shared" si="45"/>
        <v>21564.400000000001</v>
      </c>
      <c r="U113" s="45">
        <f t="shared" si="46"/>
        <v>4.2296692618091596</v>
      </c>
      <c r="V113" s="44">
        <f t="shared" si="47"/>
        <v>6747.3</v>
      </c>
      <c r="W113" s="45">
        <f t="shared" si="48"/>
        <v>0.63631482490609259</v>
      </c>
      <c r="X113" s="44">
        <f t="shared" si="49"/>
        <v>42123</v>
      </c>
      <c r="Y113" s="45">
        <f t="shared" si="50"/>
        <v>9.2154179256175563</v>
      </c>
      <c r="Z113" s="44">
        <f t="shared" si="51"/>
        <v>12230</v>
      </c>
      <c r="AA113" s="45">
        <f t="shared" si="52"/>
        <v>1.9659464242884579</v>
      </c>
    </row>
    <row r="114" spans="1:27">
      <c r="A114" s="12">
        <v>104</v>
      </c>
      <c r="B114" s="1" t="s">
        <v>397</v>
      </c>
      <c r="C114" s="1" t="s">
        <v>3</v>
      </c>
      <c r="D114" s="13">
        <v>8950</v>
      </c>
      <c r="E114" s="14">
        <f t="shared" si="53"/>
        <v>10382</v>
      </c>
      <c r="F114" s="15">
        <v>15840</v>
      </c>
      <c r="G114" s="14">
        <f t="shared" si="55"/>
        <v>18374.399999999998</v>
      </c>
      <c r="H114" s="13">
        <v>10054.799999999999</v>
      </c>
      <c r="I114" s="14">
        <f t="shared" si="56"/>
        <v>11663.567999999997</v>
      </c>
      <c r="J114" s="36">
        <v>54125</v>
      </c>
      <c r="K114" s="14">
        <f t="shared" si="40"/>
        <v>62784.999999999993</v>
      </c>
      <c r="L114" s="37">
        <v>11113</v>
      </c>
      <c r="M114" s="14">
        <f t="shared" si="41"/>
        <v>12891.08</v>
      </c>
      <c r="O114" s="39">
        <v>3305</v>
      </c>
      <c r="P114" s="36">
        <f t="shared" si="54"/>
        <v>64.117000000000004</v>
      </c>
      <c r="Q114" s="36">
        <f t="shared" si="42"/>
        <v>3369.1170000000002</v>
      </c>
      <c r="R114" s="44">
        <f t="shared" si="43"/>
        <v>8950</v>
      </c>
      <c r="S114" s="45">
        <f t="shared" si="44"/>
        <v>1.6564823958324983</v>
      </c>
      <c r="T114" s="44">
        <f t="shared" si="45"/>
        <v>15840</v>
      </c>
      <c r="U114" s="45">
        <f t="shared" si="46"/>
        <v>3.7015286201102544</v>
      </c>
      <c r="V114" s="44">
        <f t="shared" si="47"/>
        <v>10054.799999999999</v>
      </c>
      <c r="W114" s="45">
        <f t="shared" si="48"/>
        <v>1.9844021445381679</v>
      </c>
      <c r="X114" s="44">
        <f t="shared" si="49"/>
        <v>54125</v>
      </c>
      <c r="Y114" s="45">
        <f t="shared" si="50"/>
        <v>15.065040187087597</v>
      </c>
      <c r="Z114" s="44">
        <f t="shared" si="51"/>
        <v>11113</v>
      </c>
      <c r="AA114" s="45">
        <f t="shared" si="52"/>
        <v>2.298490375964978</v>
      </c>
    </row>
    <row r="115" spans="1:27">
      <c r="A115" s="12">
        <v>105</v>
      </c>
      <c r="B115" s="1" t="s">
        <v>137</v>
      </c>
      <c r="C115" s="1" t="s">
        <v>3</v>
      </c>
      <c r="D115" s="13">
        <v>5860.4939999999997</v>
      </c>
      <c r="E115" s="14">
        <f t="shared" si="53"/>
        <v>6798.1730399999988</v>
      </c>
      <c r="F115" s="15">
        <v>6316.2000000000007</v>
      </c>
      <c r="G115" s="14">
        <f t="shared" si="55"/>
        <v>7326.7920000000004</v>
      </c>
      <c r="H115" s="13">
        <v>6662.6280000000006</v>
      </c>
      <c r="I115" s="14">
        <f t="shared" si="56"/>
        <v>7728.6484799999998</v>
      </c>
      <c r="J115" s="36">
        <v>26545</v>
      </c>
      <c r="K115" s="14">
        <f t="shared" si="40"/>
        <v>30792.199999999997</v>
      </c>
      <c r="L115" s="37">
        <v>6183</v>
      </c>
      <c r="M115" s="14">
        <f t="shared" si="41"/>
        <v>7172.28</v>
      </c>
      <c r="O115" s="39">
        <v>5036</v>
      </c>
      <c r="P115" s="36">
        <f t="shared" si="54"/>
        <v>97.698400000000007</v>
      </c>
      <c r="Q115" s="36">
        <f t="shared" si="42"/>
        <v>5133.6984000000002</v>
      </c>
      <c r="R115" s="44">
        <f t="shared" si="43"/>
        <v>5860.4939999999997</v>
      </c>
      <c r="S115" s="45">
        <f t="shared" si="44"/>
        <v>0.14157349017620513</v>
      </c>
      <c r="T115" s="44">
        <f t="shared" si="45"/>
        <v>6316.2000000000007</v>
      </c>
      <c r="U115" s="45">
        <f t="shared" si="46"/>
        <v>0.23034107340626009</v>
      </c>
      <c r="V115" s="44">
        <f t="shared" si="47"/>
        <v>6662.6280000000006</v>
      </c>
      <c r="W115" s="45">
        <f t="shared" si="48"/>
        <v>0.29782224838140081</v>
      </c>
      <c r="X115" s="44">
        <f t="shared" si="49"/>
        <v>26545</v>
      </c>
      <c r="Y115" s="45">
        <f t="shared" si="50"/>
        <v>4.1707361694641039</v>
      </c>
      <c r="Z115" s="44">
        <f t="shared" si="51"/>
        <v>6183</v>
      </c>
      <c r="AA115" s="45">
        <f t="shared" si="52"/>
        <v>0.20439486667155982</v>
      </c>
    </row>
    <row r="116" spans="1:27">
      <c r="A116" s="12">
        <v>106</v>
      </c>
      <c r="B116" s="1" t="s">
        <v>138</v>
      </c>
      <c r="C116" s="1" t="s">
        <v>3</v>
      </c>
      <c r="D116" s="13">
        <v>11720.987999999999</v>
      </c>
      <c r="E116" s="14">
        <f t="shared" si="53"/>
        <v>13596.346079999998</v>
      </c>
      <c r="F116" s="15">
        <v>3764.2</v>
      </c>
      <c r="G116" s="14">
        <f t="shared" si="55"/>
        <v>4366.4719999999998</v>
      </c>
      <c r="H116" s="13">
        <v>14685.3</v>
      </c>
      <c r="I116" s="14">
        <f t="shared" si="56"/>
        <v>17034.947999999997</v>
      </c>
      <c r="J116" s="36">
        <v>53652</v>
      </c>
      <c r="K116" s="14">
        <f t="shared" si="40"/>
        <v>62236.319999999992</v>
      </c>
      <c r="L116" s="37">
        <v>9994</v>
      </c>
      <c r="M116" s="14">
        <f t="shared" si="41"/>
        <v>11593.039999999999</v>
      </c>
      <c r="O116" s="39">
        <v>11100</v>
      </c>
      <c r="P116" s="36">
        <f t="shared" si="54"/>
        <v>215.34</v>
      </c>
      <c r="Q116" s="36">
        <f t="shared" si="42"/>
        <v>11315.34</v>
      </c>
      <c r="R116" s="44">
        <f t="shared" si="43"/>
        <v>11720.987999999999</v>
      </c>
      <c r="S116" s="45">
        <f t="shared" si="44"/>
        <v>3.5849386761688029E-2</v>
      </c>
      <c r="T116" s="44">
        <f t="shared" si="45"/>
        <v>3764.2</v>
      </c>
      <c r="U116" s="45">
        <f t="shared" si="46"/>
        <v>-0.66733655374032064</v>
      </c>
      <c r="V116" s="44">
        <f t="shared" si="47"/>
        <v>14685.3</v>
      </c>
      <c r="W116" s="45">
        <f t="shared" si="48"/>
        <v>0.29782224838140081</v>
      </c>
      <c r="X116" s="44">
        <f t="shared" si="49"/>
        <v>53652</v>
      </c>
      <c r="Y116" s="45">
        <f t="shared" si="50"/>
        <v>3.7415278727815515</v>
      </c>
      <c r="Z116" s="44">
        <f t="shared" si="51"/>
        <v>9994</v>
      </c>
      <c r="AA116" s="45">
        <f t="shared" si="52"/>
        <v>-0.11677421977598557</v>
      </c>
    </row>
    <row r="117" spans="1:27">
      <c r="A117" s="12">
        <v>107</v>
      </c>
      <c r="B117" s="1" t="s">
        <v>139</v>
      </c>
      <c r="C117" s="1" t="s">
        <v>3</v>
      </c>
      <c r="D117" s="13">
        <v>22790.81</v>
      </c>
      <c r="E117" s="14">
        <f t="shared" si="53"/>
        <v>26437.339599999999</v>
      </c>
      <c r="F117" s="15">
        <v>15184.4</v>
      </c>
      <c r="G117" s="14">
        <f t="shared" si="55"/>
        <v>17613.903999999999</v>
      </c>
      <c r="H117" s="13">
        <v>29106</v>
      </c>
      <c r="I117" s="14">
        <f t="shared" si="56"/>
        <v>33762.959999999999</v>
      </c>
      <c r="J117" s="36">
        <v>69545</v>
      </c>
      <c r="K117" s="14">
        <f t="shared" si="40"/>
        <v>80672.2</v>
      </c>
      <c r="L117" s="37">
        <v>21693</v>
      </c>
      <c r="M117" s="14">
        <f t="shared" si="41"/>
        <v>25163.879999999997</v>
      </c>
      <c r="O117" s="39">
        <v>22000</v>
      </c>
      <c r="P117" s="36">
        <f t="shared" si="54"/>
        <v>426.8</v>
      </c>
      <c r="Q117" s="36">
        <f t="shared" si="42"/>
        <v>22426.799999999999</v>
      </c>
      <c r="R117" s="44">
        <f t="shared" si="43"/>
        <v>22790.81</v>
      </c>
      <c r="S117" s="45">
        <f t="shared" si="44"/>
        <v>1.623102716392899E-2</v>
      </c>
      <c r="T117" s="44">
        <f t="shared" si="45"/>
        <v>15184.4</v>
      </c>
      <c r="U117" s="45">
        <f t="shared" si="46"/>
        <v>-0.32293505983912107</v>
      </c>
      <c r="V117" s="44">
        <f t="shared" si="47"/>
        <v>29106</v>
      </c>
      <c r="W117" s="45">
        <f t="shared" si="48"/>
        <v>0.29782224838140081</v>
      </c>
      <c r="X117" s="44">
        <f t="shared" si="49"/>
        <v>69545</v>
      </c>
      <c r="Y117" s="45">
        <f t="shared" si="50"/>
        <v>2.100977402036849</v>
      </c>
      <c r="Z117" s="44">
        <f t="shared" si="51"/>
        <v>21693</v>
      </c>
      <c r="AA117" s="45">
        <f t="shared" si="52"/>
        <v>-3.2719781689763971E-2</v>
      </c>
    </row>
    <row r="118" spans="1:27">
      <c r="A118" s="12">
        <v>108</v>
      </c>
      <c r="B118" s="1" t="s">
        <v>140</v>
      </c>
      <c r="C118" s="1" t="s">
        <v>3</v>
      </c>
      <c r="D118" s="13">
        <v>4804.72</v>
      </c>
      <c r="E118" s="14">
        <f t="shared" si="53"/>
        <v>5573.4751999999999</v>
      </c>
      <c r="F118" s="15">
        <v>3828</v>
      </c>
      <c r="G118" s="14">
        <f t="shared" si="55"/>
        <v>4440.4799999999996</v>
      </c>
      <c r="H118" s="13">
        <v>4256.0910000000003</v>
      </c>
      <c r="I118" s="14">
        <f t="shared" si="56"/>
        <v>4937.06556</v>
      </c>
      <c r="J118" s="36">
        <v>11245</v>
      </c>
      <c r="K118" s="14">
        <f t="shared" si="40"/>
        <v>13044.199999999999</v>
      </c>
      <c r="L118" s="37">
        <v>4596</v>
      </c>
      <c r="M118" s="14">
        <f t="shared" si="41"/>
        <v>5331.36</v>
      </c>
      <c r="O118" s="39">
        <v>3217</v>
      </c>
      <c r="P118" s="36">
        <f t="shared" si="54"/>
        <v>62.409800000000004</v>
      </c>
      <c r="Q118" s="36">
        <f t="shared" si="42"/>
        <v>3279.4097999999999</v>
      </c>
      <c r="R118" s="44">
        <f t="shared" si="43"/>
        <v>4804.72</v>
      </c>
      <c r="S118" s="45">
        <f t="shared" si="44"/>
        <v>0.46511729031242166</v>
      </c>
      <c r="T118" s="44">
        <f t="shared" si="45"/>
        <v>3828</v>
      </c>
      <c r="U118" s="45">
        <f t="shared" si="46"/>
        <v>0.16728321053379802</v>
      </c>
      <c r="V118" s="44">
        <f t="shared" si="47"/>
        <v>4256.0910000000003</v>
      </c>
      <c r="W118" s="45">
        <f t="shared" si="48"/>
        <v>0.29782224838140103</v>
      </c>
      <c r="X118" s="44">
        <f t="shared" si="49"/>
        <v>11245</v>
      </c>
      <c r="Y118" s="45">
        <f t="shared" si="50"/>
        <v>2.4289706641725592</v>
      </c>
      <c r="Z118" s="44">
        <f t="shared" si="51"/>
        <v>4596</v>
      </c>
      <c r="AA118" s="45">
        <f t="shared" si="52"/>
        <v>0.40147169164402707</v>
      </c>
    </row>
    <row r="119" spans="1:27">
      <c r="A119" s="12">
        <v>109</v>
      </c>
      <c r="B119" s="1" t="s">
        <v>141</v>
      </c>
      <c r="C119" s="1" t="s">
        <v>3</v>
      </c>
      <c r="D119" s="13">
        <v>5689.8</v>
      </c>
      <c r="E119" s="14">
        <f t="shared" si="53"/>
        <v>6600.1679999999997</v>
      </c>
      <c r="F119" s="15">
        <v>5997.2000000000007</v>
      </c>
      <c r="G119" s="14">
        <f t="shared" si="55"/>
        <v>6956.7520000000004</v>
      </c>
      <c r="H119" s="13">
        <v>6662.6280000000006</v>
      </c>
      <c r="I119" s="14">
        <f t="shared" si="56"/>
        <v>7728.6484799999998</v>
      </c>
      <c r="J119" s="36">
        <v>18452</v>
      </c>
      <c r="K119" s="14">
        <f t="shared" si="40"/>
        <v>21404.32</v>
      </c>
      <c r="L119" s="37">
        <v>6195</v>
      </c>
      <c r="M119" s="14">
        <f t="shared" si="41"/>
        <v>7186.2</v>
      </c>
      <c r="O119" s="39">
        <v>5036</v>
      </c>
      <c r="P119" s="36">
        <f t="shared" si="54"/>
        <v>97.698400000000007</v>
      </c>
      <c r="Q119" s="36">
        <f t="shared" si="42"/>
        <v>5133.6984000000002</v>
      </c>
      <c r="R119" s="44">
        <f t="shared" si="43"/>
        <v>5689.8</v>
      </c>
      <c r="S119" s="45">
        <f t="shared" si="44"/>
        <v>0.10832377687010197</v>
      </c>
      <c r="T119" s="44">
        <f t="shared" si="45"/>
        <v>5997.2000000000007</v>
      </c>
      <c r="U119" s="45">
        <f t="shared" si="46"/>
        <v>0.16820263535543889</v>
      </c>
      <c r="V119" s="44">
        <f t="shared" si="47"/>
        <v>6662.6280000000006</v>
      </c>
      <c r="W119" s="45">
        <f t="shared" si="48"/>
        <v>0.29782224838140081</v>
      </c>
      <c r="X119" s="44">
        <f t="shared" si="49"/>
        <v>18452</v>
      </c>
      <c r="Y119" s="45">
        <f t="shared" si="50"/>
        <v>2.5942898398550254</v>
      </c>
      <c r="Z119" s="44">
        <f t="shared" si="51"/>
        <v>6195</v>
      </c>
      <c r="AA119" s="45">
        <f t="shared" si="52"/>
        <v>0.20673236277378493</v>
      </c>
    </row>
    <row r="120" spans="1:27">
      <c r="A120" s="12">
        <v>110</v>
      </c>
      <c r="B120" s="1" t="s">
        <v>142</v>
      </c>
      <c r="C120" s="1" t="s">
        <v>3</v>
      </c>
      <c r="D120" s="13">
        <v>3646.5295999999998</v>
      </c>
      <c r="E120" s="14">
        <f t="shared" si="53"/>
        <v>4229.9743359999993</v>
      </c>
      <c r="F120" s="15">
        <v>4600</v>
      </c>
      <c r="G120" s="14">
        <f t="shared" si="55"/>
        <v>5336</v>
      </c>
      <c r="H120" s="13">
        <v>5167.6379999999999</v>
      </c>
      <c r="I120" s="14">
        <f t="shared" si="56"/>
        <v>5994.4600799999998</v>
      </c>
      <c r="J120" s="36">
        <v>15214</v>
      </c>
      <c r="K120" s="14">
        <f t="shared" si="40"/>
        <v>17648.239999999998</v>
      </c>
      <c r="L120" s="37">
        <v>4482</v>
      </c>
      <c r="M120" s="14">
        <f t="shared" si="41"/>
        <v>5199.12</v>
      </c>
      <c r="O120" s="39">
        <v>3906</v>
      </c>
      <c r="P120" s="36">
        <f t="shared" si="54"/>
        <v>75.776399999999995</v>
      </c>
      <c r="Q120" s="36">
        <f t="shared" si="42"/>
        <v>3981.7764000000002</v>
      </c>
      <c r="R120" s="44">
        <f t="shared" si="43"/>
        <v>3646.5295999999998</v>
      </c>
      <c r="S120" s="45">
        <f t="shared" si="44"/>
        <v>-8.4195285300299738E-2</v>
      </c>
      <c r="T120" s="44">
        <f t="shared" si="45"/>
        <v>4600</v>
      </c>
      <c r="U120" s="45">
        <f t="shared" si="46"/>
        <v>0.15526326390402034</v>
      </c>
      <c r="V120" s="44">
        <f t="shared" si="47"/>
        <v>5167.6379999999999</v>
      </c>
      <c r="W120" s="45">
        <f t="shared" si="48"/>
        <v>0.29782224838140081</v>
      </c>
      <c r="X120" s="44">
        <f t="shared" si="49"/>
        <v>15214</v>
      </c>
      <c r="Y120" s="45">
        <f t="shared" si="50"/>
        <v>2.8209076732686444</v>
      </c>
      <c r="Z120" s="44">
        <f t="shared" si="51"/>
        <v>4482</v>
      </c>
      <c r="AA120" s="45">
        <f t="shared" si="52"/>
        <v>0.12562824974300413</v>
      </c>
    </row>
    <row r="121" spans="1:27">
      <c r="A121" s="12">
        <v>111</v>
      </c>
      <c r="B121" s="1" t="s">
        <v>102</v>
      </c>
      <c r="C121" s="1" t="s">
        <v>3</v>
      </c>
      <c r="D121" s="13">
        <v>1562.7984000000001</v>
      </c>
      <c r="E121" s="14">
        <f t="shared" si="53"/>
        <v>1812.8461440000001</v>
      </c>
      <c r="F121" s="15">
        <v>1835</v>
      </c>
      <c r="G121" s="14">
        <f t="shared" si="55"/>
        <v>2128.6</v>
      </c>
      <c r="H121" s="13">
        <v>1934.2260000000001</v>
      </c>
      <c r="I121" s="14">
        <f t="shared" si="56"/>
        <v>2243.7021599999998</v>
      </c>
      <c r="J121" s="36">
        <v>9872</v>
      </c>
      <c r="K121" s="14">
        <f t="shared" si="40"/>
        <v>11451.519999999999</v>
      </c>
      <c r="L121" s="37">
        <v>1603</v>
      </c>
      <c r="M121" s="14">
        <f t="shared" si="41"/>
        <v>1859.4799999999998</v>
      </c>
      <c r="O121" s="39">
        <v>1462</v>
      </c>
      <c r="P121" s="36">
        <f t="shared" si="54"/>
        <v>28.3628</v>
      </c>
      <c r="Q121" s="36">
        <f t="shared" si="42"/>
        <v>1490.3628000000001</v>
      </c>
      <c r="R121" s="44">
        <f t="shared" si="43"/>
        <v>1562.7984000000001</v>
      </c>
      <c r="S121" s="45">
        <f t="shared" si="44"/>
        <v>4.8602662385293094E-2</v>
      </c>
      <c r="T121" s="44">
        <f t="shared" si="45"/>
        <v>1835</v>
      </c>
      <c r="U121" s="45">
        <f t="shared" si="46"/>
        <v>0.2312438286838614</v>
      </c>
      <c r="V121" s="44">
        <f t="shared" si="47"/>
        <v>1934.2260000000001</v>
      </c>
      <c r="W121" s="45">
        <f t="shared" si="48"/>
        <v>0.29782224838140081</v>
      </c>
      <c r="X121" s="44">
        <f t="shared" si="49"/>
        <v>9872</v>
      </c>
      <c r="Y121" s="45">
        <f t="shared" si="50"/>
        <v>5.6238905050501788</v>
      </c>
      <c r="Z121" s="44">
        <f t="shared" si="51"/>
        <v>1603</v>
      </c>
      <c r="AA121" s="45">
        <f t="shared" si="52"/>
        <v>7.5577033994675524E-2</v>
      </c>
    </row>
    <row r="122" spans="1:27">
      <c r="A122" s="12">
        <v>112</v>
      </c>
      <c r="B122" s="1" t="s">
        <v>103</v>
      </c>
      <c r="C122" s="1" t="s">
        <v>3</v>
      </c>
      <c r="D122" s="13">
        <v>3516.2964000000002</v>
      </c>
      <c r="E122" s="14">
        <f t="shared" si="53"/>
        <v>4078.903824</v>
      </c>
      <c r="F122" s="15">
        <v>3960</v>
      </c>
      <c r="G122" s="14">
        <f t="shared" si="55"/>
        <v>4593.5999999999995</v>
      </c>
      <c r="H122" s="13">
        <v>4201.848</v>
      </c>
      <c r="I122" s="14">
        <f t="shared" si="56"/>
        <v>4874.1436799999992</v>
      </c>
      <c r="J122" s="36">
        <v>16210</v>
      </c>
      <c r="K122" s="14">
        <f t="shared" si="40"/>
        <v>18803.599999999999</v>
      </c>
      <c r="L122" s="37">
        <v>3331</v>
      </c>
      <c r="M122" s="14">
        <f t="shared" si="41"/>
        <v>3863.9599999999996</v>
      </c>
      <c r="O122" s="39">
        <v>3176</v>
      </c>
      <c r="P122" s="36">
        <f t="shared" si="54"/>
        <v>61.614400000000003</v>
      </c>
      <c r="Q122" s="36">
        <f t="shared" si="42"/>
        <v>3237.6143999999999</v>
      </c>
      <c r="R122" s="44">
        <f t="shared" si="43"/>
        <v>3516.2964000000002</v>
      </c>
      <c r="S122" s="45">
        <f t="shared" si="44"/>
        <v>8.6076340653785222E-2</v>
      </c>
      <c r="T122" s="44">
        <f t="shared" si="45"/>
        <v>3960</v>
      </c>
      <c r="U122" s="45">
        <f t="shared" si="46"/>
        <v>0.22312280301199561</v>
      </c>
      <c r="V122" s="44">
        <f t="shared" si="47"/>
        <v>4201.848</v>
      </c>
      <c r="W122" s="45">
        <f t="shared" si="48"/>
        <v>0.29782224838140081</v>
      </c>
      <c r="X122" s="44">
        <f t="shared" si="49"/>
        <v>16210</v>
      </c>
      <c r="Y122" s="45">
        <f t="shared" si="50"/>
        <v>4.0067728880869815</v>
      </c>
      <c r="Z122" s="44">
        <f t="shared" si="51"/>
        <v>3331</v>
      </c>
      <c r="AA122" s="45">
        <f t="shared" si="52"/>
        <v>2.8843953745696149E-2</v>
      </c>
    </row>
    <row r="123" spans="1:27">
      <c r="A123" s="12">
        <v>113</v>
      </c>
      <c r="B123" s="1" t="s">
        <v>104</v>
      </c>
      <c r="C123" s="1" t="s">
        <v>3</v>
      </c>
      <c r="D123" s="13">
        <v>5860.4939999999997</v>
      </c>
      <c r="E123" s="14">
        <f t="shared" si="53"/>
        <v>6798.1730399999988</v>
      </c>
      <c r="F123" s="15">
        <v>6252.4000000000005</v>
      </c>
      <c r="G123" s="14">
        <f t="shared" si="55"/>
        <v>7252.7840000000006</v>
      </c>
      <c r="H123" s="13">
        <v>7333.389000000001</v>
      </c>
      <c r="I123" s="14">
        <f t="shared" si="56"/>
        <v>8506.731240000001</v>
      </c>
      <c r="J123" s="36">
        <v>32415</v>
      </c>
      <c r="K123" s="14">
        <f t="shared" si="40"/>
        <v>37601.399999999994</v>
      </c>
      <c r="L123" s="37">
        <v>6530</v>
      </c>
      <c r="M123" s="14">
        <f t="shared" si="41"/>
        <v>7574.7999999999993</v>
      </c>
      <c r="O123" s="39">
        <v>5543</v>
      </c>
      <c r="P123" s="36">
        <f t="shared" si="54"/>
        <v>107.5342</v>
      </c>
      <c r="Q123" s="36">
        <f t="shared" si="42"/>
        <v>5650.5342000000001</v>
      </c>
      <c r="R123" s="44">
        <f t="shared" si="43"/>
        <v>5860.4939999999997</v>
      </c>
      <c r="S123" s="45">
        <f t="shared" si="44"/>
        <v>3.7157513355108973E-2</v>
      </c>
      <c r="T123" s="44">
        <f t="shared" si="45"/>
        <v>6252.4000000000005</v>
      </c>
      <c r="U123" s="45">
        <f t="shared" si="46"/>
        <v>0.10651484951635193</v>
      </c>
      <c r="V123" s="44">
        <f t="shared" si="47"/>
        <v>7333.389000000001</v>
      </c>
      <c r="W123" s="45">
        <f t="shared" si="48"/>
        <v>0.29782224838140103</v>
      </c>
      <c r="X123" s="44">
        <f t="shared" si="49"/>
        <v>32415</v>
      </c>
      <c r="Y123" s="45">
        <f t="shared" si="50"/>
        <v>4.73662575124313</v>
      </c>
      <c r="Z123" s="44">
        <f t="shared" si="51"/>
        <v>6530</v>
      </c>
      <c r="AA123" s="45">
        <f t="shared" si="52"/>
        <v>0.1556429478826975</v>
      </c>
    </row>
    <row r="124" spans="1:27">
      <c r="A124" s="12">
        <v>114</v>
      </c>
      <c r="B124" s="1" t="s">
        <v>105</v>
      </c>
      <c r="C124" s="1" t="s">
        <v>3</v>
      </c>
      <c r="D124" s="13">
        <v>5436.92</v>
      </c>
      <c r="E124" s="14">
        <f t="shared" si="53"/>
        <v>6306.8271999999997</v>
      </c>
      <c r="F124" s="15">
        <v>6252.4000000000005</v>
      </c>
      <c r="G124" s="14">
        <f t="shared" si="55"/>
        <v>7252.7840000000006</v>
      </c>
      <c r="H124" s="13">
        <v>7333.389000000001</v>
      </c>
      <c r="I124" s="14">
        <f t="shared" si="56"/>
        <v>8506.731240000001</v>
      </c>
      <c r="J124" s="36">
        <v>31245</v>
      </c>
      <c r="K124" s="14">
        <f t="shared" si="40"/>
        <v>36244.199999999997</v>
      </c>
      <c r="L124" s="37">
        <v>6093</v>
      </c>
      <c r="M124" s="14">
        <f t="shared" si="41"/>
        <v>7067.8799999999992</v>
      </c>
      <c r="O124" s="39">
        <v>5543</v>
      </c>
      <c r="P124" s="36">
        <f t="shared" si="54"/>
        <v>107.5342</v>
      </c>
      <c r="Q124" s="36">
        <f t="shared" si="42"/>
        <v>5650.5342000000001</v>
      </c>
      <c r="R124" s="44">
        <f t="shared" si="43"/>
        <v>5436.92</v>
      </c>
      <c r="S124" s="45">
        <f t="shared" si="44"/>
        <v>-3.7804248667320683E-2</v>
      </c>
      <c r="T124" s="44">
        <f t="shared" si="45"/>
        <v>6252.4000000000005</v>
      </c>
      <c r="U124" s="45">
        <f t="shared" si="46"/>
        <v>0.10651484951635193</v>
      </c>
      <c r="V124" s="44">
        <f t="shared" si="47"/>
        <v>7333.389000000001</v>
      </c>
      <c r="W124" s="45">
        <f t="shared" si="48"/>
        <v>0.29782224838140103</v>
      </c>
      <c r="X124" s="44">
        <f t="shared" si="49"/>
        <v>31245</v>
      </c>
      <c r="Y124" s="45">
        <f t="shared" si="50"/>
        <v>4.5295656824800741</v>
      </c>
      <c r="Z124" s="44">
        <f t="shared" si="51"/>
        <v>6093</v>
      </c>
      <c r="AA124" s="45">
        <f t="shared" si="52"/>
        <v>7.8305127327607416E-2</v>
      </c>
    </row>
    <row r="125" spans="1:27">
      <c r="A125" s="12">
        <v>115</v>
      </c>
      <c r="B125" s="1" t="s">
        <v>106</v>
      </c>
      <c r="C125" s="1" t="s">
        <v>3</v>
      </c>
      <c r="D125" s="13">
        <v>781.39920000000006</v>
      </c>
      <c r="E125" s="14">
        <f t="shared" si="53"/>
        <v>906.42307200000005</v>
      </c>
      <c r="F125" s="15">
        <v>638</v>
      </c>
      <c r="G125" s="14">
        <f t="shared" si="55"/>
        <v>740.07999999999993</v>
      </c>
      <c r="H125" s="13">
        <v>699.86700000000008</v>
      </c>
      <c r="I125" s="14">
        <f t="shared" si="56"/>
        <v>811.84572000000003</v>
      </c>
      <c r="J125" s="36">
        <v>5412</v>
      </c>
      <c r="K125" s="14">
        <f t="shared" si="40"/>
        <v>6277.9199999999992</v>
      </c>
      <c r="L125" s="37">
        <v>475</v>
      </c>
      <c r="M125" s="14">
        <f t="shared" si="41"/>
        <v>551</v>
      </c>
      <c r="O125" s="39">
        <v>529</v>
      </c>
      <c r="P125" s="36">
        <f t="shared" si="54"/>
        <v>10.262600000000001</v>
      </c>
      <c r="Q125" s="36">
        <f t="shared" si="42"/>
        <v>539.26260000000002</v>
      </c>
      <c r="R125" s="44">
        <f t="shared" si="43"/>
        <v>781.39920000000006</v>
      </c>
      <c r="S125" s="45">
        <f t="shared" si="44"/>
        <v>0.44901426503525377</v>
      </c>
      <c r="T125" s="44">
        <f t="shared" si="45"/>
        <v>638</v>
      </c>
      <c r="U125" s="45">
        <f t="shared" si="46"/>
        <v>0.18309706625306488</v>
      </c>
      <c r="V125" s="44">
        <f t="shared" si="47"/>
        <v>699.86700000000008</v>
      </c>
      <c r="W125" s="45">
        <f t="shared" si="48"/>
        <v>0.29782224838140081</v>
      </c>
      <c r="X125" s="44">
        <f t="shared" si="49"/>
        <v>5412</v>
      </c>
      <c r="Y125" s="45">
        <f t="shared" si="50"/>
        <v>9.0359268378708251</v>
      </c>
      <c r="Z125" s="44">
        <f t="shared" si="51"/>
        <v>475</v>
      </c>
      <c r="AA125" s="45">
        <f t="shared" si="52"/>
        <v>-0.11916754471754576</v>
      </c>
    </row>
    <row r="126" spans="1:27">
      <c r="A126" s="12">
        <v>116</v>
      </c>
      <c r="B126" s="1" t="s">
        <v>107</v>
      </c>
      <c r="C126" s="1" t="s">
        <v>3</v>
      </c>
      <c r="D126" s="13">
        <v>911.63239999999996</v>
      </c>
      <c r="E126" s="14">
        <f t="shared" si="53"/>
        <v>1057.4935839999998</v>
      </c>
      <c r="F126" s="15">
        <v>829.40000000000009</v>
      </c>
      <c r="G126" s="14">
        <f t="shared" si="55"/>
        <v>962.10400000000004</v>
      </c>
      <c r="H126" s="13">
        <v>915.51600000000008</v>
      </c>
      <c r="I126" s="14">
        <f t="shared" si="56"/>
        <v>1061.99856</v>
      </c>
      <c r="J126" s="36">
        <v>7985</v>
      </c>
      <c r="K126" s="14">
        <f t="shared" si="40"/>
        <v>9262.5999999999985</v>
      </c>
      <c r="L126" s="37">
        <v>851</v>
      </c>
      <c r="M126" s="14">
        <f t="shared" si="41"/>
        <v>987.16</v>
      </c>
      <c r="O126" s="39">
        <v>692</v>
      </c>
      <c r="P126" s="36">
        <f t="shared" si="54"/>
        <v>13.424800000000001</v>
      </c>
      <c r="Q126" s="36">
        <f t="shared" si="42"/>
        <v>705.4248</v>
      </c>
      <c r="R126" s="44">
        <f t="shared" si="43"/>
        <v>911.63239999999996</v>
      </c>
      <c r="S126" s="45">
        <f t="shared" si="44"/>
        <v>0.29231691315644137</v>
      </c>
      <c r="T126" s="44">
        <f t="shared" si="45"/>
        <v>829.40000000000009</v>
      </c>
      <c r="U126" s="45">
        <f t="shared" si="46"/>
        <v>0.17574545153501853</v>
      </c>
      <c r="V126" s="44">
        <f t="shared" si="47"/>
        <v>915.51600000000008</v>
      </c>
      <c r="W126" s="45">
        <f t="shared" si="48"/>
        <v>0.29782224838140103</v>
      </c>
      <c r="X126" s="44">
        <f t="shared" si="49"/>
        <v>7985</v>
      </c>
      <c r="Y126" s="45">
        <f t="shared" si="50"/>
        <v>10.319420581754427</v>
      </c>
      <c r="Z126" s="44">
        <f t="shared" si="51"/>
        <v>851</v>
      </c>
      <c r="AA126" s="45">
        <f t="shared" si="52"/>
        <v>0.20636529932035286</v>
      </c>
    </row>
    <row r="127" spans="1:27">
      <c r="A127" s="12">
        <v>117</v>
      </c>
      <c r="B127" s="1" t="s">
        <v>108</v>
      </c>
      <c r="C127" s="1" t="s">
        <v>3</v>
      </c>
      <c r="D127" s="13">
        <v>1041.8656000000001</v>
      </c>
      <c r="E127" s="14">
        <f t="shared" si="53"/>
        <v>1208.5640960000001</v>
      </c>
      <c r="F127" s="15">
        <v>1046.32</v>
      </c>
      <c r="G127" s="14">
        <f t="shared" si="55"/>
        <v>1213.7311999999999</v>
      </c>
      <c r="H127" s="13">
        <v>1164.24</v>
      </c>
      <c r="I127" s="14">
        <f t="shared" si="56"/>
        <v>1350.5183999999999</v>
      </c>
      <c r="J127" s="36">
        <v>8974</v>
      </c>
      <c r="K127" s="14">
        <f t="shared" si="40"/>
        <v>10409.84</v>
      </c>
      <c r="L127" s="37">
        <v>1127</v>
      </c>
      <c r="M127" s="14">
        <f t="shared" si="41"/>
        <v>1307.32</v>
      </c>
      <c r="O127" s="39">
        <v>880</v>
      </c>
      <c r="P127" s="36">
        <f t="shared" si="54"/>
        <v>17.071999999999999</v>
      </c>
      <c r="Q127" s="36">
        <f t="shared" si="42"/>
        <v>897.072</v>
      </c>
      <c r="R127" s="44">
        <f t="shared" si="43"/>
        <v>1041.8656000000001</v>
      </c>
      <c r="S127" s="45">
        <f t="shared" si="44"/>
        <v>0.16140688818734739</v>
      </c>
      <c r="T127" s="44">
        <f t="shared" si="45"/>
        <v>1046.32</v>
      </c>
      <c r="U127" s="45">
        <f t="shared" si="46"/>
        <v>0.16637237590739651</v>
      </c>
      <c r="V127" s="44">
        <f t="shared" si="47"/>
        <v>1164.24</v>
      </c>
      <c r="W127" s="45">
        <f t="shared" si="48"/>
        <v>0.29782224838140081</v>
      </c>
      <c r="X127" s="44">
        <f t="shared" si="49"/>
        <v>8974</v>
      </c>
      <c r="Y127" s="45">
        <f t="shared" si="50"/>
        <v>9.003656339736386</v>
      </c>
      <c r="Z127" s="44">
        <f t="shared" si="51"/>
        <v>1127</v>
      </c>
      <c r="AA127" s="45">
        <f t="shared" si="52"/>
        <v>0.25630941552071618</v>
      </c>
    </row>
    <row r="128" spans="1:27">
      <c r="A128" s="12">
        <v>118</v>
      </c>
      <c r="B128" s="1" t="s">
        <v>109</v>
      </c>
      <c r="C128" s="1" t="s">
        <v>3</v>
      </c>
      <c r="D128" s="13">
        <v>2083.7312000000002</v>
      </c>
      <c r="E128" s="14">
        <f t="shared" si="53"/>
        <v>2417.1281920000001</v>
      </c>
      <c r="F128" s="15">
        <v>1952.2800000000002</v>
      </c>
      <c r="G128" s="14">
        <f t="shared" si="55"/>
        <v>2264.6448</v>
      </c>
      <c r="H128" s="13">
        <v>2286.1440000000002</v>
      </c>
      <c r="I128" s="14">
        <f t="shared" si="56"/>
        <v>2651.92704</v>
      </c>
      <c r="J128" s="36">
        <v>11250</v>
      </c>
      <c r="K128" s="14">
        <f t="shared" si="40"/>
        <v>13050</v>
      </c>
      <c r="L128" s="37">
        <v>2309</v>
      </c>
      <c r="M128" s="14">
        <f t="shared" si="41"/>
        <v>2678.4399999999996</v>
      </c>
      <c r="O128" s="39">
        <v>1728</v>
      </c>
      <c r="P128" s="36">
        <f t="shared" si="54"/>
        <v>33.523200000000003</v>
      </c>
      <c r="Q128" s="36">
        <f t="shared" si="42"/>
        <v>1761.5232000000001</v>
      </c>
      <c r="R128" s="44">
        <f t="shared" si="43"/>
        <v>2083.7312000000002</v>
      </c>
      <c r="S128" s="45">
        <f t="shared" si="44"/>
        <v>0.18291442315377959</v>
      </c>
      <c r="T128" s="44">
        <f t="shared" si="45"/>
        <v>1952.2800000000002</v>
      </c>
      <c r="U128" s="45">
        <f t="shared" si="46"/>
        <v>0.10829082466810558</v>
      </c>
      <c r="V128" s="44">
        <f t="shared" si="47"/>
        <v>2286.1440000000002</v>
      </c>
      <c r="W128" s="45">
        <f t="shared" si="48"/>
        <v>0.29782224838140081</v>
      </c>
      <c r="X128" s="44">
        <f t="shared" si="49"/>
        <v>11250</v>
      </c>
      <c r="Y128" s="45">
        <f t="shared" si="50"/>
        <v>5.3865182133281015</v>
      </c>
      <c r="Z128" s="44">
        <f t="shared" si="51"/>
        <v>2309</v>
      </c>
      <c r="AA128" s="45">
        <f t="shared" si="52"/>
        <v>0.31079738262885215</v>
      </c>
    </row>
    <row r="129" spans="1:27">
      <c r="A129" s="12">
        <v>119</v>
      </c>
      <c r="B129" s="1" t="s">
        <v>125</v>
      </c>
      <c r="C129" s="1" t="s">
        <v>3</v>
      </c>
      <c r="D129" s="13">
        <v>5730.2608</v>
      </c>
      <c r="E129" s="14">
        <f t="shared" si="53"/>
        <v>6647.1025279999994</v>
      </c>
      <c r="F129" s="15">
        <v>4657.4000000000005</v>
      </c>
      <c r="G129" s="14">
        <f t="shared" si="55"/>
        <v>5402.5839999999998</v>
      </c>
      <c r="H129" s="13">
        <v>5167.6379999999999</v>
      </c>
      <c r="I129" s="14">
        <f t="shared" si="56"/>
        <v>5994.4600799999998</v>
      </c>
      <c r="J129" s="36">
        <v>15652</v>
      </c>
      <c r="K129" s="14">
        <f t="shared" si="40"/>
        <v>18156.32</v>
      </c>
      <c r="L129" s="37">
        <v>5311</v>
      </c>
      <c r="M129" s="14">
        <f t="shared" si="41"/>
        <v>6160.7599999999993</v>
      </c>
      <c r="O129" s="39">
        <v>3906</v>
      </c>
      <c r="P129" s="36">
        <f t="shared" si="54"/>
        <v>75.776399999999995</v>
      </c>
      <c r="Q129" s="36">
        <f t="shared" si="42"/>
        <v>3981.7764000000002</v>
      </c>
      <c r="R129" s="44">
        <f t="shared" si="43"/>
        <v>5730.2608</v>
      </c>
      <c r="S129" s="45">
        <f t="shared" si="44"/>
        <v>0.43912169452810046</v>
      </c>
      <c r="T129" s="44">
        <f t="shared" si="45"/>
        <v>4657.4000000000005</v>
      </c>
      <c r="U129" s="45">
        <f t="shared" si="46"/>
        <v>0.16967894028404018</v>
      </c>
      <c r="V129" s="44">
        <f t="shared" si="47"/>
        <v>5167.6379999999999</v>
      </c>
      <c r="W129" s="45">
        <f t="shared" si="48"/>
        <v>0.29782224838140081</v>
      </c>
      <c r="X129" s="44">
        <f t="shared" si="49"/>
        <v>15652</v>
      </c>
      <c r="Y129" s="45">
        <f t="shared" si="50"/>
        <v>2.9309088275273316</v>
      </c>
      <c r="Z129" s="44">
        <f t="shared" si="51"/>
        <v>5311</v>
      </c>
      <c r="AA129" s="45">
        <f t="shared" si="52"/>
        <v>0.33382678143353295</v>
      </c>
    </row>
    <row r="130" spans="1:27">
      <c r="A130" s="12">
        <v>120</v>
      </c>
      <c r="B130" s="1" t="s">
        <v>126</v>
      </c>
      <c r="C130" s="1" t="s">
        <v>3</v>
      </c>
      <c r="D130" s="13">
        <v>9103.68</v>
      </c>
      <c r="E130" s="14">
        <f t="shared" si="53"/>
        <v>10560.2688</v>
      </c>
      <c r="F130" s="15">
        <v>9442.4000000000015</v>
      </c>
      <c r="G130" s="14">
        <f t="shared" si="55"/>
        <v>10953.184000000001</v>
      </c>
      <c r="H130" s="13">
        <v>11123.784</v>
      </c>
      <c r="I130" s="14">
        <f t="shared" si="56"/>
        <v>12903.589439999998</v>
      </c>
      <c r="J130" s="36">
        <v>23457</v>
      </c>
      <c r="K130" s="14">
        <f t="shared" si="40"/>
        <v>27210.12</v>
      </c>
      <c r="L130" s="37">
        <v>9396</v>
      </c>
      <c r="M130" s="14">
        <f t="shared" si="41"/>
        <v>10899.359999999999</v>
      </c>
      <c r="O130" s="39">
        <v>8408</v>
      </c>
      <c r="P130" s="36">
        <f t="shared" si="54"/>
        <v>163.11520000000002</v>
      </c>
      <c r="Q130" s="36">
        <f t="shared" si="42"/>
        <v>8571.1152000000002</v>
      </c>
      <c r="R130" s="44">
        <f t="shared" si="43"/>
        <v>9103.68</v>
      </c>
      <c r="S130" s="45">
        <f t="shared" si="44"/>
        <v>6.2134831649445221E-2</v>
      </c>
      <c r="T130" s="44">
        <f t="shared" si="45"/>
        <v>9442.4000000000015</v>
      </c>
      <c r="U130" s="45">
        <f t="shared" si="46"/>
        <v>0.10165360978930749</v>
      </c>
      <c r="V130" s="44">
        <f t="shared" si="47"/>
        <v>11123.784</v>
      </c>
      <c r="W130" s="45">
        <f t="shared" si="48"/>
        <v>0.29782224838140081</v>
      </c>
      <c r="X130" s="44">
        <f t="shared" si="49"/>
        <v>23457</v>
      </c>
      <c r="Y130" s="45">
        <f t="shared" si="50"/>
        <v>1.7367500555820321</v>
      </c>
      <c r="Z130" s="44">
        <f t="shared" si="51"/>
        <v>9396</v>
      </c>
      <c r="AA130" s="45">
        <f t="shared" si="52"/>
        <v>9.6240078537271234E-2</v>
      </c>
    </row>
    <row r="131" spans="1:27">
      <c r="A131" s="12">
        <v>121</v>
      </c>
      <c r="B131" s="1" t="s">
        <v>127</v>
      </c>
      <c r="C131" s="1" t="s">
        <v>3</v>
      </c>
      <c r="D131" s="13">
        <v>12998.032000000001</v>
      </c>
      <c r="E131" s="14">
        <f t="shared" si="53"/>
        <v>15077.717119999999</v>
      </c>
      <c r="F131" s="15">
        <v>13908.400000000001</v>
      </c>
      <c r="G131" s="14">
        <f t="shared" si="55"/>
        <v>16133.744000000001</v>
      </c>
      <c r="H131" s="13">
        <v>16380.063000000002</v>
      </c>
      <c r="I131" s="14">
        <f t="shared" si="56"/>
        <v>19000.873080000001</v>
      </c>
      <c r="J131" s="36">
        <v>35124</v>
      </c>
      <c r="K131" s="14">
        <f t="shared" si="40"/>
        <v>40743.839999999997</v>
      </c>
      <c r="L131" s="37">
        <v>13039</v>
      </c>
      <c r="M131" s="14">
        <f t="shared" si="41"/>
        <v>15125.24</v>
      </c>
      <c r="O131" s="39">
        <v>12381</v>
      </c>
      <c r="P131" s="36">
        <f t="shared" si="54"/>
        <v>240.19140000000002</v>
      </c>
      <c r="Q131" s="36">
        <f t="shared" si="42"/>
        <v>12621.1914</v>
      </c>
      <c r="R131" s="44">
        <f t="shared" si="43"/>
        <v>12998.032000000001</v>
      </c>
      <c r="S131" s="45">
        <f t="shared" si="44"/>
        <v>2.9857767627230691E-2</v>
      </c>
      <c r="T131" s="44">
        <f t="shared" si="45"/>
        <v>13908.400000000001</v>
      </c>
      <c r="U131" s="45">
        <f t="shared" si="46"/>
        <v>0.10198788364781497</v>
      </c>
      <c r="V131" s="44">
        <f t="shared" si="47"/>
        <v>16380.063000000002</v>
      </c>
      <c r="W131" s="45">
        <f t="shared" si="48"/>
        <v>0.29782224838140103</v>
      </c>
      <c r="X131" s="44">
        <f t="shared" si="49"/>
        <v>35124</v>
      </c>
      <c r="Y131" s="45">
        <f t="shared" si="50"/>
        <v>1.7829385425531221</v>
      </c>
      <c r="Z131" s="44">
        <f t="shared" si="51"/>
        <v>13039</v>
      </c>
      <c r="AA131" s="45">
        <f t="shared" si="52"/>
        <v>3.3103736941981543E-2</v>
      </c>
    </row>
    <row r="132" spans="1:27">
      <c r="A132" s="12">
        <v>122</v>
      </c>
      <c r="B132" s="1" t="s">
        <v>110</v>
      </c>
      <c r="C132" s="1" t="s">
        <v>490</v>
      </c>
      <c r="D132" s="13">
        <v>3652.8516000000004</v>
      </c>
      <c r="E132" s="14">
        <f t="shared" si="53"/>
        <v>4237.3078560000004</v>
      </c>
      <c r="F132" s="15">
        <v>3670</v>
      </c>
      <c r="G132" s="14">
        <f t="shared" si="55"/>
        <v>4257.2</v>
      </c>
      <c r="H132" s="13">
        <v>4249.4760000000006</v>
      </c>
      <c r="I132" s="14">
        <f t="shared" si="56"/>
        <v>4929.3921600000003</v>
      </c>
      <c r="J132" s="36">
        <v>18952</v>
      </c>
      <c r="K132" s="14">
        <f t="shared" si="40"/>
        <v>21984.32</v>
      </c>
      <c r="L132" s="37">
        <v>2749</v>
      </c>
      <c r="M132" s="14">
        <f t="shared" si="41"/>
        <v>3188.8399999999997</v>
      </c>
      <c r="O132" s="39">
        <v>3212</v>
      </c>
      <c r="P132" s="36">
        <f t="shared" si="54"/>
        <v>62.312800000000003</v>
      </c>
      <c r="Q132" s="36">
        <f t="shared" si="42"/>
        <v>3274.3128000000002</v>
      </c>
      <c r="R132" s="44">
        <f t="shared" si="43"/>
        <v>3652.8516000000004</v>
      </c>
      <c r="S132" s="45">
        <f t="shared" si="44"/>
        <v>0.11560862480823464</v>
      </c>
      <c r="T132" s="44">
        <f t="shared" si="45"/>
        <v>3670</v>
      </c>
      <c r="U132" s="45">
        <f t="shared" si="46"/>
        <v>0.12084587642329092</v>
      </c>
      <c r="V132" s="44">
        <f t="shared" si="47"/>
        <v>4249.4760000000006</v>
      </c>
      <c r="W132" s="45">
        <f t="shared" si="48"/>
        <v>0.29782224838140103</v>
      </c>
      <c r="X132" s="44">
        <f t="shared" si="49"/>
        <v>18952</v>
      </c>
      <c r="Y132" s="45">
        <f t="shared" si="50"/>
        <v>4.788084754761365</v>
      </c>
      <c r="Z132" s="44">
        <f t="shared" si="51"/>
        <v>2749</v>
      </c>
      <c r="AA132" s="45">
        <f t="shared" si="52"/>
        <v>-0.1604345192676766</v>
      </c>
    </row>
    <row r="133" spans="1:27">
      <c r="A133" s="12">
        <v>123</v>
      </c>
      <c r="B133" s="1" t="s">
        <v>111</v>
      </c>
      <c r="C133" s="1" t="s">
        <v>491</v>
      </c>
      <c r="D133" s="13">
        <v>5436.92</v>
      </c>
      <c r="E133" s="14">
        <f t="shared" si="53"/>
        <v>6306.8271999999997</v>
      </c>
      <c r="F133" s="15">
        <v>9108</v>
      </c>
      <c r="G133" s="14">
        <f t="shared" si="55"/>
        <v>10565.279999999999</v>
      </c>
      <c r="H133" s="13">
        <v>8326.9620000000014</v>
      </c>
      <c r="I133" s="14">
        <f t="shared" si="56"/>
        <v>9659.27592</v>
      </c>
      <c r="J133" s="36">
        <v>25124</v>
      </c>
      <c r="K133" s="14">
        <f t="shared" si="40"/>
        <v>29143.839999999997</v>
      </c>
      <c r="L133" s="37">
        <v>7945</v>
      </c>
      <c r="M133" s="14">
        <f t="shared" si="41"/>
        <v>9216.1999999999989</v>
      </c>
      <c r="O133" s="39">
        <v>6294</v>
      </c>
      <c r="P133" s="36">
        <f t="shared" si="54"/>
        <v>122.1036</v>
      </c>
      <c r="Q133" s="36">
        <f t="shared" si="42"/>
        <v>6416.1036000000004</v>
      </c>
      <c r="R133" s="44">
        <f t="shared" si="43"/>
        <v>5436.92</v>
      </c>
      <c r="S133" s="45">
        <f t="shared" si="44"/>
        <v>-0.15261343348632961</v>
      </c>
      <c r="T133" s="44">
        <f t="shared" si="45"/>
        <v>9108</v>
      </c>
      <c r="U133" s="45">
        <f t="shared" si="46"/>
        <v>0.4195531381382307</v>
      </c>
      <c r="V133" s="44">
        <f t="shared" si="47"/>
        <v>8326.9620000000014</v>
      </c>
      <c r="W133" s="45">
        <f t="shared" si="48"/>
        <v>0.29782224838140103</v>
      </c>
      <c r="X133" s="44">
        <f t="shared" si="49"/>
        <v>25124</v>
      </c>
      <c r="Y133" s="45">
        <f t="shared" si="50"/>
        <v>2.9157721829803371</v>
      </c>
      <c r="Z133" s="44">
        <f t="shared" si="51"/>
        <v>7945</v>
      </c>
      <c r="AA133" s="45">
        <f t="shared" si="52"/>
        <v>0.23829047897543298</v>
      </c>
    </row>
    <row r="134" spans="1:27">
      <c r="A134" s="12">
        <v>124</v>
      </c>
      <c r="B134" s="1" t="s">
        <v>112</v>
      </c>
      <c r="C134" s="1" t="s">
        <v>492</v>
      </c>
      <c r="D134" s="13">
        <v>9141.6119999999992</v>
      </c>
      <c r="E134" s="14">
        <f t="shared" si="53"/>
        <v>10604.269919999999</v>
      </c>
      <c r="F134" s="15">
        <v>19012.400000000001</v>
      </c>
      <c r="G134" s="14">
        <f t="shared" si="55"/>
        <v>22054.384000000002</v>
      </c>
      <c r="H134" s="13">
        <v>14256.648000000001</v>
      </c>
      <c r="I134" s="14">
        <f t="shared" si="56"/>
        <v>16537.71168</v>
      </c>
      <c r="J134" s="36">
        <v>41254</v>
      </c>
      <c r="K134" s="14">
        <f t="shared" si="40"/>
        <v>47854.64</v>
      </c>
      <c r="L134" s="37">
        <v>13772</v>
      </c>
      <c r="M134" s="14">
        <f t="shared" si="41"/>
        <v>15975.519999999999</v>
      </c>
      <c r="O134" s="39">
        <v>10776</v>
      </c>
      <c r="P134" s="36">
        <f t="shared" si="54"/>
        <v>209.05440000000002</v>
      </c>
      <c r="Q134" s="36">
        <f t="shared" si="42"/>
        <v>10985.054400000001</v>
      </c>
      <c r="R134" s="44">
        <f t="shared" ref="R134:R197" si="57">+D134</f>
        <v>9141.6119999999992</v>
      </c>
      <c r="S134" s="45">
        <f t="shared" ref="S134:S197" si="58">+(R134/Q134)-100%</f>
        <v>-0.16781367964823202</v>
      </c>
      <c r="T134" s="44">
        <f t="shared" ref="T134:T197" si="59">+F134</f>
        <v>19012.400000000001</v>
      </c>
      <c r="U134" s="45">
        <f t="shared" ref="U134:U197" si="60">+(T134/Q134)-100%</f>
        <v>0.73075155640558309</v>
      </c>
      <c r="V134" s="44">
        <f t="shared" ref="V134:V197" si="61">+H134</f>
        <v>14256.648000000001</v>
      </c>
      <c r="W134" s="45">
        <f t="shared" ref="W134:W197" si="62">+(V134/Q134)-100%</f>
        <v>0.29782224838140081</v>
      </c>
      <c r="X134" s="44">
        <f t="shared" ref="X134:X197" si="63">+J134</f>
        <v>41254</v>
      </c>
      <c r="Y134" s="45">
        <f t="shared" ref="Y134:Y197" si="64">+(X134/Q134)-100%</f>
        <v>2.7554661540865921</v>
      </c>
      <c r="Z134" s="44">
        <f t="shared" ref="Z134:Z197" si="65">+L134</f>
        <v>13772</v>
      </c>
      <c r="AA134" s="45">
        <f t="shared" ref="AA134:AA197" si="66">+(Z134/Q134)-100%</f>
        <v>0.25370339540603459</v>
      </c>
    </row>
    <row r="135" spans="1:27">
      <c r="A135" s="12">
        <v>125</v>
      </c>
      <c r="B135" s="1" t="s">
        <v>113</v>
      </c>
      <c r="C135" s="1" t="s">
        <v>493</v>
      </c>
      <c r="D135" s="13">
        <v>16690.080000000002</v>
      </c>
      <c r="E135" s="14">
        <f t="shared" si="53"/>
        <v>19360.4928</v>
      </c>
      <c r="F135" s="15">
        <v>31772.399999999998</v>
      </c>
      <c r="G135" s="14">
        <f t="shared" si="55"/>
        <v>36855.983999999997</v>
      </c>
      <c r="H135" s="13">
        <v>23914.547999999999</v>
      </c>
      <c r="I135" s="14">
        <f t="shared" si="56"/>
        <v>27740.875679999997</v>
      </c>
      <c r="J135" s="36">
        <v>63251</v>
      </c>
      <c r="K135" s="14">
        <f t="shared" si="40"/>
        <v>73371.159999999989</v>
      </c>
      <c r="L135" s="37">
        <v>21428</v>
      </c>
      <c r="M135" s="14">
        <f t="shared" si="41"/>
        <v>24856.48</v>
      </c>
      <c r="O135" s="39">
        <v>18076</v>
      </c>
      <c r="P135" s="36">
        <f t="shared" si="54"/>
        <v>350.67439999999999</v>
      </c>
      <c r="Q135" s="36">
        <f t="shared" ref="Q135:Q140" si="67">+(O135+P135)</f>
        <v>18426.6744</v>
      </c>
      <c r="R135" s="44">
        <f t="shared" si="57"/>
        <v>16690.080000000002</v>
      </c>
      <c r="S135" s="45">
        <f t="shared" si="58"/>
        <v>-9.4243506033839575E-2</v>
      </c>
      <c r="T135" s="44">
        <f t="shared" si="59"/>
        <v>31772.399999999998</v>
      </c>
      <c r="U135" s="45">
        <f t="shared" si="60"/>
        <v>0.72426121557778211</v>
      </c>
      <c r="V135" s="44">
        <f t="shared" si="61"/>
        <v>23914.547999999999</v>
      </c>
      <c r="W135" s="45">
        <f t="shared" si="62"/>
        <v>0.29782224838140081</v>
      </c>
      <c r="X135" s="44">
        <f t="shared" si="63"/>
        <v>63251</v>
      </c>
      <c r="Y135" s="45">
        <f t="shared" si="64"/>
        <v>2.4325781542001956</v>
      </c>
      <c r="Z135" s="44">
        <f t="shared" si="65"/>
        <v>21428</v>
      </c>
      <c r="AA135" s="45">
        <f t="shared" si="66"/>
        <v>0.16287939618664993</v>
      </c>
    </row>
    <row r="136" spans="1:27">
      <c r="A136" s="12">
        <v>126</v>
      </c>
      <c r="B136" s="1" t="s">
        <v>114</v>
      </c>
      <c r="C136" s="1" t="s">
        <v>494</v>
      </c>
      <c r="D136" s="13">
        <v>26982.295999999998</v>
      </c>
      <c r="E136" s="14">
        <f t="shared" ref="E136:E140" si="68">D136*1.16</f>
        <v>31299.463359999994</v>
      </c>
      <c r="F136" s="15">
        <v>32868</v>
      </c>
      <c r="G136" s="14">
        <f t="shared" si="55"/>
        <v>38126.879999999997</v>
      </c>
      <c r="H136" s="13">
        <v>38689.811999999998</v>
      </c>
      <c r="I136" s="14">
        <f t="shared" si="56"/>
        <v>44880.181919999995</v>
      </c>
      <c r="J136" s="36">
        <v>74121</v>
      </c>
      <c r="K136" s="14">
        <f t="shared" si="40"/>
        <v>85980.36</v>
      </c>
      <c r="L136" s="37">
        <v>35584</v>
      </c>
      <c r="M136" s="14">
        <f t="shared" si="41"/>
        <v>41277.439999999995</v>
      </c>
      <c r="O136" s="39">
        <v>29244</v>
      </c>
      <c r="P136" s="36">
        <f t="shared" ref="P136:P140" si="69">+O136*1.94%</f>
        <v>567.33360000000005</v>
      </c>
      <c r="Q136" s="36">
        <f t="shared" si="67"/>
        <v>29811.333600000002</v>
      </c>
      <c r="R136" s="44">
        <f t="shared" si="57"/>
        <v>26982.295999999998</v>
      </c>
      <c r="S136" s="45">
        <f t="shared" si="58"/>
        <v>-9.4898055818609994E-2</v>
      </c>
      <c r="T136" s="44">
        <f t="shared" si="59"/>
        <v>32868</v>
      </c>
      <c r="U136" s="45">
        <f t="shared" si="60"/>
        <v>0.10253370214876933</v>
      </c>
      <c r="V136" s="44">
        <f t="shared" si="61"/>
        <v>38689.811999999998</v>
      </c>
      <c r="W136" s="45">
        <f t="shared" si="62"/>
        <v>0.29782224838140059</v>
      </c>
      <c r="X136" s="44">
        <f t="shared" si="63"/>
        <v>74121</v>
      </c>
      <c r="Y136" s="45">
        <f t="shared" si="64"/>
        <v>1.4863362704444727</v>
      </c>
      <c r="Z136" s="44">
        <f t="shared" si="65"/>
        <v>35584</v>
      </c>
      <c r="AA136" s="45">
        <f t="shared" si="66"/>
        <v>0.1936399920062617</v>
      </c>
    </row>
    <row r="137" spans="1:27">
      <c r="A137" s="12">
        <v>127</v>
      </c>
      <c r="B137" s="1" t="s">
        <v>115</v>
      </c>
      <c r="C137" s="1" t="s">
        <v>495</v>
      </c>
      <c r="D137" s="13">
        <v>58035.96</v>
      </c>
      <c r="E137" s="14">
        <f t="shared" si="68"/>
        <v>67321.713599999988</v>
      </c>
      <c r="F137" s="15">
        <v>65158.94</v>
      </c>
      <c r="G137" s="14">
        <f t="shared" si="55"/>
        <v>75584.3704</v>
      </c>
      <c r="H137" s="13">
        <v>74877.831000000006</v>
      </c>
      <c r="I137" s="14">
        <f t="shared" si="56"/>
        <v>86858.283960000001</v>
      </c>
      <c r="J137" s="36">
        <v>125324</v>
      </c>
      <c r="K137" s="14">
        <f t="shared" si="40"/>
        <v>145375.84</v>
      </c>
      <c r="L137" s="37">
        <v>66243</v>
      </c>
      <c r="M137" s="14">
        <f t="shared" si="41"/>
        <v>76841.87999999999</v>
      </c>
      <c r="O137" s="39">
        <v>56597</v>
      </c>
      <c r="P137" s="36">
        <f t="shared" si="69"/>
        <v>1097.9818</v>
      </c>
      <c r="Q137" s="36">
        <f t="shared" si="67"/>
        <v>57694.981800000001</v>
      </c>
      <c r="R137" s="44">
        <f t="shared" si="57"/>
        <v>58035.96</v>
      </c>
      <c r="S137" s="45">
        <f t="shared" si="58"/>
        <v>5.9100148637190042E-3</v>
      </c>
      <c r="T137" s="44">
        <f t="shared" si="59"/>
        <v>65158.94</v>
      </c>
      <c r="U137" s="45">
        <f t="shared" si="60"/>
        <v>0.12936927904533979</v>
      </c>
      <c r="V137" s="44">
        <f t="shared" si="61"/>
        <v>74877.831000000006</v>
      </c>
      <c r="W137" s="45">
        <f t="shared" si="62"/>
        <v>0.29782224838140081</v>
      </c>
      <c r="X137" s="44">
        <f t="shared" si="63"/>
        <v>125324</v>
      </c>
      <c r="Y137" s="45">
        <f t="shared" si="64"/>
        <v>1.1721819834251166</v>
      </c>
      <c r="Z137" s="44">
        <f t="shared" si="65"/>
        <v>66243</v>
      </c>
      <c r="AA137" s="45">
        <f t="shared" si="66"/>
        <v>0.14815878146268857</v>
      </c>
    </row>
    <row r="138" spans="1:27">
      <c r="A138" s="12">
        <v>128</v>
      </c>
      <c r="B138" s="1" t="s">
        <v>116</v>
      </c>
      <c r="C138" s="1" t="s">
        <v>490</v>
      </c>
      <c r="D138" s="13">
        <v>2100</v>
      </c>
      <c r="E138" s="14">
        <f t="shared" si="68"/>
        <v>2436</v>
      </c>
      <c r="F138" s="15">
        <v>2904</v>
      </c>
      <c r="G138" s="14">
        <f t="shared" si="55"/>
        <v>3368.64</v>
      </c>
      <c r="H138" s="13">
        <v>2384.0460000000003</v>
      </c>
      <c r="I138" s="14">
        <f t="shared" si="56"/>
        <v>2765.4933599999999</v>
      </c>
      <c r="J138" s="36">
        <v>14521</v>
      </c>
      <c r="K138" s="14">
        <f t="shared" si="40"/>
        <v>16844.36</v>
      </c>
      <c r="L138" s="37">
        <v>1828</v>
      </c>
      <c r="M138" s="14">
        <f t="shared" si="41"/>
        <v>2120.48</v>
      </c>
      <c r="O138" s="39">
        <v>1802</v>
      </c>
      <c r="P138" s="36">
        <f t="shared" si="69"/>
        <v>34.958800000000004</v>
      </c>
      <c r="Q138" s="36">
        <f t="shared" si="67"/>
        <v>1836.9588000000001</v>
      </c>
      <c r="R138" s="44">
        <f t="shared" si="57"/>
        <v>2100</v>
      </c>
      <c r="S138" s="45">
        <f t="shared" si="58"/>
        <v>0.14319384844123872</v>
      </c>
      <c r="T138" s="44">
        <f t="shared" si="59"/>
        <v>2904</v>
      </c>
      <c r="U138" s="45">
        <f t="shared" si="60"/>
        <v>0.58087377898731307</v>
      </c>
      <c r="V138" s="44">
        <f t="shared" si="61"/>
        <v>2384.0460000000003</v>
      </c>
      <c r="W138" s="45">
        <f t="shared" si="62"/>
        <v>0.29782224838140081</v>
      </c>
      <c r="X138" s="44">
        <f t="shared" si="63"/>
        <v>14521</v>
      </c>
      <c r="Y138" s="45">
        <f t="shared" si="64"/>
        <v>6.9049132729596323</v>
      </c>
      <c r="Z138" s="44">
        <f t="shared" si="65"/>
        <v>1828</v>
      </c>
      <c r="AA138" s="45">
        <f t="shared" si="66"/>
        <v>-4.876973833054965E-3</v>
      </c>
    </row>
    <row r="139" spans="1:27">
      <c r="A139" s="12">
        <v>129</v>
      </c>
      <c r="B139" s="1" t="s">
        <v>117</v>
      </c>
      <c r="C139" s="1" t="s">
        <v>491</v>
      </c>
      <c r="D139" s="13">
        <v>3200</v>
      </c>
      <c r="E139" s="14">
        <f t="shared" si="68"/>
        <v>3711.9999999999995</v>
      </c>
      <c r="F139" s="15">
        <v>5346</v>
      </c>
      <c r="G139" s="14">
        <f t="shared" si="55"/>
        <v>6201.36</v>
      </c>
      <c r="H139" s="13">
        <v>3415.9859999999999</v>
      </c>
      <c r="I139" s="14">
        <f t="shared" si="56"/>
        <v>3962.5437599999996</v>
      </c>
      <c r="J139" s="36">
        <v>18452</v>
      </c>
      <c r="K139" s="14">
        <f t="shared" si="40"/>
        <v>21404.32</v>
      </c>
      <c r="L139" s="37">
        <v>3187</v>
      </c>
      <c r="M139" s="14">
        <f t="shared" si="41"/>
        <v>3696.9199999999996</v>
      </c>
      <c r="O139" s="39">
        <v>2582</v>
      </c>
      <c r="P139" s="36">
        <f t="shared" si="69"/>
        <v>50.090800000000002</v>
      </c>
      <c r="Q139" s="36">
        <f t="shared" si="67"/>
        <v>2632.0907999999999</v>
      </c>
      <c r="R139" s="44">
        <f t="shared" si="57"/>
        <v>3200</v>
      </c>
      <c r="S139" s="45">
        <f t="shared" si="58"/>
        <v>0.21576352913052999</v>
      </c>
      <c r="T139" s="44">
        <f t="shared" si="59"/>
        <v>5346</v>
      </c>
      <c r="U139" s="45">
        <f t="shared" si="60"/>
        <v>1.0310849458536917</v>
      </c>
      <c r="V139" s="44">
        <f t="shared" si="61"/>
        <v>3415.9859999999999</v>
      </c>
      <c r="W139" s="45">
        <f t="shared" si="62"/>
        <v>0.29782224838140081</v>
      </c>
      <c r="X139" s="44">
        <f t="shared" si="63"/>
        <v>18452</v>
      </c>
      <c r="Y139" s="45">
        <f t="shared" si="64"/>
        <v>6.0103964498489191</v>
      </c>
      <c r="Z139" s="44">
        <f t="shared" si="65"/>
        <v>3187</v>
      </c>
      <c r="AA139" s="45">
        <f t="shared" si="66"/>
        <v>0.21082448979343726</v>
      </c>
    </row>
    <row r="140" spans="1:27">
      <c r="A140" s="12">
        <v>130</v>
      </c>
      <c r="B140" s="1" t="s">
        <v>118</v>
      </c>
      <c r="C140" s="1" t="s">
        <v>496</v>
      </c>
      <c r="D140" s="13">
        <v>29586.959999999999</v>
      </c>
      <c r="E140" s="14">
        <f t="shared" si="68"/>
        <v>34320.873599999999</v>
      </c>
      <c r="F140" s="15">
        <v>29220.399999999998</v>
      </c>
      <c r="G140" s="14">
        <f t="shared" si="55"/>
        <v>33895.663999999997</v>
      </c>
      <c r="H140" s="13">
        <v>36102.024000000005</v>
      </c>
      <c r="I140" s="14">
        <f t="shared" si="56"/>
        <v>41878.347840000002</v>
      </c>
      <c r="J140" s="36">
        <v>87450</v>
      </c>
      <c r="K140" s="14">
        <f t="shared" si="40"/>
        <v>101442</v>
      </c>
      <c r="L140" s="37">
        <v>27475</v>
      </c>
      <c r="M140" s="14">
        <f t="shared" si="41"/>
        <v>31870.999999999996</v>
      </c>
      <c r="O140" s="39">
        <v>27288</v>
      </c>
      <c r="P140" s="36">
        <f t="shared" si="69"/>
        <v>529.38720000000001</v>
      </c>
      <c r="Q140" s="36">
        <f t="shared" si="67"/>
        <v>27817.387200000001</v>
      </c>
      <c r="R140" s="44">
        <f t="shared" si="57"/>
        <v>29586.959999999999</v>
      </c>
      <c r="S140" s="45">
        <f t="shared" si="58"/>
        <v>6.3613911230311349E-2</v>
      </c>
      <c r="T140" s="44">
        <f t="shared" si="59"/>
        <v>29220.399999999998</v>
      </c>
      <c r="U140" s="45">
        <f t="shared" si="60"/>
        <v>5.0436541358564346E-2</v>
      </c>
      <c r="V140" s="44">
        <f t="shared" si="61"/>
        <v>36102.024000000005</v>
      </c>
      <c r="W140" s="45">
        <f t="shared" si="62"/>
        <v>0.29782224838140103</v>
      </c>
      <c r="X140" s="44">
        <f t="shared" si="63"/>
        <v>87450</v>
      </c>
      <c r="Y140" s="45">
        <f t="shared" si="64"/>
        <v>2.1437172503390252</v>
      </c>
      <c r="Z140" s="44">
        <f t="shared" si="65"/>
        <v>27475</v>
      </c>
      <c r="AA140" s="45">
        <f t="shared" si="66"/>
        <v>-1.2308388186795693E-2</v>
      </c>
    </row>
    <row r="141" spans="1:27">
      <c r="A141" s="7"/>
      <c r="B141" s="8" t="s">
        <v>243</v>
      </c>
      <c r="C141" s="9"/>
      <c r="D141" s="11"/>
      <c r="E141" s="17"/>
      <c r="F141" s="11"/>
      <c r="G141" s="17"/>
      <c r="H141" s="11"/>
      <c r="I141" s="17"/>
      <c r="J141" s="11"/>
      <c r="K141" s="17"/>
      <c r="L141" s="11"/>
      <c r="M141" s="17"/>
      <c r="O141" s="38"/>
      <c r="P141" s="38"/>
      <c r="Q141" s="38"/>
      <c r="R141" s="38"/>
      <c r="S141" s="38"/>
      <c r="T141" s="38"/>
      <c r="U141" s="38"/>
      <c r="V141" s="38"/>
      <c r="W141" s="38"/>
      <c r="X141" s="38"/>
      <c r="Y141" s="38"/>
      <c r="Z141" s="38"/>
      <c r="AA141" s="38"/>
    </row>
    <row r="142" spans="1:27">
      <c r="A142" s="12">
        <v>131</v>
      </c>
      <c r="B142" s="1" t="s">
        <v>121</v>
      </c>
      <c r="C142" s="1" t="s">
        <v>50</v>
      </c>
      <c r="D142" s="13">
        <v>12896.880000000001</v>
      </c>
      <c r="E142" s="14">
        <f>D142*1.16</f>
        <v>14960.380800000001</v>
      </c>
      <c r="F142" s="15">
        <v>10973.6</v>
      </c>
      <c r="G142" s="14">
        <f t="shared" ref="G142:G205" si="70">F142*1.16</f>
        <v>12729.376</v>
      </c>
      <c r="H142" s="13">
        <v>12568.5</v>
      </c>
      <c r="I142" s="14">
        <f t="shared" ref="I142:I205" si="71">H142*1.16</f>
        <v>14579.46</v>
      </c>
      <c r="J142" s="36">
        <v>35878</v>
      </c>
      <c r="K142" s="14">
        <f t="shared" ref="K142:K145" si="72">J142*1.16</f>
        <v>41618.479999999996</v>
      </c>
      <c r="L142" s="37">
        <v>9363</v>
      </c>
      <c r="M142" s="14">
        <f t="shared" ref="M142:M145" si="73">L142*1.16</f>
        <v>10861.08</v>
      </c>
      <c r="O142" s="39">
        <v>9500</v>
      </c>
      <c r="P142" s="36">
        <f>+O142*1.94%</f>
        <v>184.3</v>
      </c>
      <c r="Q142" s="36">
        <f t="shared" ref="Q142:Q145" si="74">+(O142+P142)</f>
        <v>9684.2999999999993</v>
      </c>
      <c r="R142" s="44">
        <f t="shared" si="57"/>
        <v>12896.880000000001</v>
      </c>
      <c r="S142" s="45">
        <f t="shared" si="58"/>
        <v>0.33173073944425524</v>
      </c>
      <c r="T142" s="44">
        <f t="shared" si="59"/>
        <v>10973.6</v>
      </c>
      <c r="U142" s="45">
        <f t="shared" si="60"/>
        <v>0.13313300909719872</v>
      </c>
      <c r="V142" s="44">
        <f t="shared" si="61"/>
        <v>12568.5</v>
      </c>
      <c r="W142" s="45">
        <f t="shared" si="62"/>
        <v>0.29782224838140081</v>
      </c>
      <c r="X142" s="44">
        <f t="shared" si="63"/>
        <v>35878</v>
      </c>
      <c r="Y142" s="45">
        <f t="shared" si="64"/>
        <v>2.7047592495069344</v>
      </c>
      <c r="Z142" s="44">
        <f t="shared" si="65"/>
        <v>9363</v>
      </c>
      <c r="AA142" s="45">
        <f t="shared" si="66"/>
        <v>-3.3177410860877887E-2</v>
      </c>
    </row>
    <row r="143" spans="1:27">
      <c r="A143" s="12">
        <v>132</v>
      </c>
      <c r="B143" s="1" t="s">
        <v>122</v>
      </c>
      <c r="C143" s="1" t="s">
        <v>50</v>
      </c>
      <c r="D143" s="13">
        <v>16800.0828</v>
      </c>
      <c r="E143" s="14">
        <f t="shared" ref="E143:E145" si="75">D143*1.16</f>
        <v>19488.096047999999</v>
      </c>
      <c r="F143" s="15">
        <v>16460.399999999998</v>
      </c>
      <c r="G143" s="14">
        <f t="shared" si="70"/>
        <v>19094.063999999995</v>
      </c>
      <c r="H143" s="13">
        <v>18125.099999999999</v>
      </c>
      <c r="I143" s="14">
        <f t="shared" si="71"/>
        <v>21025.115999999998</v>
      </c>
      <c r="J143" s="36">
        <v>71452</v>
      </c>
      <c r="K143" s="14">
        <f t="shared" si="72"/>
        <v>82884.319999999992</v>
      </c>
      <c r="L143" s="37">
        <v>17003</v>
      </c>
      <c r="M143" s="14">
        <f t="shared" si="73"/>
        <v>19723.48</v>
      </c>
      <c r="O143" s="39">
        <v>13700</v>
      </c>
      <c r="P143" s="36">
        <f t="shared" ref="P143:P145" si="76">+O143*1.94%</f>
        <v>265.78000000000003</v>
      </c>
      <c r="Q143" s="36">
        <f t="shared" si="74"/>
        <v>13965.78</v>
      </c>
      <c r="R143" s="44">
        <f t="shared" si="57"/>
        <v>16800.0828</v>
      </c>
      <c r="S143" s="45">
        <f t="shared" si="58"/>
        <v>0.20294625864076332</v>
      </c>
      <c r="T143" s="44">
        <f t="shared" si="59"/>
        <v>16460.399999999998</v>
      </c>
      <c r="U143" s="45">
        <f t="shared" si="60"/>
        <v>0.17862375033832678</v>
      </c>
      <c r="V143" s="44">
        <f t="shared" si="61"/>
        <v>18125.099999999999</v>
      </c>
      <c r="W143" s="45">
        <f t="shared" si="62"/>
        <v>0.29782224838140059</v>
      </c>
      <c r="X143" s="44">
        <f t="shared" si="63"/>
        <v>71452</v>
      </c>
      <c r="Y143" s="45">
        <f t="shared" si="64"/>
        <v>4.1162197886548402</v>
      </c>
      <c r="Z143" s="44">
        <f t="shared" si="65"/>
        <v>17003</v>
      </c>
      <c r="AA143" s="45">
        <f t="shared" si="66"/>
        <v>0.2174758588492729</v>
      </c>
    </row>
    <row r="144" spans="1:27">
      <c r="A144" s="12">
        <v>133</v>
      </c>
      <c r="B144" s="1" t="s">
        <v>123</v>
      </c>
      <c r="C144" s="1" t="s">
        <v>50</v>
      </c>
      <c r="D144" s="13">
        <v>22790.81</v>
      </c>
      <c r="E144" s="14">
        <f t="shared" si="75"/>
        <v>26437.339599999999</v>
      </c>
      <c r="F144" s="15">
        <v>20288.400000000001</v>
      </c>
      <c r="G144" s="14">
        <f t="shared" si="70"/>
        <v>23534.544000000002</v>
      </c>
      <c r="H144" s="13">
        <v>24475.5</v>
      </c>
      <c r="I144" s="14">
        <f t="shared" si="71"/>
        <v>28391.579999999998</v>
      </c>
      <c r="J144" s="36">
        <v>95412</v>
      </c>
      <c r="K144" s="14">
        <f t="shared" si="72"/>
        <v>110677.92</v>
      </c>
      <c r="L144" s="37">
        <v>22191</v>
      </c>
      <c r="M144" s="14">
        <f t="shared" si="73"/>
        <v>25741.559999999998</v>
      </c>
      <c r="O144" s="39">
        <v>18500</v>
      </c>
      <c r="P144" s="36">
        <f t="shared" si="76"/>
        <v>358.90000000000003</v>
      </c>
      <c r="Q144" s="36">
        <f t="shared" si="74"/>
        <v>18858.900000000001</v>
      </c>
      <c r="R144" s="44">
        <f t="shared" si="57"/>
        <v>22790.81</v>
      </c>
      <c r="S144" s="45">
        <f t="shared" si="58"/>
        <v>0.20849095122196948</v>
      </c>
      <c r="T144" s="44">
        <f t="shared" si="59"/>
        <v>20288.400000000001</v>
      </c>
      <c r="U144" s="45">
        <f t="shared" si="60"/>
        <v>7.579975502282732E-2</v>
      </c>
      <c r="V144" s="44">
        <f t="shared" si="61"/>
        <v>24475.5</v>
      </c>
      <c r="W144" s="45">
        <f t="shared" si="62"/>
        <v>0.29782224838140081</v>
      </c>
      <c r="X144" s="44">
        <f t="shared" si="63"/>
        <v>95412</v>
      </c>
      <c r="Y144" s="45">
        <f t="shared" si="64"/>
        <v>4.0592558420692617</v>
      </c>
      <c r="Z144" s="44">
        <f t="shared" si="65"/>
        <v>22191</v>
      </c>
      <c r="AA144" s="45">
        <f t="shared" si="66"/>
        <v>0.17668580882235974</v>
      </c>
    </row>
    <row r="145" spans="1:27">
      <c r="A145" s="12">
        <v>134</v>
      </c>
      <c r="B145" s="1" t="s">
        <v>124</v>
      </c>
      <c r="C145" s="1" t="s">
        <v>50</v>
      </c>
      <c r="D145" s="13">
        <v>39460.659599999999</v>
      </c>
      <c r="E145" s="14">
        <f t="shared" si="75"/>
        <v>45774.365135999993</v>
      </c>
      <c r="F145" s="15">
        <v>38152.400000000001</v>
      </c>
      <c r="G145" s="14">
        <f t="shared" si="70"/>
        <v>44256.784</v>
      </c>
      <c r="H145" s="13">
        <v>41674.5</v>
      </c>
      <c r="I145" s="14">
        <f t="shared" si="71"/>
        <v>48342.42</v>
      </c>
      <c r="J145" s="36">
        <v>74125</v>
      </c>
      <c r="K145" s="14">
        <f t="shared" si="72"/>
        <v>85985</v>
      </c>
      <c r="L145" s="37">
        <v>39605</v>
      </c>
      <c r="M145" s="14">
        <f t="shared" si="73"/>
        <v>45941.799999999996</v>
      </c>
      <c r="O145" s="39">
        <v>31500</v>
      </c>
      <c r="P145" s="36">
        <f t="shared" si="76"/>
        <v>611.1</v>
      </c>
      <c r="Q145" s="36">
        <f t="shared" si="74"/>
        <v>32111.1</v>
      </c>
      <c r="R145" s="44">
        <f t="shared" si="57"/>
        <v>39460.659599999999</v>
      </c>
      <c r="S145" s="45">
        <f t="shared" si="58"/>
        <v>0.22887909788204075</v>
      </c>
      <c r="T145" s="44">
        <f t="shared" si="59"/>
        <v>38152.400000000001</v>
      </c>
      <c r="U145" s="45">
        <f t="shared" si="60"/>
        <v>0.18813743534167315</v>
      </c>
      <c r="V145" s="44">
        <f t="shared" si="61"/>
        <v>41674.5</v>
      </c>
      <c r="W145" s="45">
        <f t="shared" si="62"/>
        <v>0.29782224838140081</v>
      </c>
      <c r="X145" s="44">
        <f t="shared" si="63"/>
        <v>74125</v>
      </c>
      <c r="Y145" s="45">
        <f t="shared" si="64"/>
        <v>1.3083918022116965</v>
      </c>
      <c r="Z145" s="44">
        <f t="shared" si="65"/>
        <v>39605</v>
      </c>
      <c r="AA145" s="45">
        <f t="shared" si="66"/>
        <v>0.23337412919520051</v>
      </c>
    </row>
    <row r="146" spans="1:27">
      <c r="A146" s="7"/>
      <c r="B146" s="8" t="s">
        <v>242</v>
      </c>
      <c r="C146" s="9"/>
      <c r="D146" s="11"/>
      <c r="E146" s="17"/>
      <c r="F146" s="11"/>
      <c r="G146" s="17"/>
      <c r="H146" s="11"/>
      <c r="I146" s="17"/>
      <c r="J146" s="11"/>
      <c r="K146" s="17"/>
      <c r="L146" s="11"/>
      <c r="M146" s="17"/>
      <c r="O146" s="38"/>
      <c r="P146" s="38"/>
      <c r="Q146" s="38"/>
      <c r="R146" s="38"/>
      <c r="S146" s="38"/>
      <c r="T146" s="38"/>
      <c r="U146" s="38"/>
      <c r="V146" s="38"/>
      <c r="W146" s="38"/>
      <c r="X146" s="38"/>
      <c r="Y146" s="38"/>
      <c r="Z146" s="38"/>
      <c r="AA146" s="38"/>
    </row>
    <row r="147" spans="1:27">
      <c r="A147" s="12">
        <v>135</v>
      </c>
      <c r="B147" s="1" t="s">
        <v>233</v>
      </c>
      <c r="C147" s="1" t="s">
        <v>50</v>
      </c>
      <c r="D147" s="13">
        <v>22686.623439999996</v>
      </c>
      <c r="E147" s="14">
        <f>D147*1.16</f>
        <v>26316.483190399995</v>
      </c>
      <c r="F147" s="15">
        <v>22840.400000000001</v>
      </c>
      <c r="G147" s="14">
        <f t="shared" si="70"/>
        <v>26494.864000000001</v>
      </c>
      <c r="H147" s="13">
        <v>25798.5</v>
      </c>
      <c r="I147" s="14">
        <f t="shared" si="71"/>
        <v>29926.26</v>
      </c>
      <c r="J147" s="36">
        <v>61457</v>
      </c>
      <c r="K147" s="14">
        <f t="shared" ref="K147:K210" si="77">J147*1.16</f>
        <v>71290.12</v>
      </c>
      <c r="L147" s="37">
        <v>23547</v>
      </c>
      <c r="M147" s="14">
        <f t="shared" ref="M147:M210" si="78">L147*1.16</f>
        <v>27314.519999999997</v>
      </c>
      <c r="O147" s="39">
        <v>19500</v>
      </c>
      <c r="P147" s="36">
        <f>+O147*1.94%</f>
        <v>378.3</v>
      </c>
      <c r="Q147" s="36">
        <f t="shared" ref="Q147:Q210" si="79">+(O147+P147)</f>
        <v>19878.3</v>
      </c>
      <c r="R147" s="44">
        <f t="shared" si="57"/>
        <v>22686.623439999996</v>
      </c>
      <c r="S147" s="45">
        <f t="shared" si="58"/>
        <v>0.14127583545876643</v>
      </c>
      <c r="T147" s="44">
        <f t="shared" si="59"/>
        <v>22840.400000000001</v>
      </c>
      <c r="U147" s="45">
        <f t="shared" si="60"/>
        <v>0.14901173641609211</v>
      </c>
      <c r="V147" s="44">
        <f t="shared" si="61"/>
        <v>25798.5</v>
      </c>
      <c r="W147" s="45">
        <f t="shared" si="62"/>
        <v>0.29782224838140081</v>
      </c>
      <c r="X147" s="44">
        <f t="shared" si="63"/>
        <v>61457</v>
      </c>
      <c r="Y147" s="45">
        <f t="shared" si="64"/>
        <v>2.0916627679429327</v>
      </c>
      <c r="Z147" s="44">
        <f t="shared" si="65"/>
        <v>23547</v>
      </c>
      <c r="AA147" s="45">
        <f t="shared" si="66"/>
        <v>0.18455803564691142</v>
      </c>
    </row>
    <row r="148" spans="1:27">
      <c r="A148" s="12">
        <v>136</v>
      </c>
      <c r="B148" s="1" t="s">
        <v>234</v>
      </c>
      <c r="C148" s="1" t="s">
        <v>50</v>
      </c>
      <c r="D148" s="13">
        <v>20707.078799999999</v>
      </c>
      <c r="E148" s="14">
        <f t="shared" ref="E148:E211" si="80">D148*1.16</f>
        <v>24020.211407999999</v>
      </c>
      <c r="F148" s="15">
        <v>16460.399999999998</v>
      </c>
      <c r="G148" s="14">
        <f t="shared" si="70"/>
        <v>19094.063999999995</v>
      </c>
      <c r="H148" s="13">
        <v>19845</v>
      </c>
      <c r="I148" s="14">
        <f t="shared" si="71"/>
        <v>23020.199999999997</v>
      </c>
      <c r="J148" s="36">
        <v>63210</v>
      </c>
      <c r="K148" s="14">
        <f t="shared" si="77"/>
        <v>73323.599999999991</v>
      </c>
      <c r="L148" s="37">
        <v>20898</v>
      </c>
      <c r="M148" s="14">
        <f t="shared" si="78"/>
        <v>24241.679999999997</v>
      </c>
      <c r="O148" s="39">
        <v>15000</v>
      </c>
      <c r="P148" s="36">
        <f t="shared" ref="P148:P211" si="81">+O148*1.94%</f>
        <v>291</v>
      </c>
      <c r="Q148" s="36">
        <f t="shared" si="79"/>
        <v>15291</v>
      </c>
      <c r="R148" s="44">
        <f t="shared" si="57"/>
        <v>20707.078799999999</v>
      </c>
      <c r="S148" s="45">
        <f t="shared" si="58"/>
        <v>0.35420043162644688</v>
      </c>
      <c r="T148" s="44">
        <f t="shared" si="59"/>
        <v>16460.399999999998</v>
      </c>
      <c r="U148" s="45">
        <f t="shared" si="60"/>
        <v>7.6476358642338482E-2</v>
      </c>
      <c r="V148" s="44">
        <f t="shared" si="61"/>
        <v>19845</v>
      </c>
      <c r="W148" s="45">
        <f t="shared" si="62"/>
        <v>0.29782224838140081</v>
      </c>
      <c r="X148" s="44">
        <f t="shared" si="63"/>
        <v>63210</v>
      </c>
      <c r="Y148" s="45">
        <f t="shared" si="64"/>
        <v>3.1338041985481659</v>
      </c>
      <c r="Z148" s="44">
        <f t="shared" si="65"/>
        <v>20898</v>
      </c>
      <c r="AA148" s="45">
        <f t="shared" si="66"/>
        <v>0.36668628605061793</v>
      </c>
    </row>
    <row r="149" spans="1:27">
      <c r="A149" s="12">
        <v>137</v>
      </c>
      <c r="B149" s="1" t="s">
        <v>235</v>
      </c>
      <c r="C149" s="1" t="s">
        <v>50</v>
      </c>
      <c r="D149" s="13">
        <v>31737.830839999995</v>
      </c>
      <c r="E149" s="14">
        <f t="shared" si="80"/>
        <v>36815.88377439999</v>
      </c>
      <c r="F149" s="15">
        <v>7528.4</v>
      </c>
      <c r="G149" s="14">
        <f t="shared" si="70"/>
        <v>8732.9439999999995</v>
      </c>
      <c r="H149" s="13">
        <v>8731.7999999999993</v>
      </c>
      <c r="I149" s="14">
        <f t="shared" si="71"/>
        <v>10128.887999999999</v>
      </c>
      <c r="J149" s="36">
        <v>32456</v>
      </c>
      <c r="K149" s="14">
        <f t="shared" si="77"/>
        <v>37648.959999999999</v>
      </c>
      <c r="L149" s="37">
        <v>15624</v>
      </c>
      <c r="M149" s="14">
        <f t="shared" si="78"/>
        <v>18123.84</v>
      </c>
      <c r="O149" s="39">
        <v>6600</v>
      </c>
      <c r="P149" s="36">
        <f t="shared" si="81"/>
        <v>128.04</v>
      </c>
      <c r="Q149" s="36">
        <f t="shared" si="79"/>
        <v>6728.04</v>
      </c>
      <c r="R149" s="44">
        <f t="shared" si="57"/>
        <v>31737.830839999995</v>
      </c>
      <c r="S149" s="45">
        <f t="shared" si="58"/>
        <v>3.7172476441876086</v>
      </c>
      <c r="T149" s="44">
        <f t="shared" si="59"/>
        <v>7528.4</v>
      </c>
      <c r="U149" s="45">
        <f t="shared" si="60"/>
        <v>0.11895886469164862</v>
      </c>
      <c r="V149" s="44">
        <f t="shared" si="61"/>
        <v>8731.7999999999993</v>
      </c>
      <c r="W149" s="45">
        <f t="shared" si="62"/>
        <v>0.29782224838140081</v>
      </c>
      <c r="X149" s="44">
        <f t="shared" si="63"/>
        <v>32456</v>
      </c>
      <c r="Y149" s="45">
        <f t="shared" si="64"/>
        <v>3.8239903448849892</v>
      </c>
      <c r="Z149" s="44">
        <f t="shared" si="65"/>
        <v>15624</v>
      </c>
      <c r="AA149" s="45">
        <f t="shared" si="66"/>
        <v>1.3222216276954359</v>
      </c>
    </row>
    <row r="150" spans="1:27">
      <c r="A150" s="12">
        <v>138</v>
      </c>
      <c r="B150" s="1" t="s">
        <v>236</v>
      </c>
      <c r="C150" s="1" t="s">
        <v>50</v>
      </c>
      <c r="D150" s="13">
        <v>5079.0947999999999</v>
      </c>
      <c r="E150" s="14">
        <f t="shared" si="80"/>
        <v>5891.7499679999992</v>
      </c>
      <c r="F150" s="15">
        <v>7018.0000000000009</v>
      </c>
      <c r="G150" s="14">
        <f t="shared" si="70"/>
        <v>8140.88</v>
      </c>
      <c r="H150" s="13">
        <v>7011.9</v>
      </c>
      <c r="I150" s="14">
        <f t="shared" si="71"/>
        <v>8133.8039999999992</v>
      </c>
      <c r="J150" s="36">
        <v>16547</v>
      </c>
      <c r="K150" s="14">
        <f t="shared" si="77"/>
        <v>19194.52</v>
      </c>
      <c r="L150" s="37">
        <v>6553</v>
      </c>
      <c r="M150" s="14">
        <f t="shared" si="78"/>
        <v>7601.48</v>
      </c>
      <c r="O150" s="39">
        <v>5300</v>
      </c>
      <c r="P150" s="36">
        <f t="shared" si="81"/>
        <v>102.82000000000001</v>
      </c>
      <c r="Q150" s="36">
        <f t="shared" si="79"/>
        <v>5402.82</v>
      </c>
      <c r="R150" s="44">
        <f t="shared" si="57"/>
        <v>5079.0947999999999</v>
      </c>
      <c r="S150" s="45">
        <f t="shared" si="58"/>
        <v>-5.9917820693637713E-2</v>
      </c>
      <c r="T150" s="44">
        <f t="shared" si="59"/>
        <v>7018.0000000000009</v>
      </c>
      <c r="U150" s="45">
        <f t="shared" si="60"/>
        <v>0.29895128840124263</v>
      </c>
      <c r="V150" s="44">
        <f t="shared" si="61"/>
        <v>7011.9</v>
      </c>
      <c r="W150" s="45">
        <f t="shared" si="62"/>
        <v>0.29782224838140081</v>
      </c>
      <c r="X150" s="44">
        <f t="shared" si="63"/>
        <v>16547</v>
      </c>
      <c r="Y150" s="45">
        <f t="shared" si="64"/>
        <v>2.0626598702159242</v>
      </c>
      <c r="Z150" s="44">
        <f t="shared" si="65"/>
        <v>6553</v>
      </c>
      <c r="AA150" s="45">
        <f t="shared" si="66"/>
        <v>0.21288512295430917</v>
      </c>
    </row>
    <row r="151" spans="1:27">
      <c r="A151" s="12">
        <v>139</v>
      </c>
      <c r="B151" s="1" t="s">
        <v>235</v>
      </c>
      <c r="C151" s="1" t="s">
        <v>50</v>
      </c>
      <c r="D151" s="13">
        <v>6342.3568400000004</v>
      </c>
      <c r="E151" s="14">
        <f t="shared" si="80"/>
        <v>7357.1339343999998</v>
      </c>
      <c r="F151" s="15">
        <v>7528.4</v>
      </c>
      <c r="G151" s="14">
        <f t="shared" si="70"/>
        <v>8732.9439999999995</v>
      </c>
      <c r="H151" s="13">
        <v>8731.7999999999993</v>
      </c>
      <c r="I151" s="14">
        <f t="shared" si="71"/>
        <v>10128.887999999999</v>
      </c>
      <c r="J151" s="36">
        <v>41542</v>
      </c>
      <c r="K151" s="14">
        <f t="shared" si="77"/>
        <v>48188.719999999994</v>
      </c>
      <c r="L151" s="37">
        <v>13920</v>
      </c>
      <c r="M151" s="14">
        <f t="shared" si="78"/>
        <v>16147.199999999999</v>
      </c>
      <c r="O151" s="39">
        <v>6600</v>
      </c>
      <c r="P151" s="36">
        <f t="shared" si="81"/>
        <v>128.04</v>
      </c>
      <c r="Q151" s="36">
        <f t="shared" si="79"/>
        <v>6728.04</v>
      </c>
      <c r="R151" s="44">
        <f t="shared" si="57"/>
        <v>6342.3568400000004</v>
      </c>
      <c r="S151" s="45">
        <f t="shared" si="58"/>
        <v>-5.7324742421269725E-2</v>
      </c>
      <c r="T151" s="44">
        <f t="shared" si="59"/>
        <v>7528.4</v>
      </c>
      <c r="U151" s="45">
        <f t="shared" si="60"/>
        <v>0.11895886469164862</v>
      </c>
      <c r="V151" s="44">
        <f t="shared" si="61"/>
        <v>8731.7999999999993</v>
      </c>
      <c r="W151" s="45">
        <f t="shared" si="62"/>
        <v>0.29782224838140081</v>
      </c>
      <c r="X151" s="44">
        <f t="shared" si="63"/>
        <v>41542</v>
      </c>
      <c r="Y151" s="45">
        <f t="shared" si="64"/>
        <v>5.1744579402024957</v>
      </c>
      <c r="Z151" s="44">
        <f t="shared" si="65"/>
        <v>13920</v>
      </c>
      <c r="AA151" s="45">
        <f t="shared" si="66"/>
        <v>1.068953216687178</v>
      </c>
    </row>
    <row r="152" spans="1:27">
      <c r="A152" s="12">
        <v>140</v>
      </c>
      <c r="B152" s="1" t="s">
        <v>237</v>
      </c>
      <c r="C152" s="1" t="s">
        <v>50</v>
      </c>
      <c r="D152" s="13">
        <v>13622.39272</v>
      </c>
      <c r="E152" s="14">
        <f t="shared" si="80"/>
        <v>15801.975555199999</v>
      </c>
      <c r="F152" s="15">
        <v>13908.400000000001</v>
      </c>
      <c r="G152" s="14">
        <f t="shared" si="70"/>
        <v>16133.744000000001</v>
      </c>
      <c r="H152" s="13">
        <v>15876</v>
      </c>
      <c r="I152" s="14">
        <f t="shared" si="71"/>
        <v>18416.16</v>
      </c>
      <c r="J152" s="36">
        <v>48541</v>
      </c>
      <c r="K152" s="14">
        <f t="shared" si="77"/>
        <v>56307.56</v>
      </c>
      <c r="L152" s="37">
        <v>13611</v>
      </c>
      <c r="M152" s="14">
        <f t="shared" si="78"/>
        <v>15788.759999999998</v>
      </c>
      <c r="O152" s="39">
        <v>12000</v>
      </c>
      <c r="P152" s="36">
        <f t="shared" si="81"/>
        <v>232.8</v>
      </c>
      <c r="Q152" s="36">
        <f t="shared" si="79"/>
        <v>12232.8</v>
      </c>
      <c r="R152" s="44">
        <f t="shared" si="57"/>
        <v>13622.39272</v>
      </c>
      <c r="S152" s="45">
        <f t="shared" si="58"/>
        <v>0.11359563795696825</v>
      </c>
      <c r="T152" s="44">
        <f t="shared" si="59"/>
        <v>13908.400000000001</v>
      </c>
      <c r="U152" s="45">
        <f t="shared" si="60"/>
        <v>0.13697599895363299</v>
      </c>
      <c r="V152" s="44">
        <f t="shared" si="61"/>
        <v>15876</v>
      </c>
      <c r="W152" s="45">
        <f t="shared" si="62"/>
        <v>0.29782224838140081</v>
      </c>
      <c r="X152" s="44">
        <f t="shared" si="63"/>
        <v>48541</v>
      </c>
      <c r="Y152" s="45">
        <f t="shared" si="64"/>
        <v>2.9681021515924404</v>
      </c>
      <c r="Z152" s="44">
        <f t="shared" si="65"/>
        <v>13611</v>
      </c>
      <c r="AA152" s="45">
        <f t="shared" si="66"/>
        <v>0.1126643123405926</v>
      </c>
    </row>
    <row r="153" spans="1:27">
      <c r="A153" s="12">
        <v>141</v>
      </c>
      <c r="B153" s="1" t="s">
        <v>238</v>
      </c>
      <c r="C153" s="1" t="s">
        <v>50</v>
      </c>
      <c r="D153" s="13">
        <v>11720.987999999999</v>
      </c>
      <c r="E153" s="14">
        <f t="shared" si="80"/>
        <v>13596.346079999998</v>
      </c>
      <c r="F153" s="15">
        <v>12632.400000000001</v>
      </c>
      <c r="G153" s="14">
        <f t="shared" si="70"/>
        <v>14653.584000000001</v>
      </c>
      <c r="H153" s="13">
        <v>11245.5</v>
      </c>
      <c r="I153" s="14">
        <f t="shared" si="71"/>
        <v>13044.779999999999</v>
      </c>
      <c r="J153" s="36">
        <v>27454</v>
      </c>
      <c r="K153" s="14">
        <f t="shared" si="77"/>
        <v>31846.639999999999</v>
      </c>
      <c r="L153" s="37">
        <v>11099</v>
      </c>
      <c r="M153" s="14">
        <f t="shared" si="78"/>
        <v>12874.839999999998</v>
      </c>
      <c r="O153" s="39">
        <v>8500</v>
      </c>
      <c r="P153" s="36">
        <f t="shared" si="81"/>
        <v>164.9</v>
      </c>
      <c r="Q153" s="36">
        <f t="shared" si="79"/>
        <v>8664.9</v>
      </c>
      <c r="R153" s="44">
        <f t="shared" si="57"/>
        <v>11720.987999999999</v>
      </c>
      <c r="S153" s="45">
        <f t="shared" si="58"/>
        <v>0.35269743447702795</v>
      </c>
      <c r="T153" s="44">
        <f t="shared" si="59"/>
        <v>12632.400000000001</v>
      </c>
      <c r="U153" s="45">
        <f t="shared" si="60"/>
        <v>0.45788179898210046</v>
      </c>
      <c r="V153" s="44">
        <f t="shared" si="61"/>
        <v>11245.5</v>
      </c>
      <c r="W153" s="45">
        <f t="shared" si="62"/>
        <v>0.29782224838140081</v>
      </c>
      <c r="X153" s="44">
        <f t="shared" si="63"/>
        <v>27454</v>
      </c>
      <c r="Y153" s="45">
        <f t="shared" si="64"/>
        <v>2.168415100001154</v>
      </c>
      <c r="Z153" s="44">
        <f t="shared" si="65"/>
        <v>11099</v>
      </c>
      <c r="AA153" s="45">
        <f t="shared" si="66"/>
        <v>0.28091495574097802</v>
      </c>
    </row>
    <row r="154" spans="1:27">
      <c r="A154" s="12">
        <v>142</v>
      </c>
      <c r="B154" s="1" t="s">
        <v>239</v>
      </c>
      <c r="C154" s="1" t="s">
        <v>50</v>
      </c>
      <c r="D154" s="13">
        <v>29953.635999999999</v>
      </c>
      <c r="E154" s="14">
        <f t="shared" si="80"/>
        <v>34746.21776</v>
      </c>
      <c r="F154" s="15">
        <v>34324.400000000001</v>
      </c>
      <c r="G154" s="14">
        <f t="shared" si="70"/>
        <v>39816.303999999996</v>
      </c>
      <c r="H154" s="13">
        <v>39028.5</v>
      </c>
      <c r="I154" s="14">
        <f t="shared" si="71"/>
        <v>45273.06</v>
      </c>
      <c r="J154" s="36">
        <v>74521</v>
      </c>
      <c r="K154" s="14">
        <f t="shared" si="77"/>
        <v>86444.36</v>
      </c>
      <c r="L154" s="37">
        <v>34728</v>
      </c>
      <c r="M154" s="14">
        <f t="shared" si="78"/>
        <v>40284.479999999996</v>
      </c>
      <c r="O154" s="39">
        <v>29500</v>
      </c>
      <c r="P154" s="36">
        <f t="shared" si="81"/>
        <v>572.30000000000007</v>
      </c>
      <c r="Q154" s="36">
        <f t="shared" si="79"/>
        <v>30072.3</v>
      </c>
      <c r="R154" s="44">
        <f t="shared" si="57"/>
        <v>29953.635999999999</v>
      </c>
      <c r="S154" s="45">
        <f t="shared" si="58"/>
        <v>-3.9459569105123604E-3</v>
      </c>
      <c r="T154" s="44">
        <f t="shared" si="59"/>
        <v>34324.400000000001</v>
      </c>
      <c r="U154" s="45">
        <f t="shared" si="60"/>
        <v>0.14139590254154166</v>
      </c>
      <c r="V154" s="44">
        <f t="shared" si="61"/>
        <v>39028.5</v>
      </c>
      <c r="W154" s="45">
        <f t="shared" si="62"/>
        <v>0.29782224838140081</v>
      </c>
      <c r="X154" s="44">
        <f t="shared" si="63"/>
        <v>74521</v>
      </c>
      <c r="Y154" s="45">
        <f t="shared" si="64"/>
        <v>1.4780612058272897</v>
      </c>
      <c r="Z154" s="44">
        <f t="shared" si="65"/>
        <v>34728</v>
      </c>
      <c r="AA154" s="45">
        <f t="shared" si="66"/>
        <v>0.15481689129198628</v>
      </c>
    </row>
    <row r="155" spans="1:27">
      <c r="A155" s="12">
        <v>143</v>
      </c>
      <c r="B155" s="1" t="s">
        <v>240</v>
      </c>
      <c r="C155" s="1" t="s">
        <v>50</v>
      </c>
      <c r="D155" s="13">
        <v>10067.02636</v>
      </c>
      <c r="E155" s="14">
        <f t="shared" si="80"/>
        <v>11677.7505776</v>
      </c>
      <c r="F155" s="15">
        <v>8932</v>
      </c>
      <c r="G155" s="14">
        <f t="shared" si="70"/>
        <v>10361.119999999999</v>
      </c>
      <c r="H155" s="13">
        <v>11774.7</v>
      </c>
      <c r="I155" s="14">
        <f t="shared" si="71"/>
        <v>13658.652</v>
      </c>
      <c r="J155" s="36">
        <v>23258</v>
      </c>
      <c r="K155" s="14">
        <f t="shared" si="77"/>
        <v>26979.279999999999</v>
      </c>
      <c r="L155" s="37">
        <v>9101</v>
      </c>
      <c r="M155" s="14">
        <f t="shared" si="78"/>
        <v>10557.16</v>
      </c>
      <c r="O155" s="39">
        <v>8900</v>
      </c>
      <c r="P155" s="36">
        <f t="shared" si="81"/>
        <v>172.66</v>
      </c>
      <c r="Q155" s="36">
        <f t="shared" si="79"/>
        <v>9072.66</v>
      </c>
      <c r="R155" s="44">
        <f t="shared" si="57"/>
        <v>10067.02636</v>
      </c>
      <c r="S155" s="45">
        <f t="shared" si="58"/>
        <v>0.10960031126483294</v>
      </c>
      <c r="T155" s="44">
        <f t="shared" si="59"/>
        <v>8932</v>
      </c>
      <c r="U155" s="45">
        <f t="shared" si="60"/>
        <v>-1.5503722171887779E-2</v>
      </c>
      <c r="V155" s="44">
        <f t="shared" si="61"/>
        <v>11774.7</v>
      </c>
      <c r="W155" s="45">
        <f t="shared" si="62"/>
        <v>0.29782224838140103</v>
      </c>
      <c r="X155" s="44">
        <f t="shared" si="63"/>
        <v>23258</v>
      </c>
      <c r="Y155" s="45">
        <f t="shared" si="64"/>
        <v>1.5635260221368377</v>
      </c>
      <c r="Z155" s="44">
        <f t="shared" si="65"/>
        <v>9101</v>
      </c>
      <c r="AA155" s="45">
        <f t="shared" si="66"/>
        <v>3.1236704560735351E-3</v>
      </c>
    </row>
    <row r="156" spans="1:27">
      <c r="A156" s="12">
        <v>144</v>
      </c>
      <c r="B156" s="1" t="s">
        <v>241</v>
      </c>
      <c r="C156" s="1" t="s">
        <v>50</v>
      </c>
      <c r="D156" s="13">
        <v>9116.3240000000005</v>
      </c>
      <c r="E156" s="14">
        <f t="shared" si="80"/>
        <v>10574.93584</v>
      </c>
      <c r="F156" s="15">
        <v>8804.4</v>
      </c>
      <c r="G156" s="14">
        <f t="shared" si="70"/>
        <v>10213.103999999999</v>
      </c>
      <c r="H156" s="13">
        <v>7938</v>
      </c>
      <c r="I156" s="14">
        <f t="shared" si="71"/>
        <v>9208.08</v>
      </c>
      <c r="J156" s="36">
        <v>34154</v>
      </c>
      <c r="K156" s="14">
        <f t="shared" si="77"/>
        <v>39618.639999999999</v>
      </c>
      <c r="L156" s="37">
        <v>9714</v>
      </c>
      <c r="M156" s="14">
        <f t="shared" si="78"/>
        <v>11268.24</v>
      </c>
      <c r="O156" s="39">
        <v>6000</v>
      </c>
      <c r="P156" s="36">
        <f t="shared" si="81"/>
        <v>116.4</v>
      </c>
      <c r="Q156" s="36">
        <f t="shared" si="79"/>
        <v>6116.4</v>
      </c>
      <c r="R156" s="44">
        <f t="shared" si="57"/>
        <v>9116.3240000000005</v>
      </c>
      <c r="S156" s="45">
        <f t="shared" si="58"/>
        <v>0.49047217317376246</v>
      </c>
      <c r="T156" s="44">
        <f t="shared" si="59"/>
        <v>8804.4</v>
      </c>
      <c r="U156" s="45">
        <f t="shared" si="60"/>
        <v>0.439474200510104</v>
      </c>
      <c r="V156" s="44">
        <f t="shared" si="61"/>
        <v>7938</v>
      </c>
      <c r="W156" s="45">
        <f t="shared" si="62"/>
        <v>0.29782224838140081</v>
      </c>
      <c r="X156" s="44">
        <f t="shared" si="63"/>
        <v>34154</v>
      </c>
      <c r="Y156" s="45">
        <f t="shared" si="64"/>
        <v>4.5840036622850047</v>
      </c>
      <c r="Z156" s="44">
        <f t="shared" si="65"/>
        <v>9714</v>
      </c>
      <c r="AA156" s="45">
        <f t="shared" si="66"/>
        <v>0.58818913086129099</v>
      </c>
    </row>
    <row r="157" spans="1:27">
      <c r="A157" s="12">
        <v>145</v>
      </c>
      <c r="B157" s="1" t="s">
        <v>143</v>
      </c>
      <c r="C157" s="1" t="s">
        <v>3</v>
      </c>
      <c r="D157" s="13">
        <v>455.81619999999998</v>
      </c>
      <c r="E157" s="14">
        <f t="shared" si="80"/>
        <v>528.74679199999991</v>
      </c>
      <c r="F157" s="15">
        <v>497.64000000000004</v>
      </c>
      <c r="G157" s="14">
        <f t="shared" si="70"/>
        <v>577.26239999999996</v>
      </c>
      <c r="H157" s="13">
        <v>467.01900000000006</v>
      </c>
      <c r="I157" s="14">
        <f t="shared" si="71"/>
        <v>541.74204000000009</v>
      </c>
      <c r="J157" s="36">
        <v>4256</v>
      </c>
      <c r="K157" s="14">
        <f t="shared" si="77"/>
        <v>4936.96</v>
      </c>
      <c r="L157" s="37">
        <v>394</v>
      </c>
      <c r="M157" s="14">
        <f t="shared" si="78"/>
        <v>457.03999999999996</v>
      </c>
      <c r="O157" s="39">
        <v>353</v>
      </c>
      <c r="P157" s="36">
        <f t="shared" si="81"/>
        <v>6.8482000000000003</v>
      </c>
      <c r="Q157" s="36">
        <f t="shared" si="79"/>
        <v>359.84820000000002</v>
      </c>
      <c r="R157" s="44">
        <f t="shared" si="57"/>
        <v>455.81619999999998</v>
      </c>
      <c r="S157" s="45">
        <f t="shared" si="58"/>
        <v>0.26669023215900478</v>
      </c>
      <c r="T157" s="44">
        <f t="shared" si="59"/>
        <v>497.64000000000004</v>
      </c>
      <c r="U157" s="45">
        <f t="shared" si="60"/>
        <v>0.38291646310861083</v>
      </c>
      <c r="V157" s="44">
        <f t="shared" si="61"/>
        <v>467.01900000000006</v>
      </c>
      <c r="W157" s="45">
        <f t="shared" si="62"/>
        <v>0.29782224838140103</v>
      </c>
      <c r="X157" s="44">
        <f t="shared" si="63"/>
        <v>4256</v>
      </c>
      <c r="Y157" s="45">
        <f t="shared" si="64"/>
        <v>10.827209362169937</v>
      </c>
      <c r="Z157" s="44">
        <f t="shared" si="65"/>
        <v>394</v>
      </c>
      <c r="AA157" s="45">
        <f t="shared" si="66"/>
        <v>9.4906129862536437E-2</v>
      </c>
    </row>
    <row r="158" spans="1:27">
      <c r="A158" s="12">
        <v>146</v>
      </c>
      <c r="B158" s="1" t="s">
        <v>145</v>
      </c>
      <c r="C158" s="1" t="s">
        <v>3</v>
      </c>
      <c r="D158" s="13">
        <v>911.63239999999996</v>
      </c>
      <c r="E158" s="14">
        <f t="shared" si="80"/>
        <v>1057.4935839999998</v>
      </c>
      <c r="F158" s="15">
        <v>880.44</v>
      </c>
      <c r="G158" s="14">
        <f t="shared" si="70"/>
        <v>1021.3104</v>
      </c>
      <c r="H158" s="13">
        <v>926.1</v>
      </c>
      <c r="I158" s="14">
        <f t="shared" si="71"/>
        <v>1074.2759999999998</v>
      </c>
      <c r="J158" s="36">
        <v>7412</v>
      </c>
      <c r="K158" s="14">
        <f t="shared" si="77"/>
        <v>8597.92</v>
      </c>
      <c r="L158" s="37">
        <v>946</v>
      </c>
      <c r="M158" s="14">
        <f t="shared" si="78"/>
        <v>1097.3599999999999</v>
      </c>
      <c r="O158" s="39">
        <v>700</v>
      </c>
      <c r="P158" s="36">
        <f t="shared" si="81"/>
        <v>13.58</v>
      </c>
      <c r="Q158" s="36">
        <f t="shared" si="79"/>
        <v>713.58</v>
      </c>
      <c r="R158" s="44">
        <f t="shared" si="57"/>
        <v>911.63239999999996</v>
      </c>
      <c r="S158" s="45">
        <f t="shared" si="58"/>
        <v>0.27754757700608179</v>
      </c>
      <c r="T158" s="44">
        <f t="shared" si="59"/>
        <v>880.44</v>
      </c>
      <c r="U158" s="45">
        <f t="shared" si="60"/>
        <v>0.2338350290086606</v>
      </c>
      <c r="V158" s="44">
        <f t="shared" si="61"/>
        <v>926.1</v>
      </c>
      <c r="W158" s="45">
        <f t="shared" si="62"/>
        <v>0.29782224838140081</v>
      </c>
      <c r="X158" s="44">
        <f t="shared" si="63"/>
        <v>7412</v>
      </c>
      <c r="Y158" s="45">
        <f t="shared" si="64"/>
        <v>9.3870624176686555</v>
      </c>
      <c r="Z158" s="44">
        <f t="shared" si="65"/>
        <v>946</v>
      </c>
      <c r="AA158" s="45">
        <f t="shared" si="66"/>
        <v>0.32570980128366811</v>
      </c>
    </row>
    <row r="159" spans="1:27">
      <c r="A159" s="12">
        <v>147</v>
      </c>
      <c r="B159" s="1" t="s">
        <v>144</v>
      </c>
      <c r="C159" s="1" t="s">
        <v>3</v>
      </c>
      <c r="D159" s="13">
        <v>911.63239999999996</v>
      </c>
      <c r="E159" s="14">
        <f t="shared" si="80"/>
        <v>1057.4935839999998</v>
      </c>
      <c r="F159" s="15">
        <v>880.44</v>
      </c>
      <c r="G159" s="14">
        <f t="shared" si="70"/>
        <v>1021.3104</v>
      </c>
      <c r="H159" s="13">
        <v>926.1</v>
      </c>
      <c r="I159" s="14">
        <f t="shared" si="71"/>
        <v>1074.2759999999998</v>
      </c>
      <c r="J159" s="36">
        <v>8545</v>
      </c>
      <c r="K159" s="14">
        <f t="shared" si="77"/>
        <v>9912.1999999999989</v>
      </c>
      <c r="L159" s="37">
        <v>1010</v>
      </c>
      <c r="M159" s="14">
        <f t="shared" si="78"/>
        <v>1171.5999999999999</v>
      </c>
      <c r="O159" s="39">
        <v>700</v>
      </c>
      <c r="P159" s="36">
        <f t="shared" si="81"/>
        <v>13.58</v>
      </c>
      <c r="Q159" s="36">
        <f t="shared" si="79"/>
        <v>713.58</v>
      </c>
      <c r="R159" s="44">
        <f t="shared" si="57"/>
        <v>911.63239999999996</v>
      </c>
      <c r="S159" s="45">
        <f t="shared" si="58"/>
        <v>0.27754757700608179</v>
      </c>
      <c r="T159" s="44">
        <f t="shared" si="59"/>
        <v>880.44</v>
      </c>
      <c r="U159" s="45">
        <f t="shared" si="60"/>
        <v>0.2338350290086606</v>
      </c>
      <c r="V159" s="44">
        <f t="shared" si="61"/>
        <v>926.1</v>
      </c>
      <c r="W159" s="45">
        <f t="shared" si="62"/>
        <v>0.29782224838140081</v>
      </c>
      <c r="X159" s="44">
        <f t="shared" si="63"/>
        <v>8545</v>
      </c>
      <c r="Y159" s="45">
        <f t="shared" si="64"/>
        <v>10.974831133159562</v>
      </c>
      <c r="Z159" s="44">
        <f t="shared" si="65"/>
        <v>1010</v>
      </c>
      <c r="AA159" s="45">
        <f t="shared" si="66"/>
        <v>0.41539841363266894</v>
      </c>
    </row>
    <row r="160" spans="1:27">
      <c r="A160" s="12">
        <v>148</v>
      </c>
      <c r="B160" s="1" t="s">
        <v>146</v>
      </c>
      <c r="C160" s="1" t="s">
        <v>3</v>
      </c>
      <c r="D160" s="13">
        <v>1693.0316</v>
      </c>
      <c r="E160" s="14">
        <f t="shared" si="80"/>
        <v>1963.9166559999999</v>
      </c>
      <c r="F160" s="15">
        <v>1646.04</v>
      </c>
      <c r="G160" s="14">
        <f t="shared" si="70"/>
        <v>1909.4063999999998</v>
      </c>
      <c r="H160" s="13">
        <v>1776.7890000000002</v>
      </c>
      <c r="I160" s="14">
        <f t="shared" si="71"/>
        <v>2061.0752400000001</v>
      </c>
      <c r="J160" s="36">
        <v>10258</v>
      </c>
      <c r="K160" s="14">
        <f t="shared" si="77"/>
        <v>11899.279999999999</v>
      </c>
      <c r="L160" s="37">
        <v>1705</v>
      </c>
      <c r="M160" s="14">
        <f t="shared" si="78"/>
        <v>1977.8</v>
      </c>
      <c r="O160" s="39">
        <v>1343</v>
      </c>
      <c r="P160" s="36">
        <f t="shared" si="81"/>
        <v>26.054200000000002</v>
      </c>
      <c r="Q160" s="36">
        <f t="shared" si="79"/>
        <v>1369.0542</v>
      </c>
      <c r="R160" s="44">
        <f t="shared" si="57"/>
        <v>1693.0316</v>
      </c>
      <c r="S160" s="45">
        <f t="shared" si="58"/>
        <v>0.23664322420544059</v>
      </c>
      <c r="T160" s="44">
        <f t="shared" si="59"/>
        <v>1646.04</v>
      </c>
      <c r="U160" s="45">
        <f t="shared" si="60"/>
        <v>0.20231909006962612</v>
      </c>
      <c r="V160" s="44">
        <f t="shared" si="61"/>
        <v>1776.7890000000002</v>
      </c>
      <c r="W160" s="45">
        <f t="shared" si="62"/>
        <v>0.29782224838140103</v>
      </c>
      <c r="X160" s="44">
        <f t="shared" si="63"/>
        <v>10258</v>
      </c>
      <c r="Y160" s="45">
        <f t="shared" si="64"/>
        <v>6.4927639826093078</v>
      </c>
      <c r="Z160" s="44">
        <f t="shared" si="65"/>
        <v>1705</v>
      </c>
      <c r="AA160" s="45">
        <f t="shared" si="66"/>
        <v>0.24538531783475048</v>
      </c>
    </row>
    <row r="161" spans="1:27">
      <c r="A161" s="12">
        <v>149</v>
      </c>
      <c r="B161" s="1" t="s">
        <v>154</v>
      </c>
      <c r="C161" s="1" t="s">
        <v>3</v>
      </c>
      <c r="D161" s="13">
        <v>1693.0316</v>
      </c>
      <c r="E161" s="14">
        <f t="shared" si="80"/>
        <v>1963.9166559999999</v>
      </c>
      <c r="F161" s="15">
        <v>2539.2399999999998</v>
      </c>
      <c r="G161" s="14">
        <f t="shared" si="70"/>
        <v>2945.5183999999995</v>
      </c>
      <c r="H161" s="13">
        <v>1776.7890000000002</v>
      </c>
      <c r="I161" s="14">
        <f t="shared" si="71"/>
        <v>2061.0752400000001</v>
      </c>
      <c r="J161" s="36">
        <v>11458</v>
      </c>
      <c r="K161" s="14">
        <f t="shared" si="77"/>
        <v>13291.279999999999</v>
      </c>
      <c r="L161" s="37">
        <v>1912</v>
      </c>
      <c r="M161" s="14">
        <f t="shared" si="78"/>
        <v>2217.92</v>
      </c>
      <c r="O161" s="39">
        <v>1343</v>
      </c>
      <c r="P161" s="36">
        <f t="shared" si="81"/>
        <v>26.054200000000002</v>
      </c>
      <c r="Q161" s="36">
        <f t="shared" si="79"/>
        <v>1369.0542</v>
      </c>
      <c r="R161" s="44">
        <f t="shared" si="57"/>
        <v>1693.0316</v>
      </c>
      <c r="S161" s="45">
        <f t="shared" si="58"/>
        <v>0.23664322420544059</v>
      </c>
      <c r="T161" s="44">
        <f t="shared" si="59"/>
        <v>2539.2399999999998</v>
      </c>
      <c r="U161" s="45">
        <f t="shared" si="60"/>
        <v>0.85474030173531457</v>
      </c>
      <c r="V161" s="44">
        <f t="shared" si="61"/>
        <v>1776.7890000000002</v>
      </c>
      <c r="W161" s="45">
        <f t="shared" si="62"/>
        <v>0.29782224838140103</v>
      </c>
      <c r="X161" s="44">
        <f t="shared" si="63"/>
        <v>11458</v>
      </c>
      <c r="Y161" s="45">
        <f t="shared" si="64"/>
        <v>7.3692815083581049</v>
      </c>
      <c r="Z161" s="44">
        <f t="shared" si="65"/>
        <v>1912</v>
      </c>
      <c r="AA161" s="45">
        <f t="shared" si="66"/>
        <v>0.39658459102641808</v>
      </c>
    </row>
    <row r="162" spans="1:27">
      <c r="A162" s="12">
        <v>150</v>
      </c>
      <c r="B162" s="1" t="s">
        <v>147</v>
      </c>
      <c r="C162" s="1" t="s">
        <v>3</v>
      </c>
      <c r="D162" s="13">
        <v>1693.0316</v>
      </c>
      <c r="E162" s="14">
        <f t="shared" si="80"/>
        <v>1963.9166559999999</v>
      </c>
      <c r="F162" s="15">
        <v>1646.04</v>
      </c>
      <c r="G162" s="14">
        <f t="shared" si="70"/>
        <v>1909.4063999999998</v>
      </c>
      <c r="H162" s="13">
        <v>1776.7890000000002</v>
      </c>
      <c r="I162" s="14">
        <f t="shared" si="71"/>
        <v>2061.0752400000001</v>
      </c>
      <c r="J162" s="36">
        <v>8254</v>
      </c>
      <c r="K162" s="14">
        <f t="shared" si="77"/>
        <v>9574.64</v>
      </c>
      <c r="L162" s="37">
        <v>1608</v>
      </c>
      <c r="M162" s="14">
        <f t="shared" si="78"/>
        <v>1865.28</v>
      </c>
      <c r="O162" s="39">
        <v>1343</v>
      </c>
      <c r="P162" s="36">
        <f t="shared" si="81"/>
        <v>26.054200000000002</v>
      </c>
      <c r="Q162" s="36">
        <f t="shared" si="79"/>
        <v>1369.0542</v>
      </c>
      <c r="R162" s="44">
        <f t="shared" si="57"/>
        <v>1693.0316</v>
      </c>
      <c r="S162" s="45">
        <f t="shared" si="58"/>
        <v>0.23664322420544059</v>
      </c>
      <c r="T162" s="44">
        <f t="shared" si="59"/>
        <v>1646.04</v>
      </c>
      <c r="U162" s="45">
        <f t="shared" si="60"/>
        <v>0.20231909006962612</v>
      </c>
      <c r="V162" s="44">
        <f t="shared" si="61"/>
        <v>1776.7890000000002</v>
      </c>
      <c r="W162" s="45">
        <f t="shared" si="62"/>
        <v>0.29782224838140103</v>
      </c>
      <c r="X162" s="44">
        <f t="shared" si="63"/>
        <v>8254</v>
      </c>
      <c r="Y162" s="45">
        <f t="shared" si="64"/>
        <v>5.0289797146088153</v>
      </c>
      <c r="Z162" s="44">
        <f t="shared" si="65"/>
        <v>1608</v>
      </c>
      <c r="AA162" s="45">
        <f t="shared" si="66"/>
        <v>0.17453348450338924</v>
      </c>
    </row>
    <row r="163" spans="1:27">
      <c r="A163" s="12">
        <v>151</v>
      </c>
      <c r="B163" s="1" t="s">
        <v>149</v>
      </c>
      <c r="C163" s="1" t="s">
        <v>3</v>
      </c>
      <c r="D163" s="13">
        <v>2734.8972000000003</v>
      </c>
      <c r="E163" s="14">
        <f t="shared" si="80"/>
        <v>3172.4807520000004</v>
      </c>
      <c r="F163" s="15">
        <v>2539.2399999999998</v>
      </c>
      <c r="G163" s="14">
        <f t="shared" si="70"/>
        <v>2945.5183999999995</v>
      </c>
      <c r="H163" s="13">
        <v>2743.9020000000005</v>
      </c>
      <c r="I163" s="14">
        <f t="shared" si="71"/>
        <v>3182.9263200000005</v>
      </c>
      <c r="J163" s="36">
        <v>11458</v>
      </c>
      <c r="K163" s="14">
        <f t="shared" si="77"/>
        <v>13291.279999999999</v>
      </c>
      <c r="L163" s="37">
        <v>2741</v>
      </c>
      <c r="M163" s="14">
        <f t="shared" si="78"/>
        <v>3179.56</v>
      </c>
      <c r="O163" s="39">
        <v>2074</v>
      </c>
      <c r="P163" s="36">
        <f t="shared" si="81"/>
        <v>40.235599999999998</v>
      </c>
      <c r="Q163" s="36">
        <f t="shared" si="79"/>
        <v>2114.2356</v>
      </c>
      <c r="R163" s="44">
        <f t="shared" si="57"/>
        <v>2734.8972000000003</v>
      </c>
      <c r="S163" s="45">
        <f t="shared" si="58"/>
        <v>0.29356312040152965</v>
      </c>
      <c r="T163" s="44">
        <f t="shared" si="59"/>
        <v>2539.2399999999998</v>
      </c>
      <c r="U163" s="45">
        <f t="shared" si="60"/>
        <v>0.20102035932040874</v>
      </c>
      <c r="V163" s="44">
        <f t="shared" si="61"/>
        <v>2743.9020000000005</v>
      </c>
      <c r="W163" s="45">
        <f t="shared" si="62"/>
        <v>0.29782224838140103</v>
      </c>
      <c r="X163" s="44">
        <f t="shared" si="63"/>
        <v>11458</v>
      </c>
      <c r="Y163" s="45">
        <f t="shared" si="64"/>
        <v>4.4194527800023797</v>
      </c>
      <c r="Z163" s="44">
        <f t="shared" si="65"/>
        <v>2741</v>
      </c>
      <c r="AA163" s="45">
        <f t="shared" si="66"/>
        <v>0.29644964827950115</v>
      </c>
    </row>
    <row r="164" spans="1:27">
      <c r="A164" s="12">
        <v>152</v>
      </c>
      <c r="B164" s="1" t="s">
        <v>150</v>
      </c>
      <c r="C164" s="1" t="s">
        <v>3</v>
      </c>
      <c r="D164" s="13">
        <v>2734.8972000000003</v>
      </c>
      <c r="E164" s="14">
        <f t="shared" si="80"/>
        <v>3172.4807520000004</v>
      </c>
      <c r="F164" s="15">
        <v>1646.04</v>
      </c>
      <c r="G164" s="14">
        <f t="shared" si="70"/>
        <v>1909.4063999999998</v>
      </c>
      <c r="H164" s="13">
        <v>2743.9020000000005</v>
      </c>
      <c r="I164" s="14">
        <f t="shared" si="71"/>
        <v>3182.9263200000005</v>
      </c>
      <c r="J164" s="36">
        <v>9658</v>
      </c>
      <c r="K164" s="14">
        <f t="shared" si="77"/>
        <v>11203.279999999999</v>
      </c>
      <c r="L164" s="37">
        <v>2409</v>
      </c>
      <c r="M164" s="14">
        <f t="shared" si="78"/>
        <v>2794.4399999999996</v>
      </c>
      <c r="O164" s="39">
        <v>2074</v>
      </c>
      <c r="P164" s="36">
        <f t="shared" si="81"/>
        <v>40.235599999999998</v>
      </c>
      <c r="Q164" s="36">
        <f t="shared" si="79"/>
        <v>2114.2356</v>
      </c>
      <c r="R164" s="44">
        <f t="shared" si="57"/>
        <v>2734.8972000000003</v>
      </c>
      <c r="S164" s="45">
        <f t="shared" si="58"/>
        <v>0.29356312040152965</v>
      </c>
      <c r="T164" s="44">
        <f t="shared" si="59"/>
        <v>1646.04</v>
      </c>
      <c r="U164" s="45">
        <f t="shared" si="60"/>
        <v>-0.2214491138073732</v>
      </c>
      <c r="V164" s="44">
        <f t="shared" si="61"/>
        <v>2743.9020000000005</v>
      </c>
      <c r="W164" s="45">
        <f t="shared" si="62"/>
        <v>0.29782224838140103</v>
      </c>
      <c r="X164" s="44">
        <f t="shared" si="63"/>
        <v>9658</v>
      </c>
      <c r="Y164" s="45">
        <f t="shared" si="64"/>
        <v>3.5680812488447362</v>
      </c>
      <c r="Z164" s="44">
        <f t="shared" si="65"/>
        <v>2409</v>
      </c>
      <c r="AA164" s="45">
        <f t="shared" si="66"/>
        <v>0.1394188991993135</v>
      </c>
    </row>
    <row r="165" spans="1:27">
      <c r="A165" s="12">
        <v>153</v>
      </c>
      <c r="B165" s="1" t="s">
        <v>148</v>
      </c>
      <c r="C165" s="1" t="s">
        <v>3</v>
      </c>
      <c r="D165" s="13">
        <v>2734.8972000000003</v>
      </c>
      <c r="E165" s="14">
        <f t="shared" si="80"/>
        <v>3172.4807520000004</v>
      </c>
      <c r="F165" s="15">
        <v>2539.2399999999998</v>
      </c>
      <c r="G165" s="14">
        <f t="shared" si="70"/>
        <v>2945.5183999999995</v>
      </c>
      <c r="H165" s="13">
        <v>2743.9020000000005</v>
      </c>
      <c r="I165" s="14">
        <f t="shared" si="71"/>
        <v>3182.9263200000005</v>
      </c>
      <c r="J165" s="36">
        <v>12458</v>
      </c>
      <c r="K165" s="14">
        <f t="shared" si="77"/>
        <v>14451.279999999999</v>
      </c>
      <c r="L165" s="37">
        <v>2539</v>
      </c>
      <c r="M165" s="14">
        <f t="shared" si="78"/>
        <v>2945.24</v>
      </c>
      <c r="O165" s="39">
        <v>2074</v>
      </c>
      <c r="P165" s="36">
        <f t="shared" si="81"/>
        <v>40.235599999999998</v>
      </c>
      <c r="Q165" s="36">
        <f t="shared" si="79"/>
        <v>2114.2356</v>
      </c>
      <c r="R165" s="44">
        <f t="shared" si="57"/>
        <v>2734.8972000000003</v>
      </c>
      <c r="S165" s="45">
        <f t="shared" si="58"/>
        <v>0.29356312040152965</v>
      </c>
      <c r="T165" s="44">
        <f t="shared" si="59"/>
        <v>2539.2399999999998</v>
      </c>
      <c r="U165" s="45">
        <f t="shared" si="60"/>
        <v>0.20102035932040874</v>
      </c>
      <c r="V165" s="44">
        <f t="shared" si="61"/>
        <v>2743.9020000000005</v>
      </c>
      <c r="W165" s="45">
        <f t="shared" si="62"/>
        <v>0.29782224838140103</v>
      </c>
      <c r="X165" s="44">
        <f t="shared" si="63"/>
        <v>12458</v>
      </c>
      <c r="Y165" s="45">
        <f t="shared" si="64"/>
        <v>4.8924369639788488</v>
      </c>
      <c r="Z165" s="44">
        <f t="shared" si="65"/>
        <v>2539</v>
      </c>
      <c r="AA165" s="45">
        <f t="shared" si="66"/>
        <v>0.2009068431162544</v>
      </c>
    </row>
    <row r="166" spans="1:27">
      <c r="A166" s="12">
        <v>154</v>
      </c>
      <c r="B166" s="1" t="s">
        <v>151</v>
      </c>
      <c r="C166" s="1" t="s">
        <v>3</v>
      </c>
      <c r="D166" s="13">
        <v>2734.8972000000003</v>
      </c>
      <c r="E166" s="14">
        <f t="shared" si="80"/>
        <v>3172.4807520000004</v>
      </c>
      <c r="F166" s="15">
        <v>2539.2399999999998</v>
      </c>
      <c r="G166" s="14">
        <f t="shared" si="70"/>
        <v>2945.5183999999995</v>
      </c>
      <c r="H166" s="13">
        <v>2743.9020000000005</v>
      </c>
      <c r="I166" s="14">
        <f t="shared" si="71"/>
        <v>3182.9263200000005</v>
      </c>
      <c r="J166" s="36">
        <v>12356</v>
      </c>
      <c r="K166" s="14">
        <f t="shared" si="77"/>
        <v>14332.96</v>
      </c>
      <c r="L166" s="37">
        <v>2648</v>
      </c>
      <c r="M166" s="14">
        <f t="shared" si="78"/>
        <v>3071.68</v>
      </c>
      <c r="O166" s="39">
        <v>2074</v>
      </c>
      <c r="P166" s="36">
        <f t="shared" si="81"/>
        <v>40.235599999999998</v>
      </c>
      <c r="Q166" s="36">
        <f t="shared" si="79"/>
        <v>2114.2356</v>
      </c>
      <c r="R166" s="44">
        <f t="shared" si="57"/>
        <v>2734.8972000000003</v>
      </c>
      <c r="S166" s="45">
        <f t="shared" si="58"/>
        <v>0.29356312040152965</v>
      </c>
      <c r="T166" s="44">
        <f t="shared" si="59"/>
        <v>2539.2399999999998</v>
      </c>
      <c r="U166" s="45">
        <f t="shared" si="60"/>
        <v>0.20102035932040874</v>
      </c>
      <c r="V166" s="44">
        <f t="shared" si="61"/>
        <v>2743.9020000000005</v>
      </c>
      <c r="W166" s="45">
        <f t="shared" si="62"/>
        <v>0.29782224838140103</v>
      </c>
      <c r="X166" s="44">
        <f t="shared" si="63"/>
        <v>12356</v>
      </c>
      <c r="Y166" s="45">
        <f t="shared" si="64"/>
        <v>4.8441925772132493</v>
      </c>
      <c r="Z166" s="44">
        <f t="shared" si="65"/>
        <v>2648</v>
      </c>
      <c r="AA166" s="45">
        <f t="shared" si="66"/>
        <v>0.25246211916968941</v>
      </c>
    </row>
    <row r="167" spans="1:27">
      <c r="A167" s="12">
        <v>155</v>
      </c>
      <c r="B167" s="1" t="s">
        <v>152</v>
      </c>
      <c r="C167" s="1" t="s">
        <v>3</v>
      </c>
      <c r="D167" s="13">
        <v>4167.4624000000003</v>
      </c>
      <c r="E167" s="14">
        <f t="shared" si="80"/>
        <v>4834.2563840000003</v>
      </c>
      <c r="F167" s="15">
        <v>2922.04</v>
      </c>
      <c r="G167" s="14">
        <f t="shared" si="70"/>
        <v>3389.5663999999997</v>
      </c>
      <c r="H167" s="13">
        <v>4200.5249999999996</v>
      </c>
      <c r="I167" s="14">
        <f t="shared" si="71"/>
        <v>4872.6089999999995</v>
      </c>
      <c r="J167" s="36">
        <v>25652</v>
      </c>
      <c r="K167" s="14">
        <f t="shared" si="77"/>
        <v>29756.32</v>
      </c>
      <c r="L167" s="37">
        <v>3685</v>
      </c>
      <c r="M167" s="14">
        <f t="shared" si="78"/>
        <v>4274.5999999999995</v>
      </c>
      <c r="O167" s="39">
        <v>3175</v>
      </c>
      <c r="P167" s="36">
        <f t="shared" si="81"/>
        <v>61.594999999999999</v>
      </c>
      <c r="Q167" s="36">
        <f t="shared" si="79"/>
        <v>3236.5949999999998</v>
      </c>
      <c r="R167" s="44">
        <f t="shared" si="57"/>
        <v>4167.4624000000003</v>
      </c>
      <c r="S167" s="45">
        <f t="shared" si="58"/>
        <v>0.28760700674628747</v>
      </c>
      <c r="T167" s="44">
        <f t="shared" si="59"/>
        <v>2922.04</v>
      </c>
      <c r="U167" s="45">
        <f t="shared" si="60"/>
        <v>-9.7187012894724201E-2</v>
      </c>
      <c r="V167" s="44">
        <f t="shared" si="61"/>
        <v>4200.5249999999996</v>
      </c>
      <c r="W167" s="45">
        <f t="shared" si="62"/>
        <v>0.29782224838140081</v>
      </c>
      <c r="X167" s="44">
        <f t="shared" si="63"/>
        <v>25652</v>
      </c>
      <c r="Y167" s="45">
        <f t="shared" si="64"/>
        <v>6.9256131829901495</v>
      </c>
      <c r="Z167" s="44">
        <f t="shared" si="65"/>
        <v>3685</v>
      </c>
      <c r="AA167" s="45">
        <f t="shared" si="66"/>
        <v>0.13854220253074612</v>
      </c>
    </row>
    <row r="168" spans="1:27">
      <c r="A168" s="12">
        <v>156</v>
      </c>
      <c r="B168" s="1" t="s">
        <v>153</v>
      </c>
      <c r="C168" s="1" t="s">
        <v>3</v>
      </c>
      <c r="D168" s="13">
        <v>4167.4624000000003</v>
      </c>
      <c r="E168" s="14">
        <f t="shared" si="80"/>
        <v>4834.2563840000003</v>
      </c>
      <c r="F168" s="15">
        <v>3815.24</v>
      </c>
      <c r="G168" s="14">
        <f t="shared" si="70"/>
        <v>4425.6783999999998</v>
      </c>
      <c r="H168" s="13">
        <v>4200.5249999999996</v>
      </c>
      <c r="I168" s="14">
        <f t="shared" si="71"/>
        <v>4872.6089999999995</v>
      </c>
      <c r="J168" s="36">
        <v>19854</v>
      </c>
      <c r="K168" s="14">
        <f t="shared" si="77"/>
        <v>23030.639999999999</v>
      </c>
      <c r="L168" s="37">
        <v>4124</v>
      </c>
      <c r="M168" s="14">
        <f t="shared" si="78"/>
        <v>4783.8399999999992</v>
      </c>
      <c r="O168" s="39">
        <v>3175</v>
      </c>
      <c r="P168" s="36">
        <f t="shared" si="81"/>
        <v>61.594999999999999</v>
      </c>
      <c r="Q168" s="36">
        <f t="shared" si="79"/>
        <v>3236.5949999999998</v>
      </c>
      <c r="R168" s="44">
        <f t="shared" si="57"/>
        <v>4167.4624000000003</v>
      </c>
      <c r="S168" s="45">
        <f t="shared" si="58"/>
        <v>0.28760700674628747</v>
      </c>
      <c r="T168" s="44">
        <f t="shared" si="59"/>
        <v>3815.24</v>
      </c>
      <c r="U168" s="45">
        <f t="shared" si="60"/>
        <v>0.17878202246496699</v>
      </c>
      <c r="V168" s="44">
        <f t="shared" si="61"/>
        <v>4200.5249999999996</v>
      </c>
      <c r="W168" s="45">
        <f t="shared" si="62"/>
        <v>0.29782224838140081</v>
      </c>
      <c r="X168" s="44">
        <f t="shared" si="63"/>
        <v>19854</v>
      </c>
      <c r="Y168" s="45">
        <f t="shared" si="64"/>
        <v>5.1342243932280685</v>
      </c>
      <c r="Z168" s="44">
        <f t="shared" si="65"/>
        <v>4124</v>
      </c>
      <c r="AA168" s="45">
        <f t="shared" si="66"/>
        <v>0.27417857346995844</v>
      </c>
    </row>
    <row r="169" spans="1:27">
      <c r="A169" s="12">
        <v>157</v>
      </c>
      <c r="B169" s="1" t="s">
        <v>155</v>
      </c>
      <c r="C169" s="1" t="s">
        <v>3</v>
      </c>
      <c r="D169" s="13">
        <v>1172.0988</v>
      </c>
      <c r="E169" s="14">
        <f t="shared" si="80"/>
        <v>1359.6346079999998</v>
      </c>
      <c r="F169" s="15">
        <v>1263.24</v>
      </c>
      <c r="G169" s="14">
        <f t="shared" si="70"/>
        <v>1465.3583999999998</v>
      </c>
      <c r="H169" s="13">
        <v>1890.567</v>
      </c>
      <c r="I169" s="14">
        <f t="shared" si="71"/>
        <v>2193.0577199999998</v>
      </c>
      <c r="J169" s="36">
        <v>7451</v>
      </c>
      <c r="K169" s="14">
        <f t="shared" si="77"/>
        <v>8643.16</v>
      </c>
      <c r="L169" s="37">
        <v>1356</v>
      </c>
      <c r="M169" s="14">
        <f t="shared" si="78"/>
        <v>1572.9599999999998</v>
      </c>
      <c r="O169" s="39">
        <v>822</v>
      </c>
      <c r="P169" s="36">
        <f t="shared" si="81"/>
        <v>15.9468</v>
      </c>
      <c r="Q169" s="36">
        <f t="shared" si="79"/>
        <v>837.94680000000005</v>
      </c>
      <c r="R169" s="44">
        <f t="shared" si="57"/>
        <v>1172.0988</v>
      </c>
      <c r="S169" s="45">
        <f t="shared" si="58"/>
        <v>0.39877471934972464</v>
      </c>
      <c r="T169" s="44">
        <f t="shared" si="59"/>
        <v>1263.24</v>
      </c>
      <c r="U169" s="45">
        <f t="shared" si="60"/>
        <v>0.5075420062466971</v>
      </c>
      <c r="V169" s="44">
        <f t="shared" si="61"/>
        <v>1890.567</v>
      </c>
      <c r="W169" s="45">
        <f t="shared" si="62"/>
        <v>1.2561897724294666</v>
      </c>
      <c r="X169" s="44">
        <f t="shared" si="63"/>
        <v>7451</v>
      </c>
      <c r="Y169" s="45">
        <f t="shared" si="64"/>
        <v>7.8919726168773483</v>
      </c>
      <c r="Z169" s="44">
        <f t="shared" si="65"/>
        <v>1356</v>
      </c>
      <c r="AA169" s="45">
        <f t="shared" si="66"/>
        <v>0.61824115803055735</v>
      </c>
    </row>
    <row r="170" spans="1:27">
      <c r="A170" s="12">
        <v>158</v>
      </c>
      <c r="B170" s="1" t="s">
        <v>156</v>
      </c>
      <c r="C170" s="1" t="s">
        <v>3</v>
      </c>
      <c r="D170" s="13">
        <v>1823.2647999999999</v>
      </c>
      <c r="E170" s="14">
        <f t="shared" si="80"/>
        <v>2114.9871679999997</v>
      </c>
      <c r="F170" s="15">
        <v>1773.64</v>
      </c>
      <c r="G170" s="14">
        <f t="shared" si="70"/>
        <v>2057.4223999999999</v>
      </c>
      <c r="H170" s="13">
        <v>1890.567</v>
      </c>
      <c r="I170" s="14">
        <f t="shared" si="71"/>
        <v>2193.0577199999998</v>
      </c>
      <c r="J170" s="36">
        <v>9326</v>
      </c>
      <c r="K170" s="14">
        <f t="shared" si="77"/>
        <v>10818.16</v>
      </c>
      <c r="L170" s="37">
        <v>1699</v>
      </c>
      <c r="M170" s="14">
        <f t="shared" si="78"/>
        <v>1970.84</v>
      </c>
      <c r="O170" s="39">
        <v>1429</v>
      </c>
      <c r="P170" s="36">
        <f t="shared" si="81"/>
        <v>27.7226</v>
      </c>
      <c r="Q170" s="36">
        <f t="shared" si="79"/>
        <v>1456.7226000000001</v>
      </c>
      <c r="R170" s="44">
        <f t="shared" si="57"/>
        <v>1823.2647999999999</v>
      </c>
      <c r="S170" s="45">
        <f t="shared" si="58"/>
        <v>0.2516211391242229</v>
      </c>
      <c r="T170" s="44">
        <f t="shared" si="59"/>
        <v>1773.64</v>
      </c>
      <c r="U170" s="45">
        <f t="shared" si="60"/>
        <v>0.21755507877752422</v>
      </c>
      <c r="V170" s="44">
        <f t="shared" si="61"/>
        <v>1890.567</v>
      </c>
      <c r="W170" s="45">
        <f t="shared" si="62"/>
        <v>0.29782224838140081</v>
      </c>
      <c r="X170" s="44">
        <f t="shared" si="63"/>
        <v>9326</v>
      </c>
      <c r="Y170" s="45">
        <f t="shared" si="64"/>
        <v>5.4020425028073289</v>
      </c>
      <c r="Z170" s="44">
        <f t="shared" si="65"/>
        <v>1699</v>
      </c>
      <c r="AA170" s="45">
        <f t="shared" si="66"/>
        <v>0.16631677163517611</v>
      </c>
    </row>
    <row r="171" spans="1:27">
      <c r="A171" s="12">
        <v>159</v>
      </c>
      <c r="B171" s="1" t="s">
        <v>157</v>
      </c>
      <c r="C171" s="1" t="s">
        <v>3</v>
      </c>
      <c r="D171" s="13">
        <v>1823.2647999999999</v>
      </c>
      <c r="E171" s="14">
        <f t="shared" si="80"/>
        <v>2114.9871679999997</v>
      </c>
      <c r="F171" s="15">
        <v>1773.64</v>
      </c>
      <c r="G171" s="14">
        <f t="shared" si="70"/>
        <v>2057.4223999999999</v>
      </c>
      <c r="H171" s="13">
        <v>1890.567</v>
      </c>
      <c r="I171" s="14">
        <f t="shared" si="71"/>
        <v>2193.0577199999998</v>
      </c>
      <c r="J171" s="36">
        <v>11215</v>
      </c>
      <c r="K171" s="14">
        <f t="shared" si="77"/>
        <v>13009.4</v>
      </c>
      <c r="L171" s="37">
        <v>1722</v>
      </c>
      <c r="M171" s="14">
        <f t="shared" si="78"/>
        <v>1997.5199999999998</v>
      </c>
      <c r="O171" s="39">
        <v>1429</v>
      </c>
      <c r="P171" s="36">
        <f t="shared" si="81"/>
        <v>27.7226</v>
      </c>
      <c r="Q171" s="36">
        <f t="shared" si="79"/>
        <v>1456.7226000000001</v>
      </c>
      <c r="R171" s="44">
        <f t="shared" si="57"/>
        <v>1823.2647999999999</v>
      </c>
      <c r="S171" s="45">
        <f t="shared" si="58"/>
        <v>0.2516211391242229</v>
      </c>
      <c r="T171" s="44">
        <f t="shared" si="59"/>
        <v>1773.64</v>
      </c>
      <c r="U171" s="45">
        <f t="shared" si="60"/>
        <v>0.21755507877752422</v>
      </c>
      <c r="V171" s="44">
        <f t="shared" si="61"/>
        <v>1890.567</v>
      </c>
      <c r="W171" s="45">
        <f t="shared" si="62"/>
        <v>0.29782224838140081</v>
      </c>
      <c r="X171" s="44">
        <f t="shared" si="63"/>
        <v>11215</v>
      </c>
      <c r="Y171" s="45">
        <f t="shared" si="64"/>
        <v>6.6987890487866393</v>
      </c>
      <c r="Z171" s="44">
        <f t="shared" si="65"/>
        <v>1722</v>
      </c>
      <c r="AA171" s="45">
        <f t="shared" si="66"/>
        <v>0.18210563905578181</v>
      </c>
    </row>
    <row r="172" spans="1:27">
      <c r="A172" s="12">
        <v>160</v>
      </c>
      <c r="B172" s="1" t="s">
        <v>159</v>
      </c>
      <c r="C172" s="1" t="s">
        <v>3</v>
      </c>
      <c r="D172" s="13">
        <v>3125.5968000000003</v>
      </c>
      <c r="E172" s="14">
        <f t="shared" si="80"/>
        <v>3625.6922880000002</v>
      </c>
      <c r="F172" s="15">
        <v>2922.04</v>
      </c>
      <c r="G172" s="14">
        <f t="shared" si="70"/>
        <v>3389.5663999999997</v>
      </c>
      <c r="H172" s="13">
        <v>3169.9080000000004</v>
      </c>
      <c r="I172" s="14">
        <f t="shared" si="71"/>
        <v>3677.09328</v>
      </c>
      <c r="J172" s="36">
        <v>15423</v>
      </c>
      <c r="K172" s="14">
        <f t="shared" si="77"/>
        <v>17890.68</v>
      </c>
      <c r="L172" s="37">
        <v>3078</v>
      </c>
      <c r="M172" s="14">
        <f t="shared" si="78"/>
        <v>3570.4799999999996</v>
      </c>
      <c r="O172" s="39">
        <v>2396</v>
      </c>
      <c r="P172" s="36">
        <f t="shared" si="81"/>
        <v>46.482399999999998</v>
      </c>
      <c r="Q172" s="36">
        <f t="shared" si="79"/>
        <v>2442.4823999999999</v>
      </c>
      <c r="R172" s="44">
        <f t="shared" si="57"/>
        <v>3125.5968000000003</v>
      </c>
      <c r="S172" s="45">
        <f t="shared" si="58"/>
        <v>0.2796803776354746</v>
      </c>
      <c r="T172" s="44">
        <f t="shared" si="59"/>
        <v>2922.04</v>
      </c>
      <c r="U172" s="45">
        <f t="shared" si="60"/>
        <v>0.19634024793791771</v>
      </c>
      <c r="V172" s="44">
        <f t="shared" si="61"/>
        <v>3169.9080000000004</v>
      </c>
      <c r="W172" s="45">
        <f t="shared" si="62"/>
        <v>0.29782224838140103</v>
      </c>
      <c r="X172" s="44">
        <f t="shared" si="63"/>
        <v>15423</v>
      </c>
      <c r="Y172" s="45">
        <f t="shared" si="64"/>
        <v>5.3144774349244033</v>
      </c>
      <c r="Z172" s="44">
        <f t="shared" si="65"/>
        <v>3078</v>
      </c>
      <c r="AA172" s="45">
        <f t="shared" si="66"/>
        <v>0.26019331807672397</v>
      </c>
    </row>
    <row r="173" spans="1:27">
      <c r="A173" s="12">
        <v>161</v>
      </c>
      <c r="B173" s="1" t="s">
        <v>158</v>
      </c>
      <c r="C173" s="1" t="s">
        <v>3</v>
      </c>
      <c r="D173" s="13">
        <v>3125.5968000000003</v>
      </c>
      <c r="E173" s="14">
        <f t="shared" si="80"/>
        <v>3625.6922880000002</v>
      </c>
      <c r="F173" s="15">
        <v>2922.04</v>
      </c>
      <c r="G173" s="14">
        <f t="shared" si="70"/>
        <v>3389.5663999999997</v>
      </c>
      <c r="H173" s="13">
        <v>3169.9080000000004</v>
      </c>
      <c r="I173" s="14">
        <f t="shared" si="71"/>
        <v>3677.09328</v>
      </c>
      <c r="J173" s="36">
        <v>16325</v>
      </c>
      <c r="K173" s="14">
        <f t="shared" si="77"/>
        <v>18937</v>
      </c>
      <c r="L173" s="37">
        <v>3323</v>
      </c>
      <c r="M173" s="14">
        <f t="shared" si="78"/>
        <v>3854.68</v>
      </c>
      <c r="O173" s="39">
        <v>2396</v>
      </c>
      <c r="P173" s="36">
        <f t="shared" si="81"/>
        <v>46.482399999999998</v>
      </c>
      <c r="Q173" s="36">
        <f t="shared" si="79"/>
        <v>2442.4823999999999</v>
      </c>
      <c r="R173" s="44">
        <f t="shared" si="57"/>
        <v>3125.5968000000003</v>
      </c>
      <c r="S173" s="45">
        <f t="shared" si="58"/>
        <v>0.2796803776354746</v>
      </c>
      <c r="T173" s="44">
        <f t="shared" si="59"/>
        <v>2922.04</v>
      </c>
      <c r="U173" s="45">
        <f t="shared" si="60"/>
        <v>0.19634024793791771</v>
      </c>
      <c r="V173" s="44">
        <f t="shared" si="61"/>
        <v>3169.9080000000004</v>
      </c>
      <c r="W173" s="45">
        <f t="shared" si="62"/>
        <v>0.29782224838140103</v>
      </c>
      <c r="X173" s="44">
        <f t="shared" si="63"/>
        <v>16325</v>
      </c>
      <c r="Y173" s="45">
        <f t="shared" si="64"/>
        <v>5.6837738523724886</v>
      </c>
      <c r="Z173" s="44">
        <f t="shared" si="65"/>
        <v>3323</v>
      </c>
      <c r="AA173" s="45">
        <f t="shared" si="66"/>
        <v>0.36050110330375373</v>
      </c>
    </row>
    <row r="174" spans="1:27">
      <c r="A174" s="12">
        <v>162</v>
      </c>
      <c r="B174" s="1" t="s">
        <v>160</v>
      </c>
      <c r="C174" s="1" t="s">
        <v>3</v>
      </c>
      <c r="D174" s="13">
        <v>3125.5968000000003</v>
      </c>
      <c r="E174" s="14">
        <f t="shared" si="80"/>
        <v>3625.6922880000002</v>
      </c>
      <c r="F174" s="15">
        <v>2922.04</v>
      </c>
      <c r="G174" s="14">
        <f t="shared" si="70"/>
        <v>3389.5663999999997</v>
      </c>
      <c r="H174" s="13">
        <v>3169.9080000000004</v>
      </c>
      <c r="I174" s="14">
        <f t="shared" si="71"/>
        <v>3677.09328</v>
      </c>
      <c r="J174" s="36">
        <v>16985</v>
      </c>
      <c r="K174" s="14">
        <f t="shared" si="77"/>
        <v>19702.599999999999</v>
      </c>
      <c r="L174" s="37">
        <v>3001</v>
      </c>
      <c r="M174" s="14">
        <f t="shared" si="78"/>
        <v>3481.16</v>
      </c>
      <c r="O174" s="39">
        <v>2396</v>
      </c>
      <c r="P174" s="36">
        <f t="shared" si="81"/>
        <v>46.482399999999998</v>
      </c>
      <c r="Q174" s="36">
        <f t="shared" si="79"/>
        <v>2442.4823999999999</v>
      </c>
      <c r="R174" s="44">
        <f t="shared" si="57"/>
        <v>3125.5968000000003</v>
      </c>
      <c r="S174" s="45">
        <f t="shared" si="58"/>
        <v>0.2796803776354746</v>
      </c>
      <c r="T174" s="44">
        <f t="shared" si="59"/>
        <v>2922.04</v>
      </c>
      <c r="U174" s="45">
        <f t="shared" si="60"/>
        <v>0.19634024793791771</v>
      </c>
      <c r="V174" s="44">
        <f t="shared" si="61"/>
        <v>3169.9080000000004</v>
      </c>
      <c r="W174" s="45">
        <f t="shared" si="62"/>
        <v>0.29782224838140103</v>
      </c>
      <c r="X174" s="44">
        <f t="shared" si="63"/>
        <v>16985</v>
      </c>
      <c r="Y174" s="45">
        <f t="shared" si="64"/>
        <v>5.95399074318816</v>
      </c>
      <c r="Z174" s="44">
        <f t="shared" si="65"/>
        <v>3001</v>
      </c>
      <c r="AA174" s="45">
        <f t="shared" si="66"/>
        <v>0.2286680141482289</v>
      </c>
    </row>
    <row r="175" spans="1:27">
      <c r="A175" s="12">
        <v>163</v>
      </c>
      <c r="B175" s="1" t="s">
        <v>161</v>
      </c>
      <c r="C175" s="1" t="s">
        <v>3</v>
      </c>
      <c r="D175" s="13">
        <v>3776.7628</v>
      </c>
      <c r="E175" s="14">
        <f t="shared" si="80"/>
        <v>4381.0448479999995</v>
      </c>
      <c r="F175" s="15">
        <v>3432.44</v>
      </c>
      <c r="G175" s="14">
        <f t="shared" si="70"/>
        <v>3981.6304</v>
      </c>
      <c r="H175" s="13">
        <v>3782.4570000000003</v>
      </c>
      <c r="I175" s="14">
        <f t="shared" si="71"/>
        <v>4387.6501200000002</v>
      </c>
      <c r="J175" s="36">
        <v>12452</v>
      </c>
      <c r="K175" s="14">
        <f t="shared" si="77"/>
        <v>14444.32</v>
      </c>
      <c r="L175" s="37">
        <v>3689</v>
      </c>
      <c r="M175" s="14">
        <f t="shared" si="78"/>
        <v>4279.24</v>
      </c>
      <c r="O175" s="39">
        <v>2859</v>
      </c>
      <c r="P175" s="36">
        <f t="shared" si="81"/>
        <v>55.464600000000004</v>
      </c>
      <c r="Q175" s="36">
        <f t="shared" si="79"/>
        <v>2914.4645999999998</v>
      </c>
      <c r="R175" s="44">
        <f t="shared" si="57"/>
        <v>3776.7628</v>
      </c>
      <c r="S175" s="45">
        <f t="shared" si="58"/>
        <v>0.29586847615167478</v>
      </c>
      <c r="T175" s="44">
        <f t="shared" si="59"/>
        <v>3432.44</v>
      </c>
      <c r="U175" s="45">
        <f t="shared" si="60"/>
        <v>0.17772574763817683</v>
      </c>
      <c r="V175" s="44">
        <f t="shared" si="61"/>
        <v>3782.4570000000003</v>
      </c>
      <c r="W175" s="45">
        <f t="shared" si="62"/>
        <v>0.29782224838140103</v>
      </c>
      <c r="X175" s="44">
        <f t="shared" si="63"/>
        <v>12452</v>
      </c>
      <c r="Y175" s="45">
        <f t="shared" si="64"/>
        <v>3.2724828429894126</v>
      </c>
      <c r="Z175" s="44">
        <f t="shared" si="65"/>
        <v>3689</v>
      </c>
      <c r="AA175" s="45">
        <f t="shared" si="66"/>
        <v>0.26575563827400761</v>
      </c>
    </row>
    <row r="176" spans="1:27">
      <c r="A176" s="12">
        <v>164</v>
      </c>
      <c r="B176" s="1" t="s">
        <v>162</v>
      </c>
      <c r="C176" s="1" t="s">
        <v>3</v>
      </c>
      <c r="D176" s="13">
        <v>3776.7628</v>
      </c>
      <c r="E176" s="14">
        <f t="shared" si="80"/>
        <v>4381.0448479999995</v>
      </c>
      <c r="F176" s="15">
        <v>3432.44</v>
      </c>
      <c r="G176" s="14">
        <f t="shared" si="70"/>
        <v>3981.6304</v>
      </c>
      <c r="H176" s="13">
        <v>3782.4570000000003</v>
      </c>
      <c r="I176" s="14">
        <f t="shared" si="71"/>
        <v>4387.6501200000002</v>
      </c>
      <c r="J176" s="36">
        <v>15421</v>
      </c>
      <c r="K176" s="14">
        <f t="shared" si="77"/>
        <v>17888.36</v>
      </c>
      <c r="L176" s="37">
        <v>3506</v>
      </c>
      <c r="M176" s="14">
        <f t="shared" si="78"/>
        <v>4066.9599999999996</v>
      </c>
      <c r="O176" s="39">
        <v>2859</v>
      </c>
      <c r="P176" s="36">
        <f t="shared" si="81"/>
        <v>55.464600000000004</v>
      </c>
      <c r="Q176" s="36">
        <f t="shared" si="79"/>
        <v>2914.4645999999998</v>
      </c>
      <c r="R176" s="44">
        <f t="shared" si="57"/>
        <v>3776.7628</v>
      </c>
      <c r="S176" s="45">
        <f t="shared" si="58"/>
        <v>0.29586847615167478</v>
      </c>
      <c r="T176" s="44">
        <f t="shared" si="59"/>
        <v>3432.44</v>
      </c>
      <c r="U176" s="45">
        <f t="shared" si="60"/>
        <v>0.17772574763817683</v>
      </c>
      <c r="V176" s="44">
        <f t="shared" si="61"/>
        <v>3782.4570000000003</v>
      </c>
      <c r="W176" s="45">
        <f t="shared" si="62"/>
        <v>0.29782224838140103</v>
      </c>
      <c r="X176" s="44">
        <f t="shared" si="63"/>
        <v>15421</v>
      </c>
      <c r="Y176" s="45">
        <f t="shared" si="64"/>
        <v>4.2911948218551021</v>
      </c>
      <c r="Z176" s="44">
        <f t="shared" si="65"/>
        <v>3506</v>
      </c>
      <c r="AA176" s="45">
        <f t="shared" si="66"/>
        <v>0.20296537484106003</v>
      </c>
    </row>
    <row r="177" spans="1:27">
      <c r="A177" s="12">
        <v>165</v>
      </c>
      <c r="B177" s="1" t="s">
        <v>163</v>
      </c>
      <c r="C177" s="1" t="s">
        <v>3</v>
      </c>
      <c r="D177" s="13">
        <v>3776.7628</v>
      </c>
      <c r="E177" s="14">
        <f t="shared" si="80"/>
        <v>4381.0448479999995</v>
      </c>
      <c r="F177" s="15">
        <v>3432.44</v>
      </c>
      <c r="G177" s="14">
        <f t="shared" si="70"/>
        <v>3981.6304</v>
      </c>
      <c r="H177" s="13">
        <v>3782.4570000000003</v>
      </c>
      <c r="I177" s="14">
        <f t="shared" si="71"/>
        <v>4387.6501200000002</v>
      </c>
      <c r="J177" s="36">
        <v>16210</v>
      </c>
      <c r="K177" s="14">
        <f t="shared" si="77"/>
        <v>18803.599999999999</v>
      </c>
      <c r="L177" s="37">
        <v>3771</v>
      </c>
      <c r="M177" s="14">
        <f t="shared" si="78"/>
        <v>4374.3599999999997</v>
      </c>
      <c r="O177" s="39">
        <v>2859</v>
      </c>
      <c r="P177" s="36">
        <f t="shared" si="81"/>
        <v>55.464600000000004</v>
      </c>
      <c r="Q177" s="36">
        <f t="shared" si="79"/>
        <v>2914.4645999999998</v>
      </c>
      <c r="R177" s="44">
        <f t="shared" si="57"/>
        <v>3776.7628</v>
      </c>
      <c r="S177" s="45">
        <f t="shared" si="58"/>
        <v>0.29586847615167478</v>
      </c>
      <c r="T177" s="44">
        <f t="shared" si="59"/>
        <v>3432.44</v>
      </c>
      <c r="U177" s="45">
        <f t="shared" si="60"/>
        <v>0.17772574763817683</v>
      </c>
      <c r="V177" s="44">
        <f t="shared" si="61"/>
        <v>3782.4570000000003</v>
      </c>
      <c r="W177" s="45">
        <f t="shared" si="62"/>
        <v>0.29782224838140103</v>
      </c>
      <c r="X177" s="44">
        <f t="shared" si="63"/>
        <v>16210</v>
      </c>
      <c r="Y177" s="45">
        <f t="shared" si="64"/>
        <v>4.561913498623384</v>
      </c>
      <c r="Z177" s="44">
        <f t="shared" si="65"/>
        <v>3771</v>
      </c>
      <c r="AA177" s="45">
        <f t="shared" si="66"/>
        <v>0.29389116615106614</v>
      </c>
    </row>
    <row r="178" spans="1:27">
      <c r="A178" s="12">
        <v>166</v>
      </c>
      <c r="B178" s="1" t="s">
        <v>164</v>
      </c>
      <c r="C178" s="1" t="s">
        <v>3</v>
      </c>
      <c r="D178" s="13">
        <v>3776.7628</v>
      </c>
      <c r="E178" s="14">
        <f t="shared" si="80"/>
        <v>4381.0448479999995</v>
      </c>
      <c r="F178" s="15">
        <v>3304.8399999999997</v>
      </c>
      <c r="G178" s="14">
        <f t="shared" si="70"/>
        <v>3833.6143999999995</v>
      </c>
      <c r="H178" s="13">
        <v>3782.4570000000003</v>
      </c>
      <c r="I178" s="14">
        <f t="shared" si="71"/>
        <v>4387.6501200000002</v>
      </c>
      <c r="J178" s="36">
        <v>15323</v>
      </c>
      <c r="K178" s="14">
        <f t="shared" si="77"/>
        <v>17774.68</v>
      </c>
      <c r="L178" s="37">
        <v>4063</v>
      </c>
      <c r="M178" s="14">
        <f t="shared" si="78"/>
        <v>4713.08</v>
      </c>
      <c r="O178" s="39">
        <v>2859</v>
      </c>
      <c r="P178" s="36">
        <f t="shared" si="81"/>
        <v>55.464600000000004</v>
      </c>
      <c r="Q178" s="36">
        <f t="shared" si="79"/>
        <v>2914.4645999999998</v>
      </c>
      <c r="R178" s="44">
        <f t="shared" si="57"/>
        <v>3776.7628</v>
      </c>
      <c r="S178" s="45">
        <f t="shared" si="58"/>
        <v>0.29586847615167478</v>
      </c>
      <c r="T178" s="44">
        <f t="shared" si="59"/>
        <v>3304.8399999999997</v>
      </c>
      <c r="U178" s="45">
        <f t="shared" si="60"/>
        <v>0.13394412133192479</v>
      </c>
      <c r="V178" s="44">
        <f t="shared" si="61"/>
        <v>3782.4570000000003</v>
      </c>
      <c r="W178" s="45">
        <f t="shared" si="62"/>
        <v>0.29782224838140103</v>
      </c>
      <c r="X178" s="44">
        <f t="shared" si="63"/>
        <v>15323</v>
      </c>
      <c r="Y178" s="45">
        <f t="shared" si="64"/>
        <v>4.2575694348800805</v>
      </c>
      <c r="Z178" s="44">
        <f t="shared" si="65"/>
        <v>4063</v>
      </c>
      <c r="AA178" s="45">
        <f t="shared" si="66"/>
        <v>0.39408109468888397</v>
      </c>
    </row>
    <row r="179" spans="1:27">
      <c r="A179" s="12">
        <v>167</v>
      </c>
      <c r="B179" s="1" t="s">
        <v>165</v>
      </c>
      <c r="C179" s="1" t="s">
        <v>3</v>
      </c>
      <c r="D179" s="13">
        <v>6120.9603999999999</v>
      </c>
      <c r="E179" s="14">
        <f t="shared" si="80"/>
        <v>7100.3140639999992</v>
      </c>
      <c r="F179" s="15">
        <v>5486.8</v>
      </c>
      <c r="G179" s="14">
        <f t="shared" si="70"/>
        <v>6364.6880000000001</v>
      </c>
      <c r="H179" s="13">
        <v>6084.4769999999999</v>
      </c>
      <c r="I179" s="14">
        <f t="shared" si="71"/>
        <v>7057.9933199999996</v>
      </c>
      <c r="J179" s="36">
        <v>21254</v>
      </c>
      <c r="K179" s="14">
        <f t="shared" si="77"/>
        <v>24654.639999999999</v>
      </c>
      <c r="L179" s="37">
        <v>5923</v>
      </c>
      <c r="M179" s="14">
        <f t="shared" si="78"/>
        <v>6870.6799999999994</v>
      </c>
      <c r="O179" s="39">
        <v>4599</v>
      </c>
      <c r="P179" s="36">
        <f t="shared" si="81"/>
        <v>89.220600000000005</v>
      </c>
      <c r="Q179" s="36">
        <f t="shared" si="79"/>
        <v>4688.2205999999996</v>
      </c>
      <c r="R179" s="44">
        <f t="shared" si="57"/>
        <v>6120.9603999999999</v>
      </c>
      <c r="S179" s="45">
        <f t="shared" si="58"/>
        <v>0.30560417741434787</v>
      </c>
      <c r="T179" s="44">
        <f t="shared" si="59"/>
        <v>5486.8</v>
      </c>
      <c r="U179" s="45">
        <f t="shared" si="60"/>
        <v>0.1703374197024774</v>
      </c>
      <c r="V179" s="44">
        <f t="shared" si="61"/>
        <v>6084.4769999999999</v>
      </c>
      <c r="W179" s="45">
        <f t="shared" si="62"/>
        <v>0.29782224838140081</v>
      </c>
      <c r="X179" s="44">
        <f t="shared" si="63"/>
        <v>21254</v>
      </c>
      <c r="Y179" s="45">
        <f t="shared" si="64"/>
        <v>3.5334897423555542</v>
      </c>
      <c r="Z179" s="44">
        <f t="shared" si="65"/>
        <v>5923</v>
      </c>
      <c r="AA179" s="45">
        <f t="shared" si="66"/>
        <v>0.26337911658849844</v>
      </c>
    </row>
    <row r="180" spans="1:27">
      <c r="A180" s="12">
        <v>168</v>
      </c>
      <c r="B180" s="1" t="s">
        <v>166</v>
      </c>
      <c r="C180" s="1" t="s">
        <v>3</v>
      </c>
      <c r="D180" s="13">
        <v>6120.9603999999999</v>
      </c>
      <c r="E180" s="14">
        <f t="shared" si="80"/>
        <v>7100.3140639999992</v>
      </c>
      <c r="F180" s="15">
        <v>5486.8</v>
      </c>
      <c r="G180" s="14">
        <f t="shared" si="70"/>
        <v>6364.6880000000001</v>
      </c>
      <c r="H180" s="13">
        <v>6084.4769999999999</v>
      </c>
      <c r="I180" s="14">
        <f t="shared" si="71"/>
        <v>7057.9933199999996</v>
      </c>
      <c r="J180" s="36">
        <v>23258</v>
      </c>
      <c r="K180" s="14">
        <f t="shared" si="77"/>
        <v>26979.279999999999</v>
      </c>
      <c r="L180" s="37">
        <v>5984</v>
      </c>
      <c r="M180" s="14">
        <f t="shared" si="78"/>
        <v>6941.44</v>
      </c>
      <c r="O180" s="39">
        <v>4599</v>
      </c>
      <c r="P180" s="36">
        <f t="shared" si="81"/>
        <v>89.220600000000005</v>
      </c>
      <c r="Q180" s="36">
        <f t="shared" si="79"/>
        <v>4688.2205999999996</v>
      </c>
      <c r="R180" s="44">
        <f t="shared" si="57"/>
        <v>6120.9603999999999</v>
      </c>
      <c r="S180" s="45">
        <f t="shared" si="58"/>
        <v>0.30560417741434787</v>
      </c>
      <c r="T180" s="44">
        <f t="shared" si="59"/>
        <v>5486.8</v>
      </c>
      <c r="U180" s="45">
        <f t="shared" si="60"/>
        <v>0.1703374197024774</v>
      </c>
      <c r="V180" s="44">
        <f t="shared" si="61"/>
        <v>6084.4769999999999</v>
      </c>
      <c r="W180" s="45">
        <f t="shared" si="62"/>
        <v>0.29782224838140081</v>
      </c>
      <c r="X180" s="44">
        <f t="shared" si="63"/>
        <v>23258</v>
      </c>
      <c r="Y180" s="45">
        <f t="shared" si="64"/>
        <v>3.9609440306627217</v>
      </c>
      <c r="Z180" s="44">
        <f t="shared" si="65"/>
        <v>5984</v>
      </c>
      <c r="AA180" s="45">
        <f t="shared" si="66"/>
        <v>0.27639044971561288</v>
      </c>
    </row>
    <row r="181" spans="1:27">
      <c r="A181" s="12">
        <v>169</v>
      </c>
      <c r="B181" s="1" t="s">
        <v>167</v>
      </c>
      <c r="C181" s="1" t="s">
        <v>3</v>
      </c>
      <c r="D181" s="13">
        <v>390.69960000000003</v>
      </c>
      <c r="E181" s="14">
        <f t="shared" si="80"/>
        <v>453.21153600000002</v>
      </c>
      <c r="F181" s="15">
        <v>370.04</v>
      </c>
      <c r="G181" s="14">
        <f t="shared" si="70"/>
        <v>429.24639999999999</v>
      </c>
      <c r="H181" s="13">
        <v>371.76300000000003</v>
      </c>
      <c r="I181" s="14">
        <f t="shared" si="71"/>
        <v>431.24508000000003</v>
      </c>
      <c r="J181" s="36">
        <v>5620</v>
      </c>
      <c r="K181" s="14">
        <f t="shared" si="77"/>
        <v>6519.2</v>
      </c>
      <c r="L181" s="37">
        <v>357</v>
      </c>
      <c r="M181" s="14">
        <f t="shared" si="78"/>
        <v>414.11999999999995</v>
      </c>
      <c r="O181" s="39">
        <v>281</v>
      </c>
      <c r="P181" s="36">
        <f t="shared" si="81"/>
        <v>5.4514000000000005</v>
      </c>
      <c r="Q181" s="36">
        <f t="shared" si="79"/>
        <v>286.45139999999998</v>
      </c>
      <c r="R181" s="44">
        <f t="shared" si="57"/>
        <v>390.69960000000003</v>
      </c>
      <c r="S181" s="45">
        <f t="shared" si="58"/>
        <v>0.36392979751539034</v>
      </c>
      <c r="T181" s="44">
        <f t="shared" si="59"/>
        <v>370.04</v>
      </c>
      <c r="U181" s="45">
        <f t="shared" si="60"/>
        <v>0.29180726643332888</v>
      </c>
      <c r="V181" s="44">
        <f t="shared" si="61"/>
        <v>371.76300000000003</v>
      </c>
      <c r="W181" s="45">
        <f t="shared" si="62"/>
        <v>0.29782224838140103</v>
      </c>
      <c r="X181" s="44">
        <f t="shared" si="63"/>
        <v>5620</v>
      </c>
      <c r="Y181" s="45">
        <f t="shared" si="64"/>
        <v>18.619383951343931</v>
      </c>
      <c r="Z181" s="44">
        <f t="shared" si="65"/>
        <v>357</v>
      </c>
      <c r="AA181" s="45">
        <f t="shared" si="66"/>
        <v>0.24628471007647379</v>
      </c>
    </row>
    <row r="182" spans="1:27">
      <c r="A182" s="12">
        <v>170</v>
      </c>
      <c r="B182" s="1" t="s">
        <v>168</v>
      </c>
      <c r="C182" s="1" t="s">
        <v>3</v>
      </c>
      <c r="D182" s="13">
        <v>651.16600000000005</v>
      </c>
      <c r="E182" s="14">
        <f t="shared" si="80"/>
        <v>755.35256000000004</v>
      </c>
      <c r="F182" s="15">
        <v>612.48</v>
      </c>
      <c r="G182" s="14">
        <f t="shared" si="70"/>
        <v>710.47680000000003</v>
      </c>
      <c r="H182" s="13">
        <v>676.05300000000011</v>
      </c>
      <c r="I182" s="14">
        <f t="shared" si="71"/>
        <v>784.22148000000004</v>
      </c>
      <c r="J182" s="36">
        <v>7451</v>
      </c>
      <c r="K182" s="14">
        <f t="shared" si="77"/>
        <v>8643.16</v>
      </c>
      <c r="L182" s="37">
        <v>659</v>
      </c>
      <c r="M182" s="14">
        <f t="shared" si="78"/>
        <v>764.43999999999994</v>
      </c>
      <c r="O182" s="39">
        <v>511</v>
      </c>
      <c r="P182" s="36">
        <f t="shared" si="81"/>
        <v>9.9134000000000011</v>
      </c>
      <c r="Q182" s="36">
        <f t="shared" si="79"/>
        <v>520.91340000000002</v>
      </c>
      <c r="R182" s="44">
        <f t="shared" si="57"/>
        <v>651.16600000000005</v>
      </c>
      <c r="S182" s="45">
        <f t="shared" si="58"/>
        <v>0.25004655284352451</v>
      </c>
      <c r="T182" s="44">
        <f t="shared" si="59"/>
        <v>612.48</v>
      </c>
      <c r="U182" s="45">
        <f t="shared" si="60"/>
        <v>0.17578084956155848</v>
      </c>
      <c r="V182" s="44">
        <f t="shared" si="61"/>
        <v>676.05300000000011</v>
      </c>
      <c r="W182" s="45">
        <f t="shared" si="62"/>
        <v>0.29782224838140103</v>
      </c>
      <c r="X182" s="44">
        <f t="shared" si="63"/>
        <v>7451</v>
      </c>
      <c r="Y182" s="45">
        <f t="shared" si="64"/>
        <v>13.303721117560039</v>
      </c>
      <c r="Z182" s="44">
        <f t="shared" si="65"/>
        <v>659</v>
      </c>
      <c r="AA182" s="45">
        <f t="shared" si="66"/>
        <v>0.26508552093303805</v>
      </c>
    </row>
    <row r="183" spans="1:27">
      <c r="A183" s="12">
        <v>171</v>
      </c>
      <c r="B183" s="1" t="s">
        <v>169</v>
      </c>
      <c r="C183" s="1" t="s">
        <v>3</v>
      </c>
      <c r="D183" s="13">
        <v>1432.5652</v>
      </c>
      <c r="E183" s="14">
        <f t="shared" si="80"/>
        <v>1661.7756319999999</v>
      </c>
      <c r="F183" s="15">
        <v>2284.04</v>
      </c>
      <c r="G183" s="14">
        <f t="shared" si="70"/>
        <v>2649.4863999999998</v>
      </c>
      <c r="H183" s="13">
        <v>1497.6360000000002</v>
      </c>
      <c r="I183" s="14">
        <f t="shared" si="71"/>
        <v>1737.2577600000002</v>
      </c>
      <c r="J183" s="36">
        <v>10254</v>
      </c>
      <c r="K183" s="14">
        <f t="shared" si="77"/>
        <v>11894.64</v>
      </c>
      <c r="L183" s="37">
        <v>1675</v>
      </c>
      <c r="M183" s="14">
        <f t="shared" si="78"/>
        <v>1942.9999999999998</v>
      </c>
      <c r="O183" s="39">
        <v>1132</v>
      </c>
      <c r="P183" s="36">
        <f t="shared" si="81"/>
        <v>21.960799999999999</v>
      </c>
      <c r="Q183" s="36">
        <f t="shared" si="79"/>
        <v>1153.9608000000001</v>
      </c>
      <c r="R183" s="44">
        <f t="shared" si="57"/>
        <v>1432.5652</v>
      </c>
      <c r="S183" s="45">
        <f t="shared" si="58"/>
        <v>0.24143315786810082</v>
      </c>
      <c r="T183" s="44">
        <f t="shared" si="59"/>
        <v>2284.04</v>
      </c>
      <c r="U183" s="45">
        <f t="shared" si="60"/>
        <v>0.97930466962135965</v>
      </c>
      <c r="V183" s="44">
        <f t="shared" si="61"/>
        <v>1497.6360000000002</v>
      </c>
      <c r="W183" s="45">
        <f t="shared" si="62"/>
        <v>0.29782224838140081</v>
      </c>
      <c r="X183" s="44">
        <f t="shared" si="63"/>
        <v>10254</v>
      </c>
      <c r="Y183" s="45">
        <f t="shared" si="64"/>
        <v>7.8859170952774136</v>
      </c>
      <c r="Z183" s="44">
        <f t="shared" si="65"/>
        <v>1675</v>
      </c>
      <c r="AA183" s="45">
        <f t="shared" si="66"/>
        <v>0.45152244339669068</v>
      </c>
    </row>
    <row r="184" spans="1:27">
      <c r="A184" s="12">
        <v>172</v>
      </c>
      <c r="B184" s="1" t="s">
        <v>171</v>
      </c>
      <c r="C184" s="1" t="s">
        <v>3</v>
      </c>
      <c r="D184" s="13">
        <v>2344.1976</v>
      </c>
      <c r="E184" s="14">
        <f t="shared" si="80"/>
        <v>2719.2692159999997</v>
      </c>
      <c r="F184" s="15">
        <v>2284.04</v>
      </c>
      <c r="G184" s="14">
        <f t="shared" si="70"/>
        <v>2649.4863999999998</v>
      </c>
      <c r="H184" s="13">
        <v>2456.8110000000001</v>
      </c>
      <c r="I184" s="14">
        <f t="shared" si="71"/>
        <v>2849.90076</v>
      </c>
      <c r="J184" s="36">
        <v>9854</v>
      </c>
      <c r="K184" s="14">
        <f t="shared" si="77"/>
        <v>11430.64</v>
      </c>
      <c r="L184" s="37">
        <v>2372</v>
      </c>
      <c r="M184" s="14">
        <f t="shared" si="78"/>
        <v>2751.52</v>
      </c>
      <c r="O184" s="39">
        <v>1857</v>
      </c>
      <c r="P184" s="36">
        <f t="shared" si="81"/>
        <v>36.025800000000004</v>
      </c>
      <c r="Q184" s="36">
        <f t="shared" si="79"/>
        <v>1893.0257999999999</v>
      </c>
      <c r="R184" s="44">
        <f t="shared" si="57"/>
        <v>2344.1976</v>
      </c>
      <c r="S184" s="45">
        <f t="shared" si="58"/>
        <v>0.23833367722721999</v>
      </c>
      <c r="T184" s="44">
        <f t="shared" si="59"/>
        <v>2284.04</v>
      </c>
      <c r="U184" s="45">
        <f t="shared" si="60"/>
        <v>0.20655513517037116</v>
      </c>
      <c r="V184" s="44">
        <f t="shared" si="61"/>
        <v>2456.8110000000001</v>
      </c>
      <c r="W184" s="45">
        <f t="shared" si="62"/>
        <v>0.29782224838140103</v>
      </c>
      <c r="X184" s="44">
        <f t="shared" si="63"/>
        <v>9854</v>
      </c>
      <c r="Y184" s="45">
        <f t="shared" si="64"/>
        <v>4.2054229794438092</v>
      </c>
      <c r="Z184" s="44">
        <f t="shared" si="65"/>
        <v>2372</v>
      </c>
      <c r="AA184" s="45">
        <f t="shared" si="66"/>
        <v>0.25302042898728594</v>
      </c>
    </row>
    <row r="185" spans="1:27">
      <c r="A185" s="12">
        <v>173</v>
      </c>
      <c r="B185" s="1" t="s">
        <v>170</v>
      </c>
      <c r="C185" s="1" t="s">
        <v>3</v>
      </c>
      <c r="D185" s="13">
        <v>3906.9960000000001</v>
      </c>
      <c r="E185" s="14">
        <f t="shared" si="80"/>
        <v>4532.1153599999998</v>
      </c>
      <c r="F185" s="15">
        <v>3815.24</v>
      </c>
      <c r="G185" s="14">
        <f t="shared" si="70"/>
        <v>4425.6783999999998</v>
      </c>
      <c r="H185" s="13">
        <v>4147.6050000000005</v>
      </c>
      <c r="I185" s="14">
        <f t="shared" si="71"/>
        <v>4811.2218000000003</v>
      </c>
      <c r="J185" s="36">
        <v>16230</v>
      </c>
      <c r="K185" s="14">
        <f t="shared" si="77"/>
        <v>18826.8</v>
      </c>
      <c r="L185" s="37">
        <v>4006</v>
      </c>
      <c r="M185" s="14">
        <f t="shared" si="78"/>
        <v>4646.96</v>
      </c>
      <c r="O185" s="39">
        <v>3135</v>
      </c>
      <c r="P185" s="36">
        <f t="shared" si="81"/>
        <v>60.819000000000003</v>
      </c>
      <c r="Q185" s="36">
        <f t="shared" si="79"/>
        <v>3195.819</v>
      </c>
      <c r="R185" s="44">
        <f t="shared" si="57"/>
        <v>3906.9960000000001</v>
      </c>
      <c r="S185" s="45">
        <f t="shared" si="58"/>
        <v>0.22253356651299727</v>
      </c>
      <c r="T185" s="44">
        <f t="shared" si="59"/>
        <v>3815.24</v>
      </c>
      <c r="U185" s="45">
        <f t="shared" si="60"/>
        <v>0.19382230345335572</v>
      </c>
      <c r="V185" s="44">
        <f t="shared" si="61"/>
        <v>4147.6050000000005</v>
      </c>
      <c r="W185" s="45">
        <f t="shared" si="62"/>
        <v>0.29782224838140103</v>
      </c>
      <c r="X185" s="44">
        <f t="shared" si="63"/>
        <v>16230</v>
      </c>
      <c r="Y185" s="45">
        <f t="shared" si="64"/>
        <v>4.0785103912330456</v>
      </c>
      <c r="Z185" s="44">
        <f t="shared" si="65"/>
        <v>4006</v>
      </c>
      <c r="AA185" s="45">
        <f t="shared" si="66"/>
        <v>0.25351279280835359</v>
      </c>
    </row>
    <row r="186" spans="1:27">
      <c r="A186" s="12">
        <v>174</v>
      </c>
      <c r="B186" s="1" t="s">
        <v>172</v>
      </c>
      <c r="C186" s="1" t="s">
        <v>3</v>
      </c>
      <c r="D186" s="13">
        <v>7423.2924000000003</v>
      </c>
      <c r="E186" s="14">
        <f t="shared" si="80"/>
        <v>8611.0191839999989</v>
      </c>
      <c r="F186" s="15">
        <v>6635.2000000000007</v>
      </c>
      <c r="G186" s="14">
        <f t="shared" si="70"/>
        <v>7696.8320000000003</v>
      </c>
      <c r="H186" s="13">
        <v>7388.9549999999999</v>
      </c>
      <c r="I186" s="14">
        <f t="shared" si="71"/>
        <v>8571.1877999999997</v>
      </c>
      <c r="J186" s="36">
        <v>33254</v>
      </c>
      <c r="K186" s="14">
        <f t="shared" si="77"/>
        <v>38574.639999999999</v>
      </c>
      <c r="L186" s="37">
        <v>7340</v>
      </c>
      <c r="M186" s="14">
        <f t="shared" si="78"/>
        <v>8514.4</v>
      </c>
      <c r="O186" s="39">
        <v>5585</v>
      </c>
      <c r="P186" s="36">
        <f t="shared" si="81"/>
        <v>108.349</v>
      </c>
      <c r="Q186" s="36">
        <f t="shared" si="79"/>
        <v>5693.3490000000002</v>
      </c>
      <c r="R186" s="44">
        <f t="shared" si="57"/>
        <v>7423.2924000000003</v>
      </c>
      <c r="S186" s="45">
        <f t="shared" si="58"/>
        <v>0.3038533910357506</v>
      </c>
      <c r="T186" s="44">
        <f t="shared" si="59"/>
        <v>6635.2000000000007</v>
      </c>
      <c r="U186" s="45">
        <f t="shared" si="60"/>
        <v>0.16543004828967978</v>
      </c>
      <c r="V186" s="44">
        <f t="shared" si="61"/>
        <v>7388.9549999999999</v>
      </c>
      <c r="W186" s="45">
        <f t="shared" si="62"/>
        <v>0.29782224838140081</v>
      </c>
      <c r="X186" s="44">
        <f t="shared" si="63"/>
        <v>33254</v>
      </c>
      <c r="Y186" s="45">
        <f t="shared" si="64"/>
        <v>4.8408504379408326</v>
      </c>
      <c r="Z186" s="44">
        <f t="shared" si="65"/>
        <v>7340</v>
      </c>
      <c r="AA186" s="45">
        <f t="shared" si="66"/>
        <v>0.28922361864695101</v>
      </c>
    </row>
    <row r="187" spans="1:27">
      <c r="A187" s="12">
        <v>175</v>
      </c>
      <c r="B187" s="1" t="s">
        <v>173</v>
      </c>
      <c r="C187" s="1" t="s">
        <v>3</v>
      </c>
      <c r="D187" s="13">
        <v>781.39920000000006</v>
      </c>
      <c r="E187" s="14">
        <f t="shared" si="80"/>
        <v>906.42307200000005</v>
      </c>
      <c r="F187" s="15">
        <v>561.44000000000005</v>
      </c>
      <c r="G187" s="14">
        <f t="shared" si="70"/>
        <v>651.2704</v>
      </c>
      <c r="H187" s="13">
        <v>793.8</v>
      </c>
      <c r="I187" s="14">
        <f t="shared" si="71"/>
        <v>920.80799999999988</v>
      </c>
      <c r="J187" s="36">
        <v>6325</v>
      </c>
      <c r="K187" s="14">
        <f t="shared" si="77"/>
        <v>7336.9999999999991</v>
      </c>
      <c r="L187" s="37">
        <v>739</v>
      </c>
      <c r="M187" s="14">
        <f t="shared" si="78"/>
        <v>857.2399999999999</v>
      </c>
      <c r="O187" s="39">
        <v>600</v>
      </c>
      <c r="P187" s="36">
        <f t="shared" si="81"/>
        <v>11.64</v>
      </c>
      <c r="Q187" s="36">
        <f t="shared" si="79"/>
        <v>611.64</v>
      </c>
      <c r="R187" s="44">
        <f t="shared" si="57"/>
        <v>781.39920000000006</v>
      </c>
      <c r="S187" s="45">
        <f t="shared" si="58"/>
        <v>0.27754757700608224</v>
      </c>
      <c r="T187" s="44">
        <f t="shared" si="59"/>
        <v>561.44000000000005</v>
      </c>
      <c r="U187" s="45">
        <f t="shared" si="60"/>
        <v>-8.2074422863121943E-2</v>
      </c>
      <c r="V187" s="44">
        <f t="shared" si="61"/>
        <v>793.8</v>
      </c>
      <c r="W187" s="45">
        <f t="shared" si="62"/>
        <v>0.29782224838140081</v>
      </c>
      <c r="X187" s="44">
        <f t="shared" si="63"/>
        <v>6325</v>
      </c>
      <c r="Y187" s="45">
        <f t="shared" si="64"/>
        <v>9.3410502910208617</v>
      </c>
      <c r="Z187" s="44">
        <f t="shared" si="65"/>
        <v>739</v>
      </c>
      <c r="AA187" s="45">
        <f t="shared" si="66"/>
        <v>0.2082270616702635</v>
      </c>
    </row>
    <row r="188" spans="1:27">
      <c r="A188" s="12">
        <v>176</v>
      </c>
      <c r="B188" s="1" t="s">
        <v>174</v>
      </c>
      <c r="C188" s="1" t="s">
        <v>3</v>
      </c>
      <c r="D188" s="13">
        <v>1302.3320000000001</v>
      </c>
      <c r="E188" s="14">
        <f t="shared" si="80"/>
        <v>1510.7051200000001</v>
      </c>
      <c r="F188" s="15">
        <v>1148.4000000000001</v>
      </c>
      <c r="G188" s="14">
        <f t="shared" si="70"/>
        <v>1332.144</v>
      </c>
      <c r="H188" s="13">
        <v>1266.1110000000001</v>
      </c>
      <c r="I188" s="14">
        <f t="shared" si="71"/>
        <v>1468.68876</v>
      </c>
      <c r="J188" s="36">
        <v>8542</v>
      </c>
      <c r="K188" s="14">
        <f t="shared" si="77"/>
        <v>9908.7199999999993</v>
      </c>
      <c r="L188" s="37">
        <v>1075</v>
      </c>
      <c r="M188" s="14">
        <f t="shared" si="78"/>
        <v>1247</v>
      </c>
      <c r="O188" s="39">
        <v>957</v>
      </c>
      <c r="P188" s="36">
        <f t="shared" si="81"/>
        <v>18.565799999999999</v>
      </c>
      <c r="Q188" s="36">
        <f t="shared" si="79"/>
        <v>975.56579999999997</v>
      </c>
      <c r="R188" s="44">
        <f t="shared" si="57"/>
        <v>1302.3320000000001</v>
      </c>
      <c r="S188" s="45">
        <f t="shared" si="58"/>
        <v>0.33495044619235337</v>
      </c>
      <c r="T188" s="44">
        <f t="shared" si="59"/>
        <v>1148.4000000000001</v>
      </c>
      <c r="U188" s="45">
        <f t="shared" si="60"/>
        <v>0.17716303708063585</v>
      </c>
      <c r="V188" s="44">
        <f t="shared" si="61"/>
        <v>1266.1110000000001</v>
      </c>
      <c r="W188" s="45">
        <f t="shared" si="62"/>
        <v>0.29782224838140103</v>
      </c>
      <c r="X188" s="44">
        <f t="shared" si="63"/>
        <v>8542</v>
      </c>
      <c r="Y188" s="45">
        <f t="shared" si="64"/>
        <v>7.7559444990794066</v>
      </c>
      <c r="Z188" s="44">
        <f t="shared" si="65"/>
        <v>1075</v>
      </c>
      <c r="AA188" s="45">
        <f t="shared" si="66"/>
        <v>0.1019246472149804</v>
      </c>
    </row>
    <row r="189" spans="1:27">
      <c r="A189" s="12">
        <v>177</v>
      </c>
      <c r="B189" s="1" t="s">
        <v>175</v>
      </c>
      <c r="C189" s="1" t="s">
        <v>3</v>
      </c>
      <c r="D189" s="13">
        <v>2344.1976</v>
      </c>
      <c r="E189" s="14">
        <f t="shared" si="80"/>
        <v>2719.2692159999997</v>
      </c>
      <c r="F189" s="15">
        <v>2284.04</v>
      </c>
      <c r="G189" s="14">
        <f t="shared" si="70"/>
        <v>2649.4863999999998</v>
      </c>
      <c r="H189" s="13">
        <v>2415.7980000000002</v>
      </c>
      <c r="I189" s="14">
        <f t="shared" si="71"/>
        <v>2802.3256799999999</v>
      </c>
      <c r="J189" s="36">
        <v>15421</v>
      </c>
      <c r="K189" s="14">
        <f t="shared" si="77"/>
        <v>17888.36</v>
      </c>
      <c r="L189" s="37">
        <v>2118</v>
      </c>
      <c r="M189" s="14">
        <f t="shared" si="78"/>
        <v>2456.8799999999997</v>
      </c>
      <c r="O189" s="39">
        <v>1826</v>
      </c>
      <c r="P189" s="36">
        <f t="shared" si="81"/>
        <v>35.424399999999999</v>
      </c>
      <c r="Q189" s="36">
        <f t="shared" si="79"/>
        <v>1861.4244000000001</v>
      </c>
      <c r="R189" s="44">
        <f t="shared" si="57"/>
        <v>2344.1976</v>
      </c>
      <c r="S189" s="45">
        <f t="shared" si="58"/>
        <v>0.25935686670917169</v>
      </c>
      <c r="T189" s="44">
        <f t="shared" si="59"/>
        <v>2284.04</v>
      </c>
      <c r="U189" s="45">
        <f t="shared" si="60"/>
        <v>0.22703882037863043</v>
      </c>
      <c r="V189" s="44">
        <f t="shared" si="61"/>
        <v>2415.7980000000002</v>
      </c>
      <c r="W189" s="45">
        <f t="shared" si="62"/>
        <v>0.29782224838140081</v>
      </c>
      <c r="X189" s="44">
        <f t="shared" si="63"/>
        <v>15421</v>
      </c>
      <c r="Y189" s="45">
        <f t="shared" si="64"/>
        <v>7.2845158793448714</v>
      </c>
      <c r="Z189" s="44">
        <f t="shared" si="65"/>
        <v>2118</v>
      </c>
      <c r="AA189" s="45">
        <f t="shared" si="66"/>
        <v>0.1378383134979857</v>
      </c>
    </row>
    <row r="190" spans="1:27">
      <c r="A190" s="12">
        <v>178</v>
      </c>
      <c r="B190" s="1" t="s">
        <v>176</v>
      </c>
      <c r="C190" s="1" t="s">
        <v>3</v>
      </c>
      <c r="D190" s="13">
        <v>4297.6956</v>
      </c>
      <c r="E190" s="14">
        <f t="shared" si="80"/>
        <v>4985.3268959999996</v>
      </c>
      <c r="F190" s="15">
        <v>3955.6</v>
      </c>
      <c r="G190" s="14">
        <f t="shared" si="70"/>
        <v>4588.4959999999992</v>
      </c>
      <c r="H190" s="13">
        <v>4369.8690000000006</v>
      </c>
      <c r="I190" s="14">
        <f t="shared" si="71"/>
        <v>5069.0480400000006</v>
      </c>
      <c r="J190" s="36">
        <v>22301</v>
      </c>
      <c r="K190" s="14">
        <f t="shared" si="77"/>
        <v>25869.16</v>
      </c>
      <c r="L190" s="37">
        <v>4285</v>
      </c>
      <c r="M190" s="14">
        <f t="shared" si="78"/>
        <v>4970.5999999999995</v>
      </c>
      <c r="O190" s="39">
        <v>3303</v>
      </c>
      <c r="P190" s="36">
        <f t="shared" si="81"/>
        <v>64.078199999999995</v>
      </c>
      <c r="Q190" s="36">
        <f t="shared" si="79"/>
        <v>3367.0781999999999</v>
      </c>
      <c r="R190" s="44">
        <f t="shared" si="57"/>
        <v>4297.6956</v>
      </c>
      <c r="S190" s="45">
        <f t="shared" si="58"/>
        <v>0.27638722498336987</v>
      </c>
      <c r="T190" s="44">
        <f t="shared" si="59"/>
        <v>3955.6</v>
      </c>
      <c r="U190" s="45">
        <f t="shared" si="60"/>
        <v>0.17478708988701253</v>
      </c>
      <c r="V190" s="44">
        <f t="shared" si="61"/>
        <v>4369.8690000000006</v>
      </c>
      <c r="W190" s="45">
        <f t="shared" si="62"/>
        <v>0.29782224838140103</v>
      </c>
      <c r="X190" s="44">
        <f t="shared" si="63"/>
        <v>22301</v>
      </c>
      <c r="Y190" s="45">
        <f t="shared" si="64"/>
        <v>5.6232497956239929</v>
      </c>
      <c r="Z190" s="44">
        <f t="shared" si="65"/>
        <v>4285</v>
      </c>
      <c r="AA190" s="45">
        <f t="shared" si="66"/>
        <v>0.27261671558444944</v>
      </c>
    </row>
    <row r="191" spans="1:27">
      <c r="A191" s="12">
        <v>179</v>
      </c>
      <c r="B191" s="1" t="s">
        <v>177</v>
      </c>
      <c r="C191" s="1" t="s">
        <v>3</v>
      </c>
      <c r="D191" s="13">
        <v>5730.2608</v>
      </c>
      <c r="E191" s="14">
        <f t="shared" si="80"/>
        <v>6647.1025279999994</v>
      </c>
      <c r="F191" s="15">
        <v>3815.24</v>
      </c>
      <c r="G191" s="14">
        <f t="shared" si="70"/>
        <v>4425.6783999999998</v>
      </c>
      <c r="H191" s="13">
        <v>5863.5360000000001</v>
      </c>
      <c r="I191" s="14">
        <f t="shared" si="71"/>
        <v>6801.7017599999999</v>
      </c>
      <c r="J191" s="36">
        <v>26521</v>
      </c>
      <c r="K191" s="14">
        <f t="shared" si="77"/>
        <v>30764.359999999997</v>
      </c>
      <c r="L191" s="37">
        <v>5035</v>
      </c>
      <c r="M191" s="14">
        <f t="shared" si="78"/>
        <v>5840.5999999999995</v>
      </c>
      <c r="O191" s="39">
        <v>4432</v>
      </c>
      <c r="P191" s="36">
        <f t="shared" si="81"/>
        <v>85.980800000000002</v>
      </c>
      <c r="Q191" s="36">
        <f t="shared" si="79"/>
        <v>4517.9808000000003</v>
      </c>
      <c r="R191" s="44">
        <f t="shared" si="57"/>
        <v>5730.2608</v>
      </c>
      <c r="S191" s="45">
        <f t="shared" si="58"/>
        <v>0.26832340677499111</v>
      </c>
      <c r="T191" s="44">
        <f t="shared" si="59"/>
        <v>3815.24</v>
      </c>
      <c r="U191" s="45">
        <f t="shared" si="60"/>
        <v>-0.15554311341916294</v>
      </c>
      <c r="V191" s="44">
        <f t="shared" si="61"/>
        <v>5863.5360000000001</v>
      </c>
      <c r="W191" s="45">
        <f t="shared" si="62"/>
        <v>0.29782224838140081</v>
      </c>
      <c r="X191" s="44">
        <f t="shared" si="63"/>
        <v>26521</v>
      </c>
      <c r="Y191" s="45">
        <f t="shared" si="64"/>
        <v>4.8701002005143534</v>
      </c>
      <c r="Z191" s="44">
        <f t="shared" si="65"/>
        <v>5035</v>
      </c>
      <c r="AA191" s="45">
        <f t="shared" si="66"/>
        <v>0.11443590021453831</v>
      </c>
    </row>
    <row r="192" spans="1:27">
      <c r="A192" s="12">
        <v>180</v>
      </c>
      <c r="B192" s="1" t="s">
        <v>178</v>
      </c>
      <c r="C192" s="1" t="s">
        <v>3</v>
      </c>
      <c r="D192" s="13">
        <v>9507.0235999999986</v>
      </c>
      <c r="E192" s="14">
        <f t="shared" si="80"/>
        <v>11028.147375999997</v>
      </c>
      <c r="F192" s="15">
        <v>6635.2000000000007</v>
      </c>
      <c r="G192" s="14">
        <f t="shared" si="70"/>
        <v>7696.8320000000003</v>
      </c>
      <c r="H192" s="13">
        <v>9692.2980000000007</v>
      </c>
      <c r="I192" s="14">
        <f t="shared" si="71"/>
        <v>11243.06568</v>
      </c>
      <c r="J192" s="36">
        <v>29854</v>
      </c>
      <c r="K192" s="14">
        <f t="shared" si="77"/>
        <v>34630.639999999999</v>
      </c>
      <c r="L192" s="37">
        <v>9522</v>
      </c>
      <c r="M192" s="14">
        <f t="shared" si="78"/>
        <v>11045.519999999999</v>
      </c>
      <c r="O192" s="39">
        <v>7326</v>
      </c>
      <c r="P192" s="36">
        <f t="shared" si="81"/>
        <v>142.12440000000001</v>
      </c>
      <c r="Q192" s="36">
        <f t="shared" si="79"/>
        <v>7468.1243999999997</v>
      </c>
      <c r="R192" s="44">
        <f t="shared" si="57"/>
        <v>9507.0235999999986</v>
      </c>
      <c r="S192" s="45">
        <f t="shared" si="58"/>
        <v>0.27301355612126632</v>
      </c>
      <c r="T192" s="44">
        <f t="shared" si="59"/>
        <v>6635.2000000000007</v>
      </c>
      <c r="U192" s="45">
        <f t="shared" si="60"/>
        <v>-0.11153060064184239</v>
      </c>
      <c r="V192" s="44">
        <f t="shared" si="61"/>
        <v>9692.2980000000007</v>
      </c>
      <c r="W192" s="45">
        <f t="shared" si="62"/>
        <v>0.29782224838140103</v>
      </c>
      <c r="X192" s="44">
        <f t="shared" si="63"/>
        <v>29854</v>
      </c>
      <c r="Y192" s="45">
        <f t="shared" si="64"/>
        <v>2.9975231264224793</v>
      </c>
      <c r="Z192" s="44">
        <f t="shared" si="65"/>
        <v>9522</v>
      </c>
      <c r="AA192" s="45">
        <f t="shared" si="66"/>
        <v>0.27501893246448872</v>
      </c>
    </row>
    <row r="193" spans="1:27">
      <c r="A193" s="12">
        <v>181</v>
      </c>
      <c r="B193" s="1" t="s">
        <v>179</v>
      </c>
      <c r="C193" s="1" t="s">
        <v>3</v>
      </c>
      <c r="D193" s="13">
        <v>27218.738799999999</v>
      </c>
      <c r="E193" s="14">
        <f t="shared" si="80"/>
        <v>31573.737007999996</v>
      </c>
      <c r="F193" s="15">
        <v>22840.400000000001</v>
      </c>
      <c r="G193" s="14">
        <f t="shared" si="70"/>
        <v>26494.864000000001</v>
      </c>
      <c r="H193" s="13">
        <v>27323.919000000002</v>
      </c>
      <c r="I193" s="14">
        <f t="shared" si="71"/>
        <v>31695.746039999998</v>
      </c>
      <c r="J193" s="36">
        <v>52145</v>
      </c>
      <c r="K193" s="14">
        <f t="shared" si="77"/>
        <v>60488.2</v>
      </c>
      <c r="L193" s="37">
        <v>24509</v>
      </c>
      <c r="M193" s="14">
        <f t="shared" si="78"/>
        <v>28430.44</v>
      </c>
      <c r="O193" s="39">
        <v>20653</v>
      </c>
      <c r="P193" s="36">
        <f t="shared" si="81"/>
        <v>400.66820000000001</v>
      </c>
      <c r="Q193" s="36">
        <f t="shared" si="79"/>
        <v>21053.6682</v>
      </c>
      <c r="R193" s="44">
        <f t="shared" si="57"/>
        <v>27218.738799999999</v>
      </c>
      <c r="S193" s="45">
        <f t="shared" si="58"/>
        <v>0.29282643487276006</v>
      </c>
      <c r="T193" s="44">
        <f t="shared" si="59"/>
        <v>22840.400000000001</v>
      </c>
      <c r="U193" s="45">
        <f t="shared" si="60"/>
        <v>8.486558176118697E-2</v>
      </c>
      <c r="V193" s="44">
        <f t="shared" si="61"/>
        <v>27323.919000000002</v>
      </c>
      <c r="W193" s="45">
        <f t="shared" si="62"/>
        <v>0.29782224838140081</v>
      </c>
      <c r="X193" s="44">
        <f t="shared" si="63"/>
        <v>52145</v>
      </c>
      <c r="Y193" s="45">
        <f t="shared" si="64"/>
        <v>1.476765545302932</v>
      </c>
      <c r="Z193" s="44">
        <f t="shared" si="65"/>
        <v>24509</v>
      </c>
      <c r="AA193" s="45">
        <f t="shared" si="66"/>
        <v>0.16412017930443112</v>
      </c>
    </row>
    <row r="194" spans="1:27">
      <c r="A194" s="12">
        <v>182</v>
      </c>
      <c r="B194" s="1" t="s">
        <v>187</v>
      </c>
      <c r="C194" s="1" t="s">
        <v>3</v>
      </c>
      <c r="D194" s="13">
        <v>455.81619999999998</v>
      </c>
      <c r="E194" s="14">
        <f t="shared" si="80"/>
        <v>528.74679199999991</v>
      </c>
      <c r="F194" s="15">
        <v>497.64000000000004</v>
      </c>
      <c r="G194" s="14">
        <f t="shared" si="70"/>
        <v>577.26239999999996</v>
      </c>
      <c r="H194" s="13">
        <v>502.74</v>
      </c>
      <c r="I194" s="14">
        <f t="shared" si="71"/>
        <v>583.17840000000001</v>
      </c>
      <c r="J194" s="36">
        <v>5412</v>
      </c>
      <c r="K194" s="14">
        <f t="shared" si="77"/>
        <v>6277.9199999999992</v>
      </c>
      <c r="L194" s="37">
        <v>441</v>
      </c>
      <c r="M194" s="14">
        <f t="shared" si="78"/>
        <v>511.55999999999995</v>
      </c>
      <c r="O194" s="39">
        <v>361</v>
      </c>
      <c r="P194" s="36">
        <f t="shared" si="81"/>
        <v>7.0034000000000001</v>
      </c>
      <c r="Q194" s="36">
        <f t="shared" si="79"/>
        <v>368.0034</v>
      </c>
      <c r="R194" s="44">
        <f t="shared" si="57"/>
        <v>455.81619999999998</v>
      </c>
      <c r="S194" s="45">
        <f t="shared" si="58"/>
        <v>0.23861953449343121</v>
      </c>
      <c r="T194" s="44">
        <f t="shared" si="59"/>
        <v>497.64000000000004</v>
      </c>
      <c r="U194" s="45">
        <f t="shared" si="60"/>
        <v>0.35227011489567772</v>
      </c>
      <c r="V194" s="44">
        <f t="shared" si="61"/>
        <v>502.74</v>
      </c>
      <c r="W194" s="45">
        <f t="shared" si="62"/>
        <v>0.3661286825067378</v>
      </c>
      <c r="X194" s="44">
        <f t="shared" si="63"/>
        <v>5412</v>
      </c>
      <c r="Y194" s="45">
        <f t="shared" si="64"/>
        <v>13.706385864913205</v>
      </c>
      <c r="Z194" s="44">
        <f t="shared" si="65"/>
        <v>441</v>
      </c>
      <c r="AA194" s="45">
        <f t="shared" si="66"/>
        <v>0.19835849342696288</v>
      </c>
    </row>
    <row r="195" spans="1:27">
      <c r="A195" s="12">
        <v>183</v>
      </c>
      <c r="B195" s="1" t="s">
        <v>188</v>
      </c>
      <c r="C195" s="1" t="s">
        <v>3</v>
      </c>
      <c r="D195" s="13">
        <v>716.2826</v>
      </c>
      <c r="E195" s="14">
        <f t="shared" si="80"/>
        <v>830.88781599999993</v>
      </c>
      <c r="F195" s="15">
        <v>752.84</v>
      </c>
      <c r="G195" s="14">
        <f t="shared" si="70"/>
        <v>873.2944</v>
      </c>
      <c r="H195" s="13">
        <v>767.34</v>
      </c>
      <c r="I195" s="14">
        <f t="shared" si="71"/>
        <v>890.11439999999993</v>
      </c>
      <c r="J195" s="36">
        <v>9545</v>
      </c>
      <c r="K195" s="14">
        <f t="shared" si="77"/>
        <v>11072.199999999999</v>
      </c>
      <c r="L195" s="37">
        <v>745</v>
      </c>
      <c r="M195" s="14">
        <f t="shared" si="78"/>
        <v>864.19999999999993</v>
      </c>
      <c r="O195" s="39">
        <v>580</v>
      </c>
      <c r="P195" s="36">
        <f t="shared" si="81"/>
        <v>11.252000000000001</v>
      </c>
      <c r="Q195" s="36">
        <f t="shared" si="79"/>
        <v>591.25199999999995</v>
      </c>
      <c r="R195" s="44">
        <f t="shared" si="57"/>
        <v>716.2826</v>
      </c>
      <c r="S195" s="45">
        <f t="shared" si="58"/>
        <v>0.21146752991956053</v>
      </c>
      <c r="T195" s="44">
        <f t="shared" si="59"/>
        <v>752.84</v>
      </c>
      <c r="U195" s="45">
        <f t="shared" si="60"/>
        <v>0.27329801844222112</v>
      </c>
      <c r="V195" s="44">
        <f t="shared" si="61"/>
        <v>767.34</v>
      </c>
      <c r="W195" s="45">
        <f t="shared" si="62"/>
        <v>0.29782224838140103</v>
      </c>
      <c r="X195" s="44">
        <f t="shared" si="63"/>
        <v>9545</v>
      </c>
      <c r="Y195" s="45">
        <f t="shared" si="64"/>
        <v>15.14370860479119</v>
      </c>
      <c r="Z195" s="44">
        <f t="shared" si="65"/>
        <v>745</v>
      </c>
      <c r="AA195" s="45">
        <f t="shared" si="66"/>
        <v>0.26003802101303686</v>
      </c>
    </row>
    <row r="196" spans="1:27">
      <c r="A196" s="12">
        <v>184</v>
      </c>
      <c r="B196" s="1" t="s">
        <v>189</v>
      </c>
      <c r="C196" s="1" t="s">
        <v>3</v>
      </c>
      <c r="D196" s="13">
        <v>1432.5652</v>
      </c>
      <c r="E196" s="14">
        <f t="shared" si="80"/>
        <v>1661.7756319999999</v>
      </c>
      <c r="F196" s="15">
        <v>1020.8</v>
      </c>
      <c r="G196" s="14">
        <f t="shared" si="70"/>
        <v>1184.1279999999999</v>
      </c>
      <c r="H196" s="13">
        <v>1505.5740000000001</v>
      </c>
      <c r="I196" s="14">
        <f t="shared" si="71"/>
        <v>1746.4658400000001</v>
      </c>
      <c r="J196" s="36">
        <v>6321</v>
      </c>
      <c r="K196" s="14">
        <f t="shared" si="77"/>
        <v>7332.36</v>
      </c>
      <c r="L196" s="37">
        <v>1101</v>
      </c>
      <c r="M196" s="14">
        <f t="shared" si="78"/>
        <v>1277.1599999999999</v>
      </c>
      <c r="O196" s="39">
        <v>1138</v>
      </c>
      <c r="P196" s="36">
        <f t="shared" si="81"/>
        <v>22.077200000000001</v>
      </c>
      <c r="Q196" s="36">
        <f t="shared" si="79"/>
        <v>1160.0771999999999</v>
      </c>
      <c r="R196" s="44">
        <f t="shared" si="57"/>
        <v>1432.5652</v>
      </c>
      <c r="S196" s="45">
        <f t="shared" si="58"/>
        <v>0.23488781608672249</v>
      </c>
      <c r="T196" s="44">
        <f t="shared" si="59"/>
        <v>1020.8</v>
      </c>
      <c r="U196" s="45">
        <f t="shared" si="60"/>
        <v>-0.12005856161986461</v>
      </c>
      <c r="V196" s="44">
        <f t="shared" si="61"/>
        <v>1505.5740000000001</v>
      </c>
      <c r="W196" s="45">
        <f t="shared" si="62"/>
        <v>0.29782224838140103</v>
      </c>
      <c r="X196" s="44">
        <f t="shared" si="63"/>
        <v>6321</v>
      </c>
      <c r="Y196" s="45">
        <f t="shared" si="64"/>
        <v>4.4487753056434522</v>
      </c>
      <c r="Z196" s="44">
        <f t="shared" si="65"/>
        <v>1101</v>
      </c>
      <c r="AA196" s="45">
        <f t="shared" si="66"/>
        <v>-5.0925231527694792E-2</v>
      </c>
    </row>
    <row r="197" spans="1:27">
      <c r="A197" s="12">
        <v>185</v>
      </c>
      <c r="B197" s="1" t="s">
        <v>190</v>
      </c>
      <c r="C197" s="1" t="s">
        <v>3</v>
      </c>
      <c r="D197" s="13">
        <v>2865.1304</v>
      </c>
      <c r="E197" s="14">
        <f t="shared" si="80"/>
        <v>3323.5512639999997</v>
      </c>
      <c r="F197" s="15">
        <v>2666.8399999999997</v>
      </c>
      <c r="G197" s="14">
        <f t="shared" si="70"/>
        <v>3093.5343999999996</v>
      </c>
      <c r="H197" s="13">
        <v>2889.4320000000002</v>
      </c>
      <c r="I197" s="14">
        <f t="shared" si="71"/>
        <v>3351.7411200000001</v>
      </c>
      <c r="J197" s="36">
        <v>11245</v>
      </c>
      <c r="K197" s="14">
        <f t="shared" si="77"/>
        <v>13044.199999999999</v>
      </c>
      <c r="L197" s="37">
        <v>3020</v>
      </c>
      <c r="M197" s="14">
        <f t="shared" si="78"/>
        <v>3503.2</v>
      </c>
      <c r="O197" s="39">
        <v>2184</v>
      </c>
      <c r="P197" s="36">
        <f t="shared" si="81"/>
        <v>42.369599999999998</v>
      </c>
      <c r="Q197" s="36">
        <f t="shared" si="79"/>
        <v>2226.3696</v>
      </c>
      <c r="R197" s="44">
        <f t="shared" si="57"/>
        <v>2865.1304</v>
      </c>
      <c r="S197" s="45">
        <f t="shared" si="58"/>
        <v>0.28690689991455143</v>
      </c>
      <c r="T197" s="44">
        <f t="shared" si="59"/>
        <v>2666.8399999999997</v>
      </c>
      <c r="U197" s="45">
        <f t="shared" si="60"/>
        <v>0.19784244269235418</v>
      </c>
      <c r="V197" s="44">
        <f t="shared" si="61"/>
        <v>2889.4320000000002</v>
      </c>
      <c r="W197" s="45">
        <f t="shared" si="62"/>
        <v>0.29782224838140103</v>
      </c>
      <c r="X197" s="44">
        <f t="shared" si="63"/>
        <v>11245</v>
      </c>
      <c r="Y197" s="45">
        <f t="shared" si="64"/>
        <v>4.0508235469977674</v>
      </c>
      <c r="Z197" s="44">
        <f t="shared" si="65"/>
        <v>3020</v>
      </c>
      <c r="AA197" s="45">
        <f t="shared" si="66"/>
        <v>0.35646839590335766</v>
      </c>
    </row>
    <row r="198" spans="1:27">
      <c r="A198" s="12">
        <v>186</v>
      </c>
      <c r="B198" s="1" t="s">
        <v>191</v>
      </c>
      <c r="C198" s="1" t="s">
        <v>3</v>
      </c>
      <c r="D198" s="13">
        <v>5209.3280000000004</v>
      </c>
      <c r="E198" s="14">
        <f t="shared" si="80"/>
        <v>6042.8204800000003</v>
      </c>
      <c r="F198" s="15">
        <v>4976.4000000000005</v>
      </c>
      <c r="G198" s="14">
        <f t="shared" si="70"/>
        <v>5772.6239999999998</v>
      </c>
      <c r="H198" s="13">
        <v>5395.1940000000004</v>
      </c>
      <c r="I198" s="14">
        <f t="shared" si="71"/>
        <v>6258.4250400000001</v>
      </c>
      <c r="J198" s="36">
        <v>29874</v>
      </c>
      <c r="K198" s="14">
        <f t="shared" si="77"/>
        <v>34653.839999999997</v>
      </c>
      <c r="L198" s="37">
        <v>5469</v>
      </c>
      <c r="M198" s="14">
        <f t="shared" si="78"/>
        <v>6344.04</v>
      </c>
      <c r="O198" s="39">
        <v>4078</v>
      </c>
      <c r="P198" s="36">
        <f t="shared" si="81"/>
        <v>79.113200000000006</v>
      </c>
      <c r="Q198" s="36">
        <f t="shared" si="79"/>
        <v>4157.1131999999998</v>
      </c>
      <c r="R198" s="44">
        <f t="shared" ref="R198:R261" si="82">+D198</f>
        <v>5209.3280000000004</v>
      </c>
      <c r="S198" s="45">
        <f t="shared" ref="S198:S261" si="83">+(R198/Q198)-100%</f>
        <v>0.25311189505255727</v>
      </c>
      <c r="T198" s="44">
        <f t="shared" ref="T198:T261" si="84">+F198</f>
        <v>4976.4000000000005</v>
      </c>
      <c r="U198" s="45">
        <f t="shared" ref="U198:U261" si="85">+(T198/Q198)-100%</f>
        <v>0.19708070494688501</v>
      </c>
      <c r="V198" s="44">
        <f t="shared" ref="V198:V261" si="86">+H198</f>
        <v>5395.1940000000004</v>
      </c>
      <c r="W198" s="45">
        <f t="shared" ref="W198:W261" si="87">+(V198/Q198)-100%</f>
        <v>0.29782224838140103</v>
      </c>
      <c r="X198" s="44">
        <f t="shared" ref="X198:X261" si="88">+J198</f>
        <v>29874</v>
      </c>
      <c r="Y198" s="45">
        <f t="shared" ref="Y198:Y261" si="89">+(X198/Q198)-100%</f>
        <v>6.1862368337720515</v>
      </c>
      <c r="Z198" s="44">
        <f t="shared" ref="Z198:Z261" si="90">+L198</f>
        <v>5469</v>
      </c>
      <c r="AA198" s="45">
        <f t="shared" ref="AA198:AA261" si="91">+(Z198/Q198)-100%</f>
        <v>0.31557639565841034</v>
      </c>
    </row>
    <row r="199" spans="1:27">
      <c r="A199" s="12">
        <v>187</v>
      </c>
      <c r="B199" s="1" t="s">
        <v>192</v>
      </c>
      <c r="C199" s="1" t="s">
        <v>3</v>
      </c>
      <c r="D199" s="13">
        <v>8725.6244000000006</v>
      </c>
      <c r="E199" s="14">
        <f t="shared" si="80"/>
        <v>10121.724303999999</v>
      </c>
      <c r="F199" s="15">
        <v>8026.04</v>
      </c>
      <c r="G199" s="14">
        <f t="shared" si="70"/>
        <v>9310.2063999999991</v>
      </c>
      <c r="H199" s="13">
        <v>8848.2240000000002</v>
      </c>
      <c r="I199" s="14">
        <f t="shared" si="71"/>
        <v>10263.939839999999</v>
      </c>
      <c r="J199" s="36">
        <v>28745</v>
      </c>
      <c r="K199" s="14">
        <f t="shared" si="77"/>
        <v>33344.199999999997</v>
      </c>
      <c r="L199" s="37">
        <v>9033</v>
      </c>
      <c r="M199" s="14">
        <f t="shared" si="78"/>
        <v>10478.279999999999</v>
      </c>
      <c r="O199" s="39">
        <v>6688</v>
      </c>
      <c r="P199" s="36">
        <f t="shared" si="81"/>
        <v>129.74719999999999</v>
      </c>
      <c r="Q199" s="36">
        <f t="shared" si="79"/>
        <v>6817.7471999999998</v>
      </c>
      <c r="R199" s="44">
        <f t="shared" si="82"/>
        <v>8725.6244000000006</v>
      </c>
      <c r="S199" s="45">
        <f t="shared" si="83"/>
        <v>0.27983982744329405</v>
      </c>
      <c r="T199" s="44">
        <f t="shared" si="84"/>
        <v>8026.04</v>
      </c>
      <c r="U199" s="45">
        <f t="shared" si="85"/>
        <v>0.17722757452784399</v>
      </c>
      <c r="V199" s="44">
        <f t="shared" si="86"/>
        <v>8848.2240000000002</v>
      </c>
      <c r="W199" s="45">
        <f t="shared" si="87"/>
        <v>0.29782224838140081</v>
      </c>
      <c r="X199" s="44">
        <f t="shared" si="88"/>
        <v>28745</v>
      </c>
      <c r="Y199" s="45">
        <f t="shared" si="89"/>
        <v>3.2162020909194169</v>
      </c>
      <c r="Z199" s="44">
        <f t="shared" si="90"/>
        <v>9033</v>
      </c>
      <c r="AA199" s="45">
        <f t="shared" si="91"/>
        <v>0.32492445598452235</v>
      </c>
    </row>
    <row r="200" spans="1:27">
      <c r="A200" s="12">
        <v>188</v>
      </c>
      <c r="B200" s="1" t="s">
        <v>193</v>
      </c>
      <c r="C200" s="1" t="s">
        <v>3</v>
      </c>
      <c r="D200" s="13">
        <v>26176.873200000002</v>
      </c>
      <c r="E200" s="14">
        <f t="shared" si="80"/>
        <v>30365.172912000002</v>
      </c>
      <c r="F200" s="15">
        <v>21692</v>
      </c>
      <c r="G200" s="14">
        <f t="shared" si="70"/>
        <v>25162.719999999998</v>
      </c>
      <c r="H200" s="13">
        <v>25479.657000000003</v>
      </c>
      <c r="I200" s="14">
        <f t="shared" si="71"/>
        <v>29556.402120000002</v>
      </c>
      <c r="J200" s="36">
        <v>54124</v>
      </c>
      <c r="K200" s="14">
        <f t="shared" si="77"/>
        <v>62783.839999999997</v>
      </c>
      <c r="L200" s="37">
        <v>23805</v>
      </c>
      <c r="M200" s="14">
        <f t="shared" si="78"/>
        <v>27613.8</v>
      </c>
      <c r="O200" s="39">
        <v>19259</v>
      </c>
      <c r="P200" s="36">
        <f t="shared" si="81"/>
        <v>373.62459999999999</v>
      </c>
      <c r="Q200" s="36">
        <f t="shared" si="79"/>
        <v>19632.624599999999</v>
      </c>
      <c r="R200" s="44">
        <f t="shared" si="82"/>
        <v>26176.873200000002</v>
      </c>
      <c r="S200" s="45">
        <f t="shared" si="83"/>
        <v>0.33333539113257449</v>
      </c>
      <c r="T200" s="44">
        <f t="shared" si="84"/>
        <v>21692</v>
      </c>
      <c r="U200" s="45">
        <f t="shared" si="85"/>
        <v>0.10489557264798921</v>
      </c>
      <c r="V200" s="44">
        <f t="shared" si="86"/>
        <v>25479.657000000003</v>
      </c>
      <c r="W200" s="45">
        <f t="shared" si="87"/>
        <v>0.29782224838140103</v>
      </c>
      <c r="X200" s="44">
        <f t="shared" si="88"/>
        <v>54124</v>
      </c>
      <c r="Y200" s="45">
        <f t="shared" si="89"/>
        <v>1.756839755393683</v>
      </c>
      <c r="Z200" s="44">
        <f t="shared" si="90"/>
        <v>23805</v>
      </c>
      <c r="AA200" s="45">
        <f t="shared" si="91"/>
        <v>0.21252254780035895</v>
      </c>
    </row>
    <row r="201" spans="1:27">
      <c r="A201" s="12">
        <v>189</v>
      </c>
      <c r="B201" s="1" t="s">
        <v>199</v>
      </c>
      <c r="C201" s="1" t="s">
        <v>3</v>
      </c>
      <c r="D201" s="13">
        <v>586.04939999999999</v>
      </c>
      <c r="E201" s="14">
        <f t="shared" si="80"/>
        <v>679.81730399999992</v>
      </c>
      <c r="F201" s="15">
        <v>510.4</v>
      </c>
      <c r="G201" s="14">
        <f t="shared" si="70"/>
        <v>592.06399999999996</v>
      </c>
      <c r="H201" s="13">
        <v>633.7170000000001</v>
      </c>
      <c r="I201" s="14">
        <f t="shared" si="71"/>
        <v>735.1117200000001</v>
      </c>
      <c r="J201" s="36">
        <v>5542</v>
      </c>
      <c r="K201" s="14">
        <f t="shared" si="77"/>
        <v>6428.7199999999993</v>
      </c>
      <c r="L201" s="37">
        <v>584</v>
      </c>
      <c r="M201" s="14">
        <f t="shared" si="78"/>
        <v>677.43999999999994</v>
      </c>
      <c r="O201" s="39">
        <v>479</v>
      </c>
      <c r="P201" s="36">
        <f t="shared" si="81"/>
        <v>9.2926000000000002</v>
      </c>
      <c r="Q201" s="36">
        <f t="shared" si="79"/>
        <v>488.29259999999999</v>
      </c>
      <c r="R201" s="44">
        <f t="shared" si="82"/>
        <v>586.04939999999999</v>
      </c>
      <c r="S201" s="45">
        <f t="shared" si="83"/>
        <v>0.20020127276145483</v>
      </c>
      <c r="T201" s="44">
        <f t="shared" si="84"/>
        <v>510.4</v>
      </c>
      <c r="U201" s="45">
        <f t="shared" si="85"/>
        <v>4.527490279393942E-2</v>
      </c>
      <c r="V201" s="44">
        <f t="shared" si="86"/>
        <v>633.7170000000001</v>
      </c>
      <c r="W201" s="45">
        <f t="shared" si="87"/>
        <v>0.29782224838140103</v>
      </c>
      <c r="X201" s="44">
        <f t="shared" si="88"/>
        <v>5542</v>
      </c>
      <c r="Y201" s="45">
        <f t="shared" si="89"/>
        <v>10.349752177280589</v>
      </c>
      <c r="Z201" s="44">
        <f t="shared" si="90"/>
        <v>584</v>
      </c>
      <c r="AA201" s="45">
        <f t="shared" si="91"/>
        <v>0.19600419912159217</v>
      </c>
    </row>
    <row r="202" spans="1:27">
      <c r="A202" s="12">
        <v>190</v>
      </c>
      <c r="B202" s="1" t="s">
        <v>194</v>
      </c>
      <c r="C202" s="1" t="s">
        <v>3</v>
      </c>
      <c r="D202" s="13">
        <v>1041.8656000000001</v>
      </c>
      <c r="E202" s="14">
        <f t="shared" si="80"/>
        <v>1208.5640960000001</v>
      </c>
      <c r="F202" s="15">
        <v>1008.0400000000001</v>
      </c>
      <c r="G202" s="14">
        <f t="shared" si="70"/>
        <v>1169.3263999999999</v>
      </c>
      <c r="H202" s="13">
        <v>1070.307</v>
      </c>
      <c r="I202" s="14">
        <f t="shared" si="71"/>
        <v>1241.55612</v>
      </c>
      <c r="J202" s="36">
        <v>7458</v>
      </c>
      <c r="K202" s="14">
        <f t="shared" si="77"/>
        <v>8651.2799999999988</v>
      </c>
      <c r="L202" s="37">
        <v>1096</v>
      </c>
      <c r="M202" s="14">
        <f t="shared" si="78"/>
        <v>1271.3599999999999</v>
      </c>
      <c r="O202" s="39">
        <v>809</v>
      </c>
      <c r="P202" s="36">
        <f t="shared" si="81"/>
        <v>15.694600000000001</v>
      </c>
      <c r="Q202" s="36">
        <f t="shared" si="79"/>
        <v>824.69460000000004</v>
      </c>
      <c r="R202" s="44">
        <f t="shared" si="82"/>
        <v>1041.8656000000001</v>
      </c>
      <c r="S202" s="45">
        <f t="shared" si="83"/>
        <v>0.26333505760799225</v>
      </c>
      <c r="T202" s="44">
        <f t="shared" si="84"/>
        <v>1008.0400000000001</v>
      </c>
      <c r="U202" s="45">
        <f t="shared" si="85"/>
        <v>0.22231914699089828</v>
      </c>
      <c r="V202" s="44">
        <f t="shared" si="86"/>
        <v>1070.307</v>
      </c>
      <c r="W202" s="45">
        <f t="shared" si="87"/>
        <v>0.29782224838140081</v>
      </c>
      <c r="X202" s="44">
        <f t="shared" si="88"/>
        <v>7458</v>
      </c>
      <c r="Y202" s="45">
        <f t="shared" si="89"/>
        <v>8.0433476828877009</v>
      </c>
      <c r="Z202" s="44">
        <f t="shared" si="90"/>
        <v>1096</v>
      </c>
      <c r="AA202" s="45">
        <f t="shared" si="91"/>
        <v>0.32897681153726466</v>
      </c>
    </row>
    <row r="203" spans="1:27">
      <c r="A203" s="12">
        <v>191</v>
      </c>
      <c r="B203" s="1" t="s">
        <v>195</v>
      </c>
      <c r="C203" s="1" t="s">
        <v>3</v>
      </c>
      <c r="D203" s="13">
        <v>2083.7312000000002</v>
      </c>
      <c r="E203" s="14">
        <f t="shared" si="80"/>
        <v>2417.1281920000001</v>
      </c>
      <c r="F203" s="15">
        <v>1901.24</v>
      </c>
      <c r="G203" s="14">
        <f t="shared" si="70"/>
        <v>2205.4384</v>
      </c>
      <c r="H203" s="13">
        <v>2089.0170000000003</v>
      </c>
      <c r="I203" s="14">
        <f t="shared" si="71"/>
        <v>2423.25972</v>
      </c>
      <c r="J203" s="36">
        <v>12451</v>
      </c>
      <c r="K203" s="14">
        <f t="shared" si="77"/>
        <v>14443.16</v>
      </c>
      <c r="L203" s="37">
        <v>1710</v>
      </c>
      <c r="M203" s="14">
        <f t="shared" si="78"/>
        <v>1983.6</v>
      </c>
      <c r="O203" s="39">
        <v>1579</v>
      </c>
      <c r="P203" s="36">
        <f t="shared" si="81"/>
        <v>30.6326</v>
      </c>
      <c r="Q203" s="36">
        <f t="shared" si="79"/>
        <v>1609.6325999999999</v>
      </c>
      <c r="R203" s="44">
        <f t="shared" si="82"/>
        <v>2083.7312000000002</v>
      </c>
      <c r="S203" s="45">
        <f t="shared" si="83"/>
        <v>0.29453839341971588</v>
      </c>
      <c r="T203" s="44">
        <f t="shared" si="84"/>
        <v>1901.24</v>
      </c>
      <c r="U203" s="45">
        <f t="shared" si="85"/>
        <v>0.18116395008401298</v>
      </c>
      <c r="V203" s="44">
        <f t="shared" si="86"/>
        <v>2089.0170000000003</v>
      </c>
      <c r="W203" s="45">
        <f t="shared" si="87"/>
        <v>0.29782224838140103</v>
      </c>
      <c r="X203" s="44">
        <f t="shared" si="88"/>
        <v>12451</v>
      </c>
      <c r="Y203" s="45">
        <f t="shared" si="89"/>
        <v>6.7353055597904765</v>
      </c>
      <c r="Z203" s="44">
        <f t="shared" si="90"/>
        <v>1710</v>
      </c>
      <c r="AA203" s="45">
        <f t="shared" si="91"/>
        <v>6.235422915763511E-2</v>
      </c>
    </row>
    <row r="204" spans="1:27">
      <c r="A204" s="12">
        <v>192</v>
      </c>
      <c r="B204" s="1" t="s">
        <v>196</v>
      </c>
      <c r="C204" s="1" t="s">
        <v>3</v>
      </c>
      <c r="D204" s="13">
        <v>5209.3280000000004</v>
      </c>
      <c r="E204" s="14">
        <f t="shared" si="80"/>
        <v>6042.8204800000003</v>
      </c>
      <c r="F204" s="15">
        <v>2003.32</v>
      </c>
      <c r="G204" s="14">
        <f t="shared" si="70"/>
        <v>2323.8511999999996</v>
      </c>
      <c r="H204" s="13">
        <v>5404.4549999999999</v>
      </c>
      <c r="I204" s="14">
        <f t="shared" si="71"/>
        <v>6269.1677999999993</v>
      </c>
      <c r="J204" s="36">
        <v>16251</v>
      </c>
      <c r="K204" s="14">
        <f t="shared" si="77"/>
        <v>18851.16</v>
      </c>
      <c r="L204" s="37">
        <v>4098</v>
      </c>
      <c r="M204" s="14">
        <f t="shared" si="78"/>
        <v>4753.6799999999994</v>
      </c>
      <c r="O204" s="39">
        <v>4085</v>
      </c>
      <c r="P204" s="36">
        <f t="shared" si="81"/>
        <v>79.249000000000009</v>
      </c>
      <c r="Q204" s="36">
        <f t="shared" si="79"/>
        <v>4164.2489999999998</v>
      </c>
      <c r="R204" s="44">
        <f t="shared" si="82"/>
        <v>5209.3280000000004</v>
      </c>
      <c r="S204" s="45">
        <f t="shared" si="83"/>
        <v>0.25096457968771824</v>
      </c>
      <c r="T204" s="44">
        <f t="shared" si="84"/>
        <v>2003.32</v>
      </c>
      <c r="U204" s="45">
        <f t="shared" si="85"/>
        <v>-0.51892406049686268</v>
      </c>
      <c r="V204" s="44">
        <f t="shared" si="86"/>
        <v>5404.4549999999999</v>
      </c>
      <c r="W204" s="45">
        <f t="shared" si="87"/>
        <v>0.29782224838140081</v>
      </c>
      <c r="X204" s="44">
        <f t="shared" si="88"/>
        <v>16251</v>
      </c>
      <c r="Y204" s="45">
        <f t="shared" si="89"/>
        <v>2.9025043891467588</v>
      </c>
      <c r="Z204" s="44">
        <f t="shared" si="90"/>
        <v>4098</v>
      </c>
      <c r="AA204" s="45">
        <f t="shared" si="91"/>
        <v>-1.5908991032956954E-2</v>
      </c>
    </row>
    <row r="205" spans="1:27">
      <c r="A205" s="12">
        <v>193</v>
      </c>
      <c r="B205" s="1" t="s">
        <v>197</v>
      </c>
      <c r="C205" s="1" t="s">
        <v>3</v>
      </c>
      <c r="D205" s="13">
        <v>7032.5928000000004</v>
      </c>
      <c r="E205" s="14">
        <f t="shared" si="80"/>
        <v>8157.807648</v>
      </c>
      <c r="F205" s="15">
        <v>6112.04</v>
      </c>
      <c r="G205" s="14">
        <f t="shared" si="70"/>
        <v>7089.9663999999993</v>
      </c>
      <c r="H205" s="13">
        <v>7097.8950000000004</v>
      </c>
      <c r="I205" s="14">
        <f t="shared" si="71"/>
        <v>8233.5581999999995</v>
      </c>
      <c r="J205" s="36">
        <v>18451</v>
      </c>
      <c r="K205" s="14">
        <f t="shared" si="77"/>
        <v>21403.16</v>
      </c>
      <c r="L205" s="37">
        <v>70090</v>
      </c>
      <c r="M205" s="14">
        <f t="shared" si="78"/>
        <v>81304.399999999994</v>
      </c>
      <c r="O205" s="39">
        <v>5365</v>
      </c>
      <c r="P205" s="36">
        <f t="shared" si="81"/>
        <v>104.081</v>
      </c>
      <c r="Q205" s="36">
        <f t="shared" si="79"/>
        <v>5469.0810000000001</v>
      </c>
      <c r="R205" s="44">
        <f t="shared" si="82"/>
        <v>7032.5928000000004</v>
      </c>
      <c r="S205" s="45">
        <f t="shared" si="83"/>
        <v>0.28588199735933695</v>
      </c>
      <c r="T205" s="44">
        <f t="shared" si="84"/>
        <v>6112.04</v>
      </c>
      <c r="U205" s="45">
        <f t="shared" si="85"/>
        <v>0.11756253015817464</v>
      </c>
      <c r="V205" s="44">
        <f t="shared" si="86"/>
        <v>7097.8950000000004</v>
      </c>
      <c r="W205" s="45">
        <f t="shared" si="87"/>
        <v>0.29782224838140081</v>
      </c>
      <c r="X205" s="44">
        <f t="shared" si="88"/>
        <v>18451</v>
      </c>
      <c r="Y205" s="45">
        <f t="shared" si="89"/>
        <v>2.3736929476817035</v>
      </c>
      <c r="Z205" s="44">
        <f t="shared" si="90"/>
        <v>70090</v>
      </c>
      <c r="AA205" s="45">
        <f t="shared" si="91"/>
        <v>11.81568146458244</v>
      </c>
    </row>
    <row r="206" spans="1:27">
      <c r="A206" s="12">
        <v>194</v>
      </c>
      <c r="B206" s="1" t="s">
        <v>198</v>
      </c>
      <c r="C206" s="1" t="s">
        <v>3</v>
      </c>
      <c r="D206" s="13">
        <v>11200.055199999999</v>
      </c>
      <c r="E206" s="14">
        <f t="shared" si="80"/>
        <v>12992.064031999998</v>
      </c>
      <c r="F206" s="15">
        <v>10335.6</v>
      </c>
      <c r="G206" s="14">
        <f t="shared" ref="G206:G269" si="92">F206*1.16</f>
        <v>11989.296</v>
      </c>
      <c r="H206" s="13">
        <v>11302.388999999999</v>
      </c>
      <c r="I206" s="14">
        <f t="shared" ref="I206:I269" si="93">H206*1.16</f>
        <v>13110.771239999998</v>
      </c>
      <c r="J206" s="36">
        <v>25415</v>
      </c>
      <c r="K206" s="14">
        <f t="shared" si="77"/>
        <v>29481.399999999998</v>
      </c>
      <c r="L206" s="37">
        <v>11891</v>
      </c>
      <c r="M206" s="14">
        <f t="shared" si="78"/>
        <v>13793.56</v>
      </c>
      <c r="O206" s="39">
        <v>8543</v>
      </c>
      <c r="P206" s="36">
        <f t="shared" si="81"/>
        <v>165.73420000000002</v>
      </c>
      <c r="Q206" s="36">
        <f t="shared" si="79"/>
        <v>8708.7342000000008</v>
      </c>
      <c r="R206" s="44">
        <f t="shared" si="82"/>
        <v>11200.055199999999</v>
      </c>
      <c r="S206" s="45">
        <f t="shared" si="83"/>
        <v>0.28607153953556175</v>
      </c>
      <c r="T206" s="44">
        <f t="shared" si="84"/>
        <v>10335.6</v>
      </c>
      <c r="U206" s="45">
        <f t="shared" si="85"/>
        <v>0.18680852608867071</v>
      </c>
      <c r="V206" s="44">
        <f t="shared" si="86"/>
        <v>11302.388999999999</v>
      </c>
      <c r="W206" s="45">
        <f t="shared" si="87"/>
        <v>0.29782224838140059</v>
      </c>
      <c r="X206" s="44">
        <f t="shared" si="88"/>
        <v>25415</v>
      </c>
      <c r="Y206" s="45">
        <f t="shared" si="89"/>
        <v>1.9183345611811182</v>
      </c>
      <c r="Z206" s="44">
        <f t="shared" si="90"/>
        <v>11891</v>
      </c>
      <c r="AA206" s="45">
        <f t="shared" si="91"/>
        <v>0.3654108308874553</v>
      </c>
    </row>
    <row r="207" spans="1:27">
      <c r="A207" s="12">
        <v>195</v>
      </c>
      <c r="B207" s="1" t="s">
        <v>200</v>
      </c>
      <c r="C207" s="1" t="s">
        <v>3</v>
      </c>
      <c r="D207" s="13">
        <v>390.69960000000003</v>
      </c>
      <c r="E207" s="14">
        <f t="shared" si="80"/>
        <v>453.21153600000002</v>
      </c>
      <c r="F207" s="15">
        <v>255.2</v>
      </c>
      <c r="G207" s="14">
        <f t="shared" si="92"/>
        <v>296.03199999999998</v>
      </c>
      <c r="H207" s="13">
        <v>267.24600000000004</v>
      </c>
      <c r="I207" s="14">
        <f t="shared" si="93"/>
        <v>310.00536</v>
      </c>
      <c r="J207" s="36">
        <v>5412</v>
      </c>
      <c r="K207" s="14">
        <f t="shared" si="77"/>
        <v>6277.9199999999992</v>
      </c>
      <c r="L207" s="37">
        <v>314</v>
      </c>
      <c r="M207" s="14">
        <f t="shared" si="78"/>
        <v>364.23999999999995</v>
      </c>
      <c r="O207" s="39">
        <v>202</v>
      </c>
      <c r="P207" s="36">
        <f t="shared" si="81"/>
        <v>3.9188000000000001</v>
      </c>
      <c r="Q207" s="36">
        <f t="shared" si="79"/>
        <v>205.9188</v>
      </c>
      <c r="R207" s="44">
        <f t="shared" si="82"/>
        <v>390.69960000000003</v>
      </c>
      <c r="S207" s="45">
        <f t="shared" si="83"/>
        <v>0.89734788664269627</v>
      </c>
      <c r="T207" s="44">
        <f t="shared" si="84"/>
        <v>255.2</v>
      </c>
      <c r="U207" s="45">
        <f t="shared" si="85"/>
        <v>0.2393234614809332</v>
      </c>
      <c r="V207" s="44">
        <f t="shared" si="86"/>
        <v>267.24600000000004</v>
      </c>
      <c r="W207" s="45">
        <f t="shared" si="87"/>
        <v>0.29782224838140103</v>
      </c>
      <c r="X207" s="44">
        <f t="shared" si="88"/>
        <v>5412</v>
      </c>
      <c r="Y207" s="45">
        <f t="shared" si="89"/>
        <v>25.282204441750824</v>
      </c>
      <c r="Z207" s="44">
        <f t="shared" si="90"/>
        <v>314</v>
      </c>
      <c r="AA207" s="45">
        <f t="shared" si="91"/>
        <v>0.52487291106980027</v>
      </c>
    </row>
    <row r="208" spans="1:27">
      <c r="A208" s="12">
        <v>196</v>
      </c>
      <c r="B208" s="1" t="s">
        <v>201</v>
      </c>
      <c r="C208" s="1" t="s">
        <v>3</v>
      </c>
      <c r="D208" s="13">
        <v>520.93280000000004</v>
      </c>
      <c r="E208" s="14">
        <f t="shared" si="80"/>
        <v>604.28204800000003</v>
      </c>
      <c r="F208" s="15">
        <v>497.64000000000004</v>
      </c>
      <c r="G208" s="14">
        <f t="shared" si="92"/>
        <v>577.26239999999996</v>
      </c>
      <c r="H208" s="13">
        <v>550.36800000000005</v>
      </c>
      <c r="I208" s="14">
        <f t="shared" si="93"/>
        <v>638.42687999999998</v>
      </c>
      <c r="J208" s="36">
        <v>9542</v>
      </c>
      <c r="K208" s="14">
        <f t="shared" si="77"/>
        <v>11068.72</v>
      </c>
      <c r="L208" s="37">
        <v>478</v>
      </c>
      <c r="M208" s="14">
        <f t="shared" si="78"/>
        <v>554.48</v>
      </c>
      <c r="O208" s="39">
        <v>416</v>
      </c>
      <c r="P208" s="36">
        <f t="shared" si="81"/>
        <v>8.0703999999999994</v>
      </c>
      <c r="Q208" s="36">
        <f t="shared" si="79"/>
        <v>424.07040000000001</v>
      </c>
      <c r="R208" s="44">
        <f t="shared" si="82"/>
        <v>520.93280000000004</v>
      </c>
      <c r="S208" s="45">
        <f t="shared" si="83"/>
        <v>0.22841113173661731</v>
      </c>
      <c r="T208" s="44">
        <f t="shared" si="84"/>
        <v>497.64000000000004</v>
      </c>
      <c r="U208" s="45">
        <f t="shared" si="85"/>
        <v>0.17348440258975883</v>
      </c>
      <c r="V208" s="44">
        <f t="shared" si="86"/>
        <v>550.36800000000005</v>
      </c>
      <c r="W208" s="45">
        <f t="shared" si="87"/>
        <v>0.29782224838140103</v>
      </c>
      <c r="X208" s="44">
        <f t="shared" si="88"/>
        <v>9542</v>
      </c>
      <c r="Y208" s="45">
        <f t="shared" si="89"/>
        <v>21.500980969197567</v>
      </c>
      <c r="Z208" s="44">
        <f t="shared" si="90"/>
        <v>478</v>
      </c>
      <c r="AA208" s="45">
        <f t="shared" si="91"/>
        <v>0.12717133758923049</v>
      </c>
    </row>
    <row r="209" spans="1:27">
      <c r="A209" s="12">
        <v>197</v>
      </c>
      <c r="B209" s="1" t="s">
        <v>202</v>
      </c>
      <c r="C209" s="1" t="s">
        <v>3</v>
      </c>
      <c r="D209" s="13">
        <v>911.63239999999996</v>
      </c>
      <c r="E209" s="14">
        <f t="shared" si="80"/>
        <v>1057.4935839999998</v>
      </c>
      <c r="F209" s="15">
        <v>880.44</v>
      </c>
      <c r="G209" s="14">
        <f t="shared" si="92"/>
        <v>1021.3104</v>
      </c>
      <c r="H209" s="13">
        <v>924.77700000000004</v>
      </c>
      <c r="I209" s="14">
        <f t="shared" si="93"/>
        <v>1072.7413200000001</v>
      </c>
      <c r="J209" s="36">
        <v>9684</v>
      </c>
      <c r="K209" s="14">
        <f t="shared" si="77"/>
        <v>11233.439999999999</v>
      </c>
      <c r="L209" s="37">
        <v>812</v>
      </c>
      <c r="M209" s="14">
        <f t="shared" si="78"/>
        <v>941.92</v>
      </c>
      <c r="O209" s="39">
        <v>699</v>
      </c>
      <c r="P209" s="36">
        <f t="shared" si="81"/>
        <v>13.560600000000001</v>
      </c>
      <c r="Q209" s="36">
        <f t="shared" si="79"/>
        <v>712.56060000000002</v>
      </c>
      <c r="R209" s="44">
        <f t="shared" si="82"/>
        <v>911.63239999999996</v>
      </c>
      <c r="S209" s="45">
        <f t="shared" si="83"/>
        <v>0.2793752559431435</v>
      </c>
      <c r="T209" s="44">
        <f t="shared" si="84"/>
        <v>880.44</v>
      </c>
      <c r="U209" s="45">
        <f t="shared" si="85"/>
        <v>0.23560017211167739</v>
      </c>
      <c r="V209" s="44">
        <f t="shared" si="86"/>
        <v>924.77700000000004</v>
      </c>
      <c r="W209" s="45">
        <f t="shared" si="87"/>
        <v>0.29782224838140081</v>
      </c>
      <c r="X209" s="44">
        <f t="shared" si="88"/>
        <v>9684</v>
      </c>
      <c r="Y209" s="45">
        <f t="shared" si="89"/>
        <v>12.590423046124076</v>
      </c>
      <c r="Z209" s="44">
        <f t="shared" si="90"/>
        <v>812</v>
      </c>
      <c r="AA209" s="45">
        <f t="shared" si="91"/>
        <v>0.13955220089350995</v>
      </c>
    </row>
    <row r="210" spans="1:27">
      <c r="A210" s="12">
        <v>198</v>
      </c>
      <c r="B210" s="1" t="s">
        <v>203</v>
      </c>
      <c r="C210" s="1" t="s">
        <v>3</v>
      </c>
      <c r="D210" s="13">
        <v>2083.7312000000002</v>
      </c>
      <c r="E210" s="14">
        <f t="shared" si="80"/>
        <v>2417.1281920000001</v>
      </c>
      <c r="F210" s="15">
        <v>2028.84</v>
      </c>
      <c r="G210" s="14">
        <f t="shared" si="92"/>
        <v>2353.4543999999996</v>
      </c>
      <c r="H210" s="13">
        <v>2889.4320000000002</v>
      </c>
      <c r="I210" s="14">
        <f t="shared" si="93"/>
        <v>3351.7411200000001</v>
      </c>
      <c r="J210" s="36">
        <v>7745</v>
      </c>
      <c r="K210" s="14">
        <f t="shared" si="77"/>
        <v>8984.1999999999989</v>
      </c>
      <c r="L210" s="37">
        <v>2079</v>
      </c>
      <c r="M210" s="14">
        <f t="shared" si="78"/>
        <v>2411.64</v>
      </c>
      <c r="O210" s="39">
        <v>2184</v>
      </c>
      <c r="P210" s="36">
        <f t="shared" si="81"/>
        <v>42.369599999999998</v>
      </c>
      <c r="Q210" s="36">
        <f t="shared" si="79"/>
        <v>2226.3696</v>
      </c>
      <c r="R210" s="44">
        <f t="shared" si="82"/>
        <v>2083.7312000000002</v>
      </c>
      <c r="S210" s="45">
        <f t="shared" si="83"/>
        <v>-6.4067709153053376E-2</v>
      </c>
      <c r="T210" s="44">
        <f t="shared" si="84"/>
        <v>2028.84</v>
      </c>
      <c r="U210" s="45">
        <f t="shared" si="85"/>
        <v>-8.8722734985242413E-2</v>
      </c>
      <c r="V210" s="44">
        <f t="shared" si="86"/>
        <v>2889.4320000000002</v>
      </c>
      <c r="W210" s="45">
        <f t="shared" si="87"/>
        <v>0.29782224838140103</v>
      </c>
      <c r="X210" s="44">
        <f t="shared" si="88"/>
        <v>7745</v>
      </c>
      <c r="Y210" s="45">
        <f t="shared" si="89"/>
        <v>2.4787575252554652</v>
      </c>
      <c r="Z210" s="44">
        <f t="shared" si="90"/>
        <v>2079</v>
      </c>
      <c r="AA210" s="45">
        <f t="shared" si="91"/>
        <v>-6.6192783085072704E-2</v>
      </c>
    </row>
    <row r="211" spans="1:27">
      <c r="A211" s="12">
        <v>199</v>
      </c>
      <c r="B211" s="1" t="s">
        <v>204</v>
      </c>
      <c r="C211" s="1" t="s">
        <v>3</v>
      </c>
      <c r="D211" s="13">
        <v>2865.1304</v>
      </c>
      <c r="E211" s="14">
        <f t="shared" si="80"/>
        <v>3323.5512639999997</v>
      </c>
      <c r="F211" s="15">
        <v>2794.4399999999996</v>
      </c>
      <c r="G211" s="14">
        <f t="shared" si="92"/>
        <v>3241.5503999999992</v>
      </c>
      <c r="H211" s="13">
        <v>2889.4320000000002</v>
      </c>
      <c r="I211" s="14">
        <f t="shared" si="93"/>
        <v>3351.7411200000001</v>
      </c>
      <c r="J211" s="36">
        <v>10215</v>
      </c>
      <c r="K211" s="14">
        <f t="shared" ref="K211:K252" si="94">J211*1.16</f>
        <v>11849.4</v>
      </c>
      <c r="L211" s="37">
        <v>27086</v>
      </c>
      <c r="M211" s="14">
        <f t="shared" ref="M211:M252" si="95">L211*1.16</f>
        <v>31419.759999999998</v>
      </c>
      <c r="O211" s="39">
        <v>2184</v>
      </c>
      <c r="P211" s="36">
        <f t="shared" si="81"/>
        <v>42.369599999999998</v>
      </c>
      <c r="Q211" s="36">
        <f t="shared" ref="Q211:Q252" si="96">+(O211+P211)</f>
        <v>2226.3696</v>
      </c>
      <c r="R211" s="44">
        <f t="shared" si="82"/>
        <v>2865.1304</v>
      </c>
      <c r="S211" s="45">
        <f t="shared" si="83"/>
        <v>0.28690689991455143</v>
      </c>
      <c r="T211" s="44">
        <f t="shared" si="84"/>
        <v>2794.4399999999996</v>
      </c>
      <c r="U211" s="45">
        <f t="shared" si="85"/>
        <v>0.25515547822787354</v>
      </c>
      <c r="V211" s="44">
        <f t="shared" si="86"/>
        <v>2889.4320000000002</v>
      </c>
      <c r="W211" s="45">
        <f t="shared" si="87"/>
        <v>0.29782224838140103</v>
      </c>
      <c r="X211" s="44">
        <f t="shared" si="88"/>
        <v>10215</v>
      </c>
      <c r="Y211" s="45">
        <f t="shared" si="89"/>
        <v>3.5881869748850326</v>
      </c>
      <c r="Z211" s="44">
        <f t="shared" si="90"/>
        <v>27086</v>
      </c>
      <c r="AA211" s="45">
        <f t="shared" si="91"/>
        <v>11.165994361403426</v>
      </c>
    </row>
    <row r="212" spans="1:27">
      <c r="A212" s="12">
        <v>200</v>
      </c>
      <c r="B212" s="1" t="s">
        <v>205</v>
      </c>
      <c r="C212" s="1" t="s">
        <v>3</v>
      </c>
      <c r="D212" s="13">
        <v>4558.1620000000003</v>
      </c>
      <c r="E212" s="14">
        <f t="shared" ref="E212:E252" si="97">D212*1.16</f>
        <v>5287.46792</v>
      </c>
      <c r="F212" s="15">
        <v>3942.84</v>
      </c>
      <c r="G212" s="14">
        <f t="shared" si="92"/>
        <v>4573.6943999999994</v>
      </c>
      <c r="H212" s="13">
        <v>4589.4870000000001</v>
      </c>
      <c r="I212" s="14">
        <f t="shared" si="93"/>
        <v>5323.8049199999996</v>
      </c>
      <c r="J212" s="36">
        <v>13251</v>
      </c>
      <c r="K212" s="14">
        <f t="shared" si="94"/>
        <v>15371.159999999998</v>
      </c>
      <c r="L212" s="37">
        <v>4630</v>
      </c>
      <c r="M212" s="14">
        <f t="shared" si="95"/>
        <v>5370.7999999999993</v>
      </c>
      <c r="O212" s="39">
        <v>3469</v>
      </c>
      <c r="P212" s="36">
        <f t="shared" ref="P212:P252" si="98">+O212*1.94%</f>
        <v>67.298600000000008</v>
      </c>
      <c r="Q212" s="36">
        <f t="shared" si="96"/>
        <v>3536.2986000000001</v>
      </c>
      <c r="R212" s="44">
        <f t="shared" si="82"/>
        <v>4558.1620000000003</v>
      </c>
      <c r="S212" s="45">
        <f t="shared" si="83"/>
        <v>0.28896411632207752</v>
      </c>
      <c r="T212" s="44">
        <f t="shared" si="84"/>
        <v>3942.84</v>
      </c>
      <c r="U212" s="45">
        <f t="shared" si="85"/>
        <v>0.11496240730350094</v>
      </c>
      <c r="V212" s="44">
        <f t="shared" si="86"/>
        <v>4589.4870000000001</v>
      </c>
      <c r="W212" s="45">
        <f t="shared" si="87"/>
        <v>0.29782224838140081</v>
      </c>
      <c r="X212" s="44">
        <f t="shared" si="88"/>
        <v>13251</v>
      </c>
      <c r="Y212" s="45">
        <f t="shared" si="89"/>
        <v>2.7471383214075868</v>
      </c>
      <c r="Z212" s="44">
        <f t="shared" si="90"/>
        <v>4630</v>
      </c>
      <c r="AA212" s="45">
        <f t="shared" si="91"/>
        <v>0.30927857732375874</v>
      </c>
    </row>
    <row r="213" spans="1:27">
      <c r="A213" s="12">
        <v>201</v>
      </c>
      <c r="B213" s="1" t="s">
        <v>206</v>
      </c>
      <c r="C213" s="1" t="s">
        <v>3</v>
      </c>
      <c r="D213" s="13">
        <v>520.93280000000004</v>
      </c>
      <c r="E213" s="14">
        <f t="shared" si="97"/>
        <v>604.28204800000003</v>
      </c>
      <c r="F213" s="15">
        <v>381.524</v>
      </c>
      <c r="G213" s="14">
        <f t="shared" si="92"/>
        <v>442.56783999999999</v>
      </c>
      <c r="H213" s="13">
        <v>373.08600000000001</v>
      </c>
      <c r="I213" s="14">
        <f t="shared" si="93"/>
        <v>432.77976000000001</v>
      </c>
      <c r="J213" s="36">
        <v>6235</v>
      </c>
      <c r="K213" s="14">
        <f t="shared" si="94"/>
        <v>7232.5999999999995</v>
      </c>
      <c r="L213" s="37">
        <v>428</v>
      </c>
      <c r="M213" s="14">
        <f t="shared" si="95"/>
        <v>496.47999999999996</v>
      </c>
      <c r="O213" s="39">
        <v>282</v>
      </c>
      <c r="P213" s="36">
        <f t="shared" si="98"/>
        <v>5.4708000000000006</v>
      </c>
      <c r="Q213" s="36">
        <f t="shared" si="96"/>
        <v>287.4708</v>
      </c>
      <c r="R213" s="44">
        <f t="shared" si="82"/>
        <v>520.93280000000004</v>
      </c>
      <c r="S213" s="45">
        <f t="shared" si="83"/>
        <v>0.81212422270366269</v>
      </c>
      <c r="T213" s="44">
        <f t="shared" si="84"/>
        <v>381.524</v>
      </c>
      <c r="U213" s="45">
        <f t="shared" si="85"/>
        <v>0.32717479479654976</v>
      </c>
      <c r="V213" s="44">
        <f t="shared" si="86"/>
        <v>373.08600000000001</v>
      </c>
      <c r="W213" s="45">
        <f t="shared" si="87"/>
        <v>0.29782224838140081</v>
      </c>
      <c r="X213" s="44">
        <f t="shared" si="88"/>
        <v>6235</v>
      </c>
      <c r="Y213" s="45">
        <f t="shared" si="89"/>
        <v>20.689159385927198</v>
      </c>
      <c r="Z213" s="44">
        <f t="shared" si="90"/>
        <v>428</v>
      </c>
      <c r="AA213" s="45">
        <f t="shared" si="91"/>
        <v>0.48884686722964554</v>
      </c>
    </row>
    <row r="214" spans="1:27">
      <c r="A214" s="12">
        <v>202</v>
      </c>
      <c r="B214" s="1" t="s">
        <v>207</v>
      </c>
      <c r="C214" s="1" t="s">
        <v>3</v>
      </c>
      <c r="D214" s="13">
        <v>1041.8656000000001</v>
      </c>
      <c r="E214" s="14">
        <f t="shared" si="97"/>
        <v>1208.5640960000001</v>
      </c>
      <c r="F214" s="15">
        <v>1008.0400000000001</v>
      </c>
      <c r="G214" s="14">
        <f t="shared" si="92"/>
        <v>1169.3263999999999</v>
      </c>
      <c r="H214" s="13">
        <v>1102.0590000000002</v>
      </c>
      <c r="I214" s="14">
        <f t="shared" si="93"/>
        <v>1278.3884400000002</v>
      </c>
      <c r="J214" s="36">
        <v>4547</v>
      </c>
      <c r="K214" s="14">
        <f t="shared" si="94"/>
        <v>5274.5199999999995</v>
      </c>
      <c r="L214" s="37">
        <v>997</v>
      </c>
      <c r="M214" s="14">
        <f t="shared" si="95"/>
        <v>1156.52</v>
      </c>
      <c r="O214" s="39">
        <v>833</v>
      </c>
      <c r="P214" s="36">
        <f t="shared" si="98"/>
        <v>16.1602</v>
      </c>
      <c r="Q214" s="36">
        <f t="shared" si="96"/>
        <v>849.16020000000003</v>
      </c>
      <c r="R214" s="44">
        <f t="shared" si="82"/>
        <v>1041.8656000000001</v>
      </c>
      <c r="S214" s="45">
        <f t="shared" si="83"/>
        <v>0.22693644850524097</v>
      </c>
      <c r="T214" s="44">
        <f t="shared" si="84"/>
        <v>1008.0400000000001</v>
      </c>
      <c r="U214" s="45">
        <f t="shared" si="85"/>
        <v>0.18710226880628644</v>
      </c>
      <c r="V214" s="44">
        <f t="shared" si="86"/>
        <v>1102.0590000000002</v>
      </c>
      <c r="W214" s="45">
        <f t="shared" si="87"/>
        <v>0.29782224838140103</v>
      </c>
      <c r="X214" s="44">
        <f t="shared" si="88"/>
        <v>4547</v>
      </c>
      <c r="Y214" s="45">
        <f t="shared" si="89"/>
        <v>4.3547022104898465</v>
      </c>
      <c r="Z214" s="44">
        <f t="shared" si="90"/>
        <v>997</v>
      </c>
      <c r="AA214" s="45">
        <f t="shared" si="91"/>
        <v>0.17410118844477163</v>
      </c>
    </row>
    <row r="215" spans="1:27">
      <c r="A215" s="12">
        <v>203</v>
      </c>
      <c r="B215" s="1" t="s">
        <v>208</v>
      </c>
      <c r="C215" s="1" t="s">
        <v>3</v>
      </c>
      <c r="D215" s="13">
        <v>1562.7984000000001</v>
      </c>
      <c r="E215" s="14">
        <f t="shared" si="97"/>
        <v>1812.8461440000001</v>
      </c>
      <c r="F215" s="15">
        <v>1518.44</v>
      </c>
      <c r="G215" s="14">
        <f t="shared" si="92"/>
        <v>1761.3904</v>
      </c>
      <c r="H215" s="13">
        <v>1563.7860000000003</v>
      </c>
      <c r="I215" s="14">
        <f t="shared" si="93"/>
        <v>1813.9917600000001</v>
      </c>
      <c r="J215" s="36">
        <v>7154</v>
      </c>
      <c r="K215" s="14">
        <f t="shared" si="94"/>
        <v>8298.64</v>
      </c>
      <c r="L215" s="37">
        <v>1518</v>
      </c>
      <c r="M215" s="14">
        <f t="shared" si="95"/>
        <v>1760.8799999999999</v>
      </c>
      <c r="O215" s="39">
        <v>1182</v>
      </c>
      <c r="P215" s="36">
        <f t="shared" si="98"/>
        <v>22.930800000000001</v>
      </c>
      <c r="Q215" s="36">
        <f t="shared" si="96"/>
        <v>1204.9308000000001</v>
      </c>
      <c r="R215" s="44">
        <f t="shared" si="82"/>
        <v>1562.7984000000001</v>
      </c>
      <c r="S215" s="45">
        <f t="shared" si="83"/>
        <v>0.29700261624982938</v>
      </c>
      <c r="T215" s="44">
        <f t="shared" si="84"/>
        <v>1518.44</v>
      </c>
      <c r="U215" s="45">
        <f t="shared" si="85"/>
        <v>0.26018855190688117</v>
      </c>
      <c r="V215" s="44">
        <f t="shared" si="86"/>
        <v>1563.7860000000003</v>
      </c>
      <c r="W215" s="45">
        <f t="shared" si="87"/>
        <v>0.29782224838140103</v>
      </c>
      <c r="X215" s="44">
        <f t="shared" si="88"/>
        <v>7154</v>
      </c>
      <c r="Y215" s="45">
        <f t="shared" si="89"/>
        <v>4.9372704225006112</v>
      </c>
      <c r="Z215" s="44">
        <f t="shared" si="90"/>
        <v>1518</v>
      </c>
      <c r="AA215" s="45">
        <f t="shared" si="91"/>
        <v>0.25982338570812513</v>
      </c>
    </row>
    <row r="216" spans="1:27">
      <c r="A216" s="12">
        <v>204</v>
      </c>
      <c r="B216" s="1" t="s">
        <v>209</v>
      </c>
      <c r="C216" s="1" t="s">
        <v>3</v>
      </c>
      <c r="D216" s="13">
        <v>2734.8972000000003</v>
      </c>
      <c r="E216" s="14">
        <f t="shared" si="97"/>
        <v>3172.4807520000004</v>
      </c>
      <c r="F216" s="15">
        <v>2539.2399999999998</v>
      </c>
      <c r="G216" s="14">
        <f t="shared" si="92"/>
        <v>2945.5183999999995</v>
      </c>
      <c r="H216" s="13">
        <v>2773.0080000000003</v>
      </c>
      <c r="I216" s="14">
        <f t="shared" si="93"/>
        <v>3216.6892800000001</v>
      </c>
      <c r="J216" s="36">
        <v>10245</v>
      </c>
      <c r="K216" s="14">
        <f t="shared" si="94"/>
        <v>11884.199999999999</v>
      </c>
      <c r="L216" s="37">
        <v>2661</v>
      </c>
      <c r="M216" s="14">
        <f t="shared" si="95"/>
        <v>3086.7599999999998</v>
      </c>
      <c r="O216" s="39">
        <v>2096</v>
      </c>
      <c r="P216" s="36">
        <f t="shared" si="98"/>
        <v>40.662399999999998</v>
      </c>
      <c r="Q216" s="36">
        <f t="shared" si="96"/>
        <v>2136.6624000000002</v>
      </c>
      <c r="R216" s="44">
        <f t="shared" si="82"/>
        <v>2734.8972000000003</v>
      </c>
      <c r="S216" s="45">
        <f t="shared" si="83"/>
        <v>0.27998564490113176</v>
      </c>
      <c r="T216" s="44">
        <f t="shared" si="84"/>
        <v>2539.2399999999998</v>
      </c>
      <c r="U216" s="45">
        <f t="shared" si="85"/>
        <v>0.18841422959471732</v>
      </c>
      <c r="V216" s="44">
        <f t="shared" si="86"/>
        <v>2773.0080000000003</v>
      </c>
      <c r="W216" s="45">
        <f t="shared" si="87"/>
        <v>0.29782224838140081</v>
      </c>
      <c r="X216" s="44">
        <f t="shared" si="88"/>
        <v>10245</v>
      </c>
      <c r="Y216" s="45">
        <f t="shared" si="89"/>
        <v>3.7948613688339341</v>
      </c>
      <c r="Z216" s="44">
        <f t="shared" si="90"/>
        <v>2661</v>
      </c>
      <c r="AA216" s="45">
        <f t="shared" si="91"/>
        <v>0.24540030282743763</v>
      </c>
    </row>
    <row r="217" spans="1:27">
      <c r="A217" s="12">
        <v>205</v>
      </c>
      <c r="B217" s="1" t="s">
        <v>210</v>
      </c>
      <c r="C217" s="1" t="s">
        <v>3</v>
      </c>
      <c r="D217" s="13">
        <v>3516.2964000000002</v>
      </c>
      <c r="E217" s="14">
        <f t="shared" si="97"/>
        <v>4078.903824</v>
      </c>
      <c r="F217" s="15">
        <v>3432.44</v>
      </c>
      <c r="G217" s="14">
        <f t="shared" si="92"/>
        <v>3981.6304</v>
      </c>
      <c r="H217" s="13">
        <v>3668.6790000000001</v>
      </c>
      <c r="I217" s="14">
        <f t="shared" si="93"/>
        <v>4255.6676399999997</v>
      </c>
      <c r="J217" s="36">
        <v>17451</v>
      </c>
      <c r="K217" s="14">
        <f t="shared" si="94"/>
        <v>20243.16</v>
      </c>
      <c r="L217" s="37">
        <v>3490</v>
      </c>
      <c r="M217" s="14">
        <f t="shared" si="95"/>
        <v>4048.3999999999996</v>
      </c>
      <c r="O217" s="39">
        <v>2773</v>
      </c>
      <c r="P217" s="36">
        <f t="shared" si="98"/>
        <v>53.796199999999999</v>
      </c>
      <c r="Q217" s="36">
        <f t="shared" si="96"/>
        <v>2826.7961999999998</v>
      </c>
      <c r="R217" s="44">
        <f t="shared" si="82"/>
        <v>3516.2964000000002</v>
      </c>
      <c r="S217" s="45">
        <f t="shared" si="83"/>
        <v>0.24391577999149727</v>
      </c>
      <c r="T217" s="44">
        <f t="shared" si="84"/>
        <v>3432.44</v>
      </c>
      <c r="U217" s="45">
        <f t="shared" si="85"/>
        <v>0.21425096015057621</v>
      </c>
      <c r="V217" s="44">
        <f t="shared" si="86"/>
        <v>3668.6790000000001</v>
      </c>
      <c r="W217" s="45">
        <f t="shared" si="87"/>
        <v>0.29782224838140103</v>
      </c>
      <c r="X217" s="44">
        <f t="shared" si="88"/>
        <v>17451</v>
      </c>
      <c r="Y217" s="45">
        <f t="shared" si="89"/>
        <v>5.1734199303083832</v>
      </c>
      <c r="Z217" s="44">
        <f t="shared" si="90"/>
        <v>3490</v>
      </c>
      <c r="AA217" s="45">
        <f t="shared" si="91"/>
        <v>0.23461323458691519</v>
      </c>
    </row>
    <row r="218" spans="1:27">
      <c r="A218" s="12">
        <v>206</v>
      </c>
      <c r="B218" s="1" t="s">
        <v>211</v>
      </c>
      <c r="C218" s="1" t="s">
        <v>3</v>
      </c>
      <c r="D218" s="13">
        <v>5860.4939999999997</v>
      </c>
      <c r="E218" s="14">
        <f t="shared" si="97"/>
        <v>6798.1730399999988</v>
      </c>
      <c r="F218" s="15">
        <v>5474.04</v>
      </c>
      <c r="G218" s="14">
        <f t="shared" si="92"/>
        <v>6349.8863999999994</v>
      </c>
      <c r="H218" s="13">
        <v>5997.1590000000006</v>
      </c>
      <c r="I218" s="14">
        <f t="shared" si="93"/>
        <v>6956.7044400000004</v>
      </c>
      <c r="J218" s="36">
        <v>25212</v>
      </c>
      <c r="K218" s="14">
        <f t="shared" si="94"/>
        <v>29245.919999999998</v>
      </c>
      <c r="L218" s="37">
        <v>6074</v>
      </c>
      <c r="M218" s="14">
        <f t="shared" si="95"/>
        <v>7045.8399999999992</v>
      </c>
      <c r="O218" s="39">
        <v>4533</v>
      </c>
      <c r="P218" s="36">
        <f t="shared" si="98"/>
        <v>87.940200000000004</v>
      </c>
      <c r="Q218" s="36">
        <f t="shared" si="96"/>
        <v>4620.9402</v>
      </c>
      <c r="R218" s="44">
        <f t="shared" si="82"/>
        <v>5860.4939999999997</v>
      </c>
      <c r="S218" s="45">
        <f t="shared" si="83"/>
        <v>0.26824709828532289</v>
      </c>
      <c r="T218" s="44">
        <f t="shared" si="84"/>
        <v>5474.04</v>
      </c>
      <c r="U218" s="45">
        <f t="shared" si="85"/>
        <v>0.18461606579544143</v>
      </c>
      <c r="V218" s="44">
        <f t="shared" si="86"/>
        <v>5997.1590000000006</v>
      </c>
      <c r="W218" s="45">
        <f t="shared" si="87"/>
        <v>0.29782224838140103</v>
      </c>
      <c r="X218" s="44">
        <f t="shared" si="88"/>
        <v>25212</v>
      </c>
      <c r="Y218" s="45">
        <f t="shared" si="89"/>
        <v>4.4560325190964383</v>
      </c>
      <c r="Z218" s="44">
        <f t="shared" si="90"/>
        <v>6074</v>
      </c>
      <c r="AA218" s="45">
        <f t="shared" si="91"/>
        <v>0.31445111538123771</v>
      </c>
    </row>
    <row r="219" spans="1:27">
      <c r="A219" s="12">
        <v>207</v>
      </c>
      <c r="B219" s="1" t="s">
        <v>180</v>
      </c>
      <c r="C219" s="1" t="s">
        <v>3</v>
      </c>
      <c r="D219" s="13">
        <v>390.69960000000003</v>
      </c>
      <c r="E219" s="14">
        <f t="shared" si="97"/>
        <v>453.21153600000002</v>
      </c>
      <c r="F219" s="15">
        <v>242.44</v>
      </c>
      <c r="G219" s="14">
        <f t="shared" si="92"/>
        <v>281.23039999999997</v>
      </c>
      <c r="H219" s="13">
        <v>329.42699999999996</v>
      </c>
      <c r="I219" s="14">
        <f t="shared" si="93"/>
        <v>382.13531999999992</v>
      </c>
      <c r="J219" s="36">
        <v>9251</v>
      </c>
      <c r="K219" s="14">
        <f t="shared" si="94"/>
        <v>10731.16</v>
      </c>
      <c r="L219" s="37">
        <v>253</v>
      </c>
      <c r="M219" s="14">
        <f t="shared" si="95"/>
        <v>293.47999999999996</v>
      </c>
      <c r="O219" s="39">
        <v>249</v>
      </c>
      <c r="P219" s="36">
        <f t="shared" si="98"/>
        <v>4.8306000000000004</v>
      </c>
      <c r="Q219" s="36">
        <f t="shared" si="96"/>
        <v>253.8306</v>
      </c>
      <c r="R219" s="44">
        <f t="shared" si="82"/>
        <v>390.69960000000003</v>
      </c>
      <c r="S219" s="45">
        <f t="shared" si="83"/>
        <v>0.53921394820009882</v>
      </c>
      <c r="T219" s="44">
        <f t="shared" si="84"/>
        <v>242.44</v>
      </c>
      <c r="U219" s="45">
        <f t="shared" si="85"/>
        <v>-4.4874810208067939E-2</v>
      </c>
      <c r="V219" s="44">
        <f t="shared" si="86"/>
        <v>329.42699999999996</v>
      </c>
      <c r="W219" s="45">
        <f t="shared" si="87"/>
        <v>0.29782224838140059</v>
      </c>
      <c r="X219" s="44">
        <f t="shared" si="88"/>
        <v>9251</v>
      </c>
      <c r="Y219" s="45">
        <f t="shared" si="89"/>
        <v>35.445566452586881</v>
      </c>
      <c r="Z219" s="44">
        <f t="shared" si="90"/>
        <v>253</v>
      </c>
      <c r="AA219" s="45">
        <f t="shared" si="91"/>
        <v>-3.2722611064229801E-3</v>
      </c>
    </row>
    <row r="220" spans="1:27">
      <c r="A220" s="12">
        <v>208</v>
      </c>
      <c r="B220" s="1" t="s">
        <v>181</v>
      </c>
      <c r="C220" s="1" t="s">
        <v>3</v>
      </c>
      <c r="D220" s="13">
        <v>586.04939999999999</v>
      </c>
      <c r="E220" s="14">
        <f t="shared" si="97"/>
        <v>679.81730399999992</v>
      </c>
      <c r="F220" s="15">
        <v>625.24</v>
      </c>
      <c r="G220" s="14">
        <f t="shared" si="92"/>
        <v>725.27839999999992</v>
      </c>
      <c r="H220" s="13">
        <v>601.96500000000003</v>
      </c>
      <c r="I220" s="14">
        <f t="shared" si="93"/>
        <v>698.27940000000001</v>
      </c>
      <c r="J220" s="36">
        <v>9325</v>
      </c>
      <c r="K220" s="14">
        <f t="shared" si="94"/>
        <v>10817</v>
      </c>
      <c r="L220" s="37">
        <v>659</v>
      </c>
      <c r="M220" s="14">
        <f t="shared" si="95"/>
        <v>764.43999999999994</v>
      </c>
      <c r="O220" s="39">
        <v>455</v>
      </c>
      <c r="P220" s="36">
        <f t="shared" si="98"/>
        <v>8.827</v>
      </c>
      <c r="Q220" s="36">
        <f t="shared" si="96"/>
        <v>463.827</v>
      </c>
      <c r="R220" s="44">
        <f t="shared" si="82"/>
        <v>586.04939999999999</v>
      </c>
      <c r="S220" s="45">
        <f t="shared" si="83"/>
        <v>0.26350859264337778</v>
      </c>
      <c r="T220" s="44">
        <f t="shared" si="84"/>
        <v>625.24</v>
      </c>
      <c r="U220" s="45">
        <f t="shared" si="85"/>
        <v>0.34800259579541515</v>
      </c>
      <c r="V220" s="44">
        <f t="shared" si="86"/>
        <v>601.96500000000003</v>
      </c>
      <c r="W220" s="45">
        <f t="shared" si="87"/>
        <v>0.29782224838140081</v>
      </c>
      <c r="X220" s="44">
        <f t="shared" si="88"/>
        <v>9325</v>
      </c>
      <c r="Y220" s="45">
        <f t="shared" si="89"/>
        <v>19.104478609481554</v>
      </c>
      <c r="Z220" s="44">
        <f t="shared" si="90"/>
        <v>659</v>
      </c>
      <c r="AA220" s="45">
        <f t="shared" si="91"/>
        <v>0.42078835427864258</v>
      </c>
    </row>
    <row r="221" spans="1:27">
      <c r="A221" s="12">
        <v>209</v>
      </c>
      <c r="B221" s="1" t="s">
        <v>182</v>
      </c>
      <c r="C221" s="1" t="s">
        <v>3</v>
      </c>
      <c r="D221" s="13">
        <v>1237.2154</v>
      </c>
      <c r="E221" s="14">
        <f t="shared" si="97"/>
        <v>1435.169864</v>
      </c>
      <c r="F221" s="15">
        <v>880.44</v>
      </c>
      <c r="G221" s="14">
        <f t="shared" si="92"/>
        <v>1021.3104</v>
      </c>
      <c r="H221" s="13">
        <v>1255.527</v>
      </c>
      <c r="I221" s="14">
        <f t="shared" si="93"/>
        <v>1456.4113199999999</v>
      </c>
      <c r="J221" s="36">
        <v>6521</v>
      </c>
      <c r="K221" s="14">
        <f t="shared" si="94"/>
        <v>7564.36</v>
      </c>
      <c r="L221" s="37">
        <v>1188</v>
      </c>
      <c r="M221" s="14">
        <f t="shared" si="95"/>
        <v>1378.08</v>
      </c>
      <c r="O221" s="39">
        <v>949</v>
      </c>
      <c r="P221" s="36">
        <f t="shared" si="98"/>
        <v>18.410600000000002</v>
      </c>
      <c r="Q221" s="36">
        <f t="shared" si="96"/>
        <v>967.41060000000004</v>
      </c>
      <c r="R221" s="44">
        <f t="shared" si="82"/>
        <v>1237.2154</v>
      </c>
      <c r="S221" s="45">
        <f t="shared" si="83"/>
        <v>0.27889378098606743</v>
      </c>
      <c r="T221" s="44">
        <f t="shared" si="84"/>
        <v>880.44</v>
      </c>
      <c r="U221" s="45">
        <f t="shared" si="85"/>
        <v>-8.9900400098985922E-2</v>
      </c>
      <c r="V221" s="44">
        <f t="shared" si="86"/>
        <v>1255.527</v>
      </c>
      <c r="W221" s="45">
        <f t="shared" si="87"/>
        <v>0.29782224838140081</v>
      </c>
      <c r="X221" s="44">
        <f t="shared" si="88"/>
        <v>6521</v>
      </c>
      <c r="Y221" s="45">
        <f t="shared" si="89"/>
        <v>5.7406745388152656</v>
      </c>
      <c r="Z221" s="44">
        <f t="shared" si="90"/>
        <v>1188</v>
      </c>
      <c r="AA221" s="45">
        <f t="shared" si="91"/>
        <v>0.22802044964154811</v>
      </c>
    </row>
    <row r="222" spans="1:27">
      <c r="A222" s="12">
        <v>210</v>
      </c>
      <c r="B222" s="1" t="s">
        <v>183</v>
      </c>
      <c r="C222" s="1" t="s">
        <v>3</v>
      </c>
      <c r="D222" s="13">
        <v>2734.8972000000003</v>
      </c>
      <c r="E222" s="14">
        <f t="shared" si="97"/>
        <v>3172.4807520000004</v>
      </c>
      <c r="F222" s="15">
        <v>2411.64</v>
      </c>
      <c r="G222" s="14">
        <f t="shared" si="92"/>
        <v>2797.5023999999999</v>
      </c>
      <c r="H222" s="13">
        <v>2643.3540000000003</v>
      </c>
      <c r="I222" s="14">
        <f t="shared" si="93"/>
        <v>3066.2906400000002</v>
      </c>
      <c r="J222" s="36">
        <v>11451</v>
      </c>
      <c r="K222" s="14">
        <f t="shared" si="94"/>
        <v>13283.16</v>
      </c>
      <c r="L222" s="37">
        <v>2572</v>
      </c>
      <c r="M222" s="14">
        <f t="shared" si="95"/>
        <v>2983.52</v>
      </c>
      <c r="O222" s="39">
        <v>1998</v>
      </c>
      <c r="P222" s="36">
        <f t="shared" si="98"/>
        <v>38.761200000000002</v>
      </c>
      <c r="Q222" s="36">
        <f t="shared" si="96"/>
        <v>2036.7611999999999</v>
      </c>
      <c r="R222" s="44">
        <f t="shared" si="82"/>
        <v>2734.8972000000003</v>
      </c>
      <c r="S222" s="45">
        <f t="shared" si="83"/>
        <v>0.34276772357996621</v>
      </c>
      <c r="T222" s="44">
        <f t="shared" si="84"/>
        <v>2411.64</v>
      </c>
      <c r="U222" s="45">
        <f t="shared" si="85"/>
        <v>0.1840563341446213</v>
      </c>
      <c r="V222" s="44">
        <f t="shared" si="86"/>
        <v>2643.3540000000003</v>
      </c>
      <c r="W222" s="45">
        <f t="shared" si="87"/>
        <v>0.29782224838140103</v>
      </c>
      <c r="X222" s="44">
        <f t="shared" si="88"/>
        <v>11451</v>
      </c>
      <c r="Y222" s="45">
        <f t="shared" si="89"/>
        <v>4.6221613019729562</v>
      </c>
      <c r="Z222" s="44">
        <f t="shared" si="90"/>
        <v>2572</v>
      </c>
      <c r="AA222" s="45">
        <f t="shared" si="91"/>
        <v>0.26278917724866324</v>
      </c>
    </row>
    <row r="223" spans="1:27">
      <c r="A223" s="12">
        <v>211</v>
      </c>
      <c r="B223" s="1" t="s">
        <v>184</v>
      </c>
      <c r="C223" s="1" t="s">
        <v>3</v>
      </c>
      <c r="D223" s="13">
        <v>2995.3636000000001</v>
      </c>
      <c r="E223" s="14">
        <f t="shared" si="97"/>
        <v>3474.621776</v>
      </c>
      <c r="F223" s="15">
        <v>2922.04</v>
      </c>
      <c r="G223" s="14">
        <f t="shared" si="92"/>
        <v>3389.5663999999997</v>
      </c>
      <c r="H223" s="13">
        <v>3094.4970000000003</v>
      </c>
      <c r="I223" s="14">
        <f t="shared" si="93"/>
        <v>3589.61652</v>
      </c>
      <c r="J223" s="36">
        <v>13567</v>
      </c>
      <c r="K223" s="14">
        <f t="shared" si="94"/>
        <v>15737.72</v>
      </c>
      <c r="L223" s="37">
        <v>3078</v>
      </c>
      <c r="M223" s="14">
        <f t="shared" si="95"/>
        <v>3570.4799999999996</v>
      </c>
      <c r="O223" s="39">
        <v>2339</v>
      </c>
      <c r="P223" s="36">
        <f t="shared" si="98"/>
        <v>45.376600000000003</v>
      </c>
      <c r="Q223" s="36">
        <f t="shared" si="96"/>
        <v>2384.3766000000001</v>
      </c>
      <c r="R223" s="44">
        <f t="shared" si="82"/>
        <v>2995.3636000000001</v>
      </c>
      <c r="S223" s="45">
        <f t="shared" si="83"/>
        <v>0.25624601415732728</v>
      </c>
      <c r="T223" s="44">
        <f t="shared" si="84"/>
        <v>2922.04</v>
      </c>
      <c r="U223" s="45">
        <f t="shared" si="85"/>
        <v>0.22549432837077821</v>
      </c>
      <c r="V223" s="44">
        <f t="shared" si="86"/>
        <v>3094.4970000000003</v>
      </c>
      <c r="W223" s="45">
        <f t="shared" si="87"/>
        <v>0.29782224838140081</v>
      </c>
      <c r="X223" s="44">
        <f t="shared" si="88"/>
        <v>13567</v>
      </c>
      <c r="Y223" s="45">
        <f t="shared" si="89"/>
        <v>4.689956863357911</v>
      </c>
      <c r="Z223" s="44">
        <f t="shared" si="90"/>
        <v>3078</v>
      </c>
      <c r="AA223" s="45">
        <f t="shared" si="91"/>
        <v>0.29090345879086388</v>
      </c>
    </row>
    <row r="224" spans="1:27">
      <c r="A224" s="12">
        <v>212</v>
      </c>
      <c r="B224" s="1" t="s">
        <v>185</v>
      </c>
      <c r="C224" s="1" t="s">
        <v>3</v>
      </c>
      <c r="D224" s="13">
        <v>4297.6956</v>
      </c>
      <c r="E224" s="14">
        <f t="shared" si="97"/>
        <v>4985.3268959999996</v>
      </c>
      <c r="F224" s="15">
        <v>4070.44</v>
      </c>
      <c r="G224" s="14">
        <f t="shared" si="92"/>
        <v>4721.7103999999999</v>
      </c>
      <c r="H224" s="13">
        <v>4416.174</v>
      </c>
      <c r="I224" s="14">
        <f t="shared" si="93"/>
        <v>5122.7618399999992</v>
      </c>
      <c r="J224" s="36">
        <v>16548</v>
      </c>
      <c r="K224" s="14">
        <f t="shared" si="94"/>
        <v>19195.68</v>
      </c>
      <c r="L224" s="37">
        <v>4463</v>
      </c>
      <c r="M224" s="14">
        <f t="shared" si="95"/>
        <v>5177.08</v>
      </c>
      <c r="O224" s="39">
        <v>3338</v>
      </c>
      <c r="P224" s="36">
        <f t="shared" si="98"/>
        <v>64.757199999999997</v>
      </c>
      <c r="Q224" s="36">
        <f t="shared" si="96"/>
        <v>3402.7572</v>
      </c>
      <c r="R224" s="44">
        <f t="shared" si="82"/>
        <v>4297.6956</v>
      </c>
      <c r="S224" s="45">
        <f t="shared" si="83"/>
        <v>0.26300389578192651</v>
      </c>
      <c r="T224" s="44">
        <f t="shared" si="84"/>
        <v>4070.44</v>
      </c>
      <c r="U224" s="45">
        <f t="shared" si="85"/>
        <v>0.19621817272181508</v>
      </c>
      <c r="V224" s="44">
        <f t="shared" si="86"/>
        <v>4416.174</v>
      </c>
      <c r="W224" s="45">
        <f t="shared" si="87"/>
        <v>0.29782224838140081</v>
      </c>
      <c r="X224" s="44">
        <f t="shared" si="88"/>
        <v>16548</v>
      </c>
      <c r="Y224" s="45">
        <f t="shared" si="89"/>
        <v>3.8631151232300676</v>
      </c>
      <c r="Z224" s="44">
        <f t="shared" si="90"/>
        <v>4463</v>
      </c>
      <c r="AA224" s="45">
        <f t="shared" si="91"/>
        <v>0.3115834418041934</v>
      </c>
    </row>
    <row r="225" spans="1:27">
      <c r="A225" s="12">
        <v>213</v>
      </c>
      <c r="B225" s="1" t="s">
        <v>186</v>
      </c>
      <c r="C225" s="1" t="s">
        <v>3</v>
      </c>
      <c r="D225" s="13">
        <v>11590.754800000001</v>
      </c>
      <c r="E225" s="14">
        <f t="shared" si="97"/>
        <v>13445.275567999999</v>
      </c>
      <c r="F225" s="15">
        <v>10080.400000000001</v>
      </c>
      <c r="G225" s="14">
        <f t="shared" si="92"/>
        <v>11693.264000000001</v>
      </c>
      <c r="H225" s="13">
        <v>11488.932000000001</v>
      </c>
      <c r="I225" s="14">
        <f t="shared" si="93"/>
        <v>13327.161120000001</v>
      </c>
      <c r="J225" s="36">
        <v>25458</v>
      </c>
      <c r="K225" s="14">
        <f t="shared" si="94"/>
        <v>29531.279999999999</v>
      </c>
      <c r="L225" s="37">
        <v>11184</v>
      </c>
      <c r="M225" s="14">
        <f t="shared" si="95"/>
        <v>12973.439999999999</v>
      </c>
      <c r="O225" s="39">
        <v>8684</v>
      </c>
      <c r="P225" s="36">
        <f t="shared" si="98"/>
        <v>168.46960000000001</v>
      </c>
      <c r="Q225" s="36">
        <f t="shared" si="96"/>
        <v>8852.4696000000004</v>
      </c>
      <c r="R225" s="44">
        <f t="shared" si="82"/>
        <v>11590.754800000001</v>
      </c>
      <c r="S225" s="45">
        <f t="shared" si="83"/>
        <v>0.30932443981507718</v>
      </c>
      <c r="T225" s="44">
        <f t="shared" si="84"/>
        <v>10080.400000000001</v>
      </c>
      <c r="U225" s="45">
        <f t="shared" si="85"/>
        <v>0.13871049046019901</v>
      </c>
      <c r="V225" s="44">
        <f t="shared" si="86"/>
        <v>11488.932000000001</v>
      </c>
      <c r="W225" s="45">
        <f t="shared" si="87"/>
        <v>0.29782224838140081</v>
      </c>
      <c r="X225" s="44">
        <f t="shared" si="88"/>
        <v>25458</v>
      </c>
      <c r="Y225" s="45">
        <f t="shared" si="89"/>
        <v>1.8758076729232709</v>
      </c>
      <c r="Z225" s="44">
        <f t="shared" si="90"/>
        <v>11184</v>
      </c>
      <c r="AA225" s="45">
        <f t="shared" si="91"/>
        <v>0.26337626734126252</v>
      </c>
    </row>
    <row r="226" spans="1:27">
      <c r="A226" s="12">
        <v>214</v>
      </c>
      <c r="B226" s="1" t="s">
        <v>212</v>
      </c>
      <c r="C226" s="1" t="s">
        <v>3</v>
      </c>
      <c r="D226" s="13">
        <v>390.69960000000003</v>
      </c>
      <c r="E226" s="14">
        <f t="shared" si="97"/>
        <v>453.21153600000002</v>
      </c>
      <c r="F226" s="15">
        <v>242.44</v>
      </c>
      <c r="G226" s="14">
        <f t="shared" si="92"/>
        <v>281.23039999999997</v>
      </c>
      <c r="H226" s="13">
        <v>306.93600000000004</v>
      </c>
      <c r="I226" s="14">
        <f t="shared" si="93"/>
        <v>356.04576000000003</v>
      </c>
      <c r="J226" s="36">
        <v>7845</v>
      </c>
      <c r="K226" s="14">
        <f t="shared" si="94"/>
        <v>9100.1999999999989</v>
      </c>
      <c r="L226" s="37">
        <v>331</v>
      </c>
      <c r="M226" s="14">
        <f t="shared" si="95"/>
        <v>383.96</v>
      </c>
      <c r="O226" s="39">
        <v>232</v>
      </c>
      <c r="P226" s="36">
        <f t="shared" si="98"/>
        <v>4.5007999999999999</v>
      </c>
      <c r="Q226" s="36">
        <f t="shared" si="96"/>
        <v>236.5008</v>
      </c>
      <c r="R226" s="44">
        <f t="shared" si="82"/>
        <v>390.69960000000003</v>
      </c>
      <c r="S226" s="45">
        <f t="shared" si="83"/>
        <v>0.65200117716303718</v>
      </c>
      <c r="T226" s="44">
        <f t="shared" si="84"/>
        <v>242.44</v>
      </c>
      <c r="U226" s="45">
        <f t="shared" si="85"/>
        <v>2.5112811457720152E-2</v>
      </c>
      <c r="V226" s="44">
        <f t="shared" si="86"/>
        <v>306.93600000000004</v>
      </c>
      <c r="W226" s="45">
        <f t="shared" si="87"/>
        <v>0.29782224838140103</v>
      </c>
      <c r="X226" s="44">
        <f t="shared" si="88"/>
        <v>7845</v>
      </c>
      <c r="Y226" s="45">
        <f t="shared" si="89"/>
        <v>32.171135150494209</v>
      </c>
      <c r="Z226" s="44">
        <f t="shared" si="90"/>
        <v>331</v>
      </c>
      <c r="AA226" s="45">
        <f t="shared" si="91"/>
        <v>0.39957243273595688</v>
      </c>
    </row>
    <row r="227" spans="1:27">
      <c r="A227" s="12">
        <v>215</v>
      </c>
      <c r="B227" s="1" t="s">
        <v>213</v>
      </c>
      <c r="C227" s="1" t="s">
        <v>3</v>
      </c>
      <c r="D227" s="13">
        <v>520.93280000000004</v>
      </c>
      <c r="E227" s="14">
        <f t="shared" si="97"/>
        <v>604.28204800000003</v>
      </c>
      <c r="F227" s="15">
        <v>497.64000000000004</v>
      </c>
      <c r="G227" s="14">
        <f t="shared" si="92"/>
        <v>577.26239999999996</v>
      </c>
      <c r="H227" s="13">
        <v>485.54100000000005</v>
      </c>
      <c r="I227" s="14">
        <f t="shared" si="93"/>
        <v>563.22756000000004</v>
      </c>
      <c r="J227" s="36">
        <v>6521</v>
      </c>
      <c r="K227" s="14">
        <f t="shared" si="94"/>
        <v>7564.36</v>
      </c>
      <c r="L227" s="37">
        <v>509</v>
      </c>
      <c r="M227" s="14">
        <f t="shared" si="95"/>
        <v>590.43999999999994</v>
      </c>
      <c r="O227" s="39">
        <v>367</v>
      </c>
      <c r="P227" s="36">
        <f t="shared" si="98"/>
        <v>7.1198000000000006</v>
      </c>
      <c r="Q227" s="36">
        <f t="shared" si="96"/>
        <v>374.1198</v>
      </c>
      <c r="R227" s="44">
        <f t="shared" si="82"/>
        <v>520.93280000000004</v>
      </c>
      <c r="S227" s="45">
        <f t="shared" si="83"/>
        <v>0.39242242725458532</v>
      </c>
      <c r="T227" s="44">
        <f t="shared" si="84"/>
        <v>497.64000000000004</v>
      </c>
      <c r="U227" s="45">
        <f t="shared" si="85"/>
        <v>0.3301621566140045</v>
      </c>
      <c r="V227" s="44">
        <f t="shared" si="86"/>
        <v>485.54100000000005</v>
      </c>
      <c r="W227" s="45">
        <f t="shared" si="87"/>
        <v>0.29782224838140103</v>
      </c>
      <c r="X227" s="44">
        <f t="shared" si="88"/>
        <v>6521</v>
      </c>
      <c r="Y227" s="45">
        <f t="shared" si="89"/>
        <v>16.430245605819312</v>
      </c>
      <c r="Z227" s="44">
        <f t="shared" si="90"/>
        <v>509</v>
      </c>
      <c r="AA227" s="45">
        <f t="shared" si="91"/>
        <v>0.36052676174850951</v>
      </c>
    </row>
    <row r="228" spans="1:27">
      <c r="A228" s="12">
        <v>216</v>
      </c>
      <c r="B228" s="1" t="s">
        <v>214</v>
      </c>
      <c r="C228" s="1" t="s">
        <v>3</v>
      </c>
      <c r="D228" s="13">
        <v>781.39920000000006</v>
      </c>
      <c r="E228" s="14">
        <f t="shared" si="97"/>
        <v>906.42307200000005</v>
      </c>
      <c r="F228" s="15">
        <v>752.84</v>
      </c>
      <c r="G228" s="14">
        <f t="shared" si="92"/>
        <v>873.2944</v>
      </c>
      <c r="H228" s="13">
        <v>795.12300000000005</v>
      </c>
      <c r="I228" s="14">
        <f t="shared" si="93"/>
        <v>922.34267999999997</v>
      </c>
      <c r="J228" s="36">
        <v>9854</v>
      </c>
      <c r="K228" s="14">
        <f t="shared" si="94"/>
        <v>11430.64</v>
      </c>
      <c r="L228" s="37">
        <v>745</v>
      </c>
      <c r="M228" s="14">
        <f t="shared" si="95"/>
        <v>864.19999999999993</v>
      </c>
      <c r="O228" s="39">
        <v>601</v>
      </c>
      <c r="P228" s="36">
        <f t="shared" si="98"/>
        <v>11.6594</v>
      </c>
      <c r="Q228" s="36">
        <f t="shared" si="96"/>
        <v>612.65940000000001</v>
      </c>
      <c r="R228" s="44">
        <f t="shared" si="82"/>
        <v>781.39920000000006</v>
      </c>
      <c r="S228" s="45">
        <f t="shared" si="83"/>
        <v>0.27542187388294392</v>
      </c>
      <c r="T228" s="44">
        <f t="shared" si="84"/>
        <v>752.84</v>
      </c>
      <c r="U228" s="45">
        <f t="shared" si="85"/>
        <v>0.22880673992760103</v>
      </c>
      <c r="V228" s="44">
        <f t="shared" si="86"/>
        <v>795.12300000000005</v>
      </c>
      <c r="W228" s="45">
        <f t="shared" si="87"/>
        <v>0.29782224838140081</v>
      </c>
      <c r="X228" s="44">
        <f t="shared" si="88"/>
        <v>9854</v>
      </c>
      <c r="Y228" s="45">
        <f t="shared" si="89"/>
        <v>15.083977492224882</v>
      </c>
      <c r="Z228" s="44">
        <f t="shared" si="90"/>
        <v>745</v>
      </c>
      <c r="AA228" s="45">
        <f t="shared" si="91"/>
        <v>0.21601007019560958</v>
      </c>
    </row>
    <row r="229" spans="1:27">
      <c r="A229" s="12">
        <v>217</v>
      </c>
      <c r="B229" s="1" t="s">
        <v>215</v>
      </c>
      <c r="C229" s="1" t="s">
        <v>3</v>
      </c>
      <c r="D229" s="13">
        <v>1432.5652</v>
      </c>
      <c r="E229" s="14">
        <f t="shared" si="97"/>
        <v>1661.7756319999999</v>
      </c>
      <c r="F229" s="15">
        <v>1390.84</v>
      </c>
      <c r="G229" s="14">
        <f t="shared" si="92"/>
        <v>1613.3743999999997</v>
      </c>
      <c r="H229" s="13">
        <v>1464.5610000000001</v>
      </c>
      <c r="I229" s="14">
        <f t="shared" si="93"/>
        <v>1698.89076</v>
      </c>
      <c r="J229" s="36">
        <v>8541</v>
      </c>
      <c r="K229" s="14">
        <f t="shared" si="94"/>
        <v>9907.56</v>
      </c>
      <c r="L229" s="37">
        <v>1354</v>
      </c>
      <c r="M229" s="14">
        <f t="shared" si="95"/>
        <v>1570.6399999999999</v>
      </c>
      <c r="O229" s="39">
        <v>1107</v>
      </c>
      <c r="P229" s="36">
        <f t="shared" si="98"/>
        <v>21.4758</v>
      </c>
      <c r="Q229" s="36">
        <f t="shared" si="96"/>
        <v>1128.4757999999999</v>
      </c>
      <c r="R229" s="44">
        <f t="shared" si="82"/>
        <v>1432.5652</v>
      </c>
      <c r="S229" s="45">
        <f t="shared" si="83"/>
        <v>0.26946913704308062</v>
      </c>
      <c r="T229" s="44">
        <f t="shared" si="84"/>
        <v>1390.84</v>
      </c>
      <c r="U229" s="45">
        <f t="shared" si="85"/>
        <v>0.23249430780881619</v>
      </c>
      <c r="V229" s="44">
        <f t="shared" si="86"/>
        <v>1464.5610000000001</v>
      </c>
      <c r="W229" s="45">
        <f t="shared" si="87"/>
        <v>0.29782224838140103</v>
      </c>
      <c r="X229" s="44">
        <f t="shared" si="88"/>
        <v>8541</v>
      </c>
      <c r="Y229" s="45">
        <f t="shared" si="89"/>
        <v>6.5686160039940606</v>
      </c>
      <c r="Z229" s="44">
        <f t="shared" si="90"/>
        <v>1354</v>
      </c>
      <c r="AA229" s="45">
        <f t="shared" si="91"/>
        <v>0.19984850361877515</v>
      </c>
    </row>
    <row r="230" spans="1:27">
      <c r="A230" s="12">
        <v>218</v>
      </c>
      <c r="B230" s="1" t="s">
        <v>216</v>
      </c>
      <c r="C230" s="1" t="s">
        <v>3</v>
      </c>
      <c r="D230" s="13">
        <v>1953.498</v>
      </c>
      <c r="E230" s="14">
        <f t="shared" si="97"/>
        <v>2266.0576799999999</v>
      </c>
      <c r="F230" s="15">
        <v>1901.24</v>
      </c>
      <c r="G230" s="14">
        <f t="shared" si="92"/>
        <v>2205.4384</v>
      </c>
      <c r="H230" s="13">
        <v>1983.1770000000001</v>
      </c>
      <c r="I230" s="14">
        <f t="shared" si="93"/>
        <v>2300.4853199999998</v>
      </c>
      <c r="J230" s="36">
        <v>12458</v>
      </c>
      <c r="K230" s="14">
        <f t="shared" si="94"/>
        <v>14451.279999999999</v>
      </c>
      <c r="L230" s="37">
        <v>2140</v>
      </c>
      <c r="M230" s="14">
        <f t="shared" si="95"/>
        <v>2482.3999999999996</v>
      </c>
      <c r="O230" s="39">
        <v>1499</v>
      </c>
      <c r="P230" s="36">
        <f t="shared" si="98"/>
        <v>29.0806</v>
      </c>
      <c r="Q230" s="36">
        <f t="shared" si="96"/>
        <v>1528.0806</v>
      </c>
      <c r="R230" s="44">
        <f t="shared" si="82"/>
        <v>1953.498</v>
      </c>
      <c r="S230" s="45">
        <f t="shared" si="83"/>
        <v>0.27839984356846093</v>
      </c>
      <c r="T230" s="44">
        <f t="shared" si="84"/>
        <v>1901.24</v>
      </c>
      <c r="U230" s="45">
        <f t="shared" si="85"/>
        <v>0.24420138571224581</v>
      </c>
      <c r="V230" s="44">
        <f t="shared" si="86"/>
        <v>1983.1770000000001</v>
      </c>
      <c r="W230" s="45">
        <f t="shared" si="87"/>
        <v>0.29782224838140081</v>
      </c>
      <c r="X230" s="44">
        <f t="shared" si="88"/>
        <v>12458</v>
      </c>
      <c r="Y230" s="45">
        <f t="shared" si="89"/>
        <v>7.1527113164056928</v>
      </c>
      <c r="Z230" s="44">
        <f t="shared" si="90"/>
        <v>2140</v>
      </c>
      <c r="AA230" s="45">
        <f t="shared" si="91"/>
        <v>0.40044968832141437</v>
      </c>
    </row>
    <row r="231" spans="1:27">
      <c r="A231" s="12">
        <v>219</v>
      </c>
      <c r="B231" s="1" t="s">
        <v>217</v>
      </c>
      <c r="C231" s="1" t="s">
        <v>3</v>
      </c>
      <c r="D231" s="13">
        <v>3255.83</v>
      </c>
      <c r="E231" s="14">
        <f t="shared" si="97"/>
        <v>3776.7627999999995</v>
      </c>
      <c r="F231" s="15">
        <v>3049.64</v>
      </c>
      <c r="G231" s="14">
        <f t="shared" si="92"/>
        <v>3537.5823999999998</v>
      </c>
      <c r="H231" s="13">
        <v>3253.2570000000005</v>
      </c>
      <c r="I231" s="14">
        <f t="shared" si="93"/>
        <v>3773.7781200000004</v>
      </c>
      <c r="J231" s="36">
        <v>9652</v>
      </c>
      <c r="K231" s="14">
        <f t="shared" si="94"/>
        <v>11196.32</v>
      </c>
      <c r="L231" s="37">
        <v>3236</v>
      </c>
      <c r="M231" s="14">
        <f t="shared" si="95"/>
        <v>3753.7599999999998</v>
      </c>
      <c r="O231" s="39">
        <v>2459</v>
      </c>
      <c r="P231" s="36">
        <f t="shared" si="98"/>
        <v>47.704599999999999</v>
      </c>
      <c r="Q231" s="36">
        <f t="shared" si="96"/>
        <v>2506.7046</v>
      </c>
      <c r="R231" s="44">
        <f t="shared" si="82"/>
        <v>3255.83</v>
      </c>
      <c r="S231" s="45">
        <f t="shared" si="83"/>
        <v>0.29884869561415406</v>
      </c>
      <c r="T231" s="44">
        <f t="shared" si="84"/>
        <v>3049.64</v>
      </c>
      <c r="U231" s="45">
        <f t="shared" si="85"/>
        <v>0.21659329144726502</v>
      </c>
      <c r="V231" s="44">
        <f t="shared" si="86"/>
        <v>3253.2570000000005</v>
      </c>
      <c r="W231" s="45">
        <f t="shared" si="87"/>
        <v>0.29782224838140103</v>
      </c>
      <c r="X231" s="44">
        <f t="shared" si="88"/>
        <v>9652</v>
      </c>
      <c r="Y231" s="45">
        <f t="shared" si="89"/>
        <v>2.8504736457578606</v>
      </c>
      <c r="Z231" s="44">
        <f t="shared" si="90"/>
        <v>3236</v>
      </c>
      <c r="AA231" s="45">
        <f t="shared" si="91"/>
        <v>0.29093791107256917</v>
      </c>
    </row>
    <row r="232" spans="1:27">
      <c r="A232" s="12">
        <v>220</v>
      </c>
      <c r="B232" s="1" t="s">
        <v>218</v>
      </c>
      <c r="C232" s="1" t="s">
        <v>3</v>
      </c>
      <c r="D232" s="13">
        <v>12893.086799999999</v>
      </c>
      <c r="E232" s="14">
        <f t="shared" si="97"/>
        <v>14955.980687999998</v>
      </c>
      <c r="F232" s="15">
        <v>11088.44</v>
      </c>
      <c r="G232" s="14">
        <f t="shared" si="92"/>
        <v>12862.590399999999</v>
      </c>
      <c r="H232" s="13">
        <v>12874.113000000001</v>
      </c>
      <c r="I232" s="14">
        <f t="shared" si="93"/>
        <v>14933.971080000001</v>
      </c>
      <c r="J232" s="36">
        <v>36521</v>
      </c>
      <c r="K232" s="14">
        <f t="shared" si="94"/>
        <v>42364.36</v>
      </c>
      <c r="L232" s="37">
        <v>13066</v>
      </c>
      <c r="M232" s="14">
        <f t="shared" si="95"/>
        <v>15156.56</v>
      </c>
      <c r="O232" s="39">
        <v>9731</v>
      </c>
      <c r="P232" s="36">
        <f t="shared" si="98"/>
        <v>188.78140000000002</v>
      </c>
      <c r="Q232" s="36">
        <f t="shared" si="96"/>
        <v>9919.7813999999998</v>
      </c>
      <c r="R232" s="44">
        <f t="shared" si="82"/>
        <v>12893.086799999999</v>
      </c>
      <c r="S232" s="45">
        <f t="shared" si="83"/>
        <v>0.29973497198234633</v>
      </c>
      <c r="T232" s="44">
        <f t="shared" si="84"/>
        <v>11088.44</v>
      </c>
      <c r="U232" s="45">
        <f t="shared" si="85"/>
        <v>0.11781092272859972</v>
      </c>
      <c r="V232" s="44">
        <f t="shared" si="86"/>
        <v>12874.113000000001</v>
      </c>
      <c r="W232" s="45">
        <f t="shared" si="87"/>
        <v>0.29782224838140103</v>
      </c>
      <c r="X232" s="44">
        <f t="shared" si="88"/>
        <v>36521</v>
      </c>
      <c r="Y232" s="45">
        <f t="shared" si="89"/>
        <v>2.6816335489005838</v>
      </c>
      <c r="Z232" s="44">
        <f t="shared" si="90"/>
        <v>13066</v>
      </c>
      <c r="AA232" s="45">
        <f t="shared" si="91"/>
        <v>0.3171661222292661</v>
      </c>
    </row>
    <row r="233" spans="1:27">
      <c r="A233" s="12">
        <v>221</v>
      </c>
      <c r="B233" s="1" t="s">
        <v>219</v>
      </c>
      <c r="C233" s="1" t="s">
        <v>3</v>
      </c>
      <c r="D233" s="13">
        <v>1432.5652</v>
      </c>
      <c r="E233" s="14">
        <f t="shared" si="97"/>
        <v>1661.7756319999999</v>
      </c>
      <c r="F233" s="15">
        <v>1518.44</v>
      </c>
      <c r="G233" s="14">
        <f t="shared" si="92"/>
        <v>1761.3904</v>
      </c>
      <c r="H233" s="13">
        <v>1578.3390000000002</v>
      </c>
      <c r="I233" s="14">
        <f t="shared" si="93"/>
        <v>1830.8732400000001</v>
      </c>
      <c r="J233" s="36">
        <v>7854</v>
      </c>
      <c r="K233" s="14">
        <f t="shared" si="94"/>
        <v>9110.64</v>
      </c>
      <c r="L233" s="37">
        <v>1589</v>
      </c>
      <c r="M233" s="14">
        <f t="shared" si="95"/>
        <v>1843.2399999999998</v>
      </c>
      <c r="O233" s="39">
        <v>1193</v>
      </c>
      <c r="P233" s="36">
        <f t="shared" si="98"/>
        <v>23.144200000000001</v>
      </c>
      <c r="Q233" s="36">
        <f t="shared" si="96"/>
        <v>1216.1442</v>
      </c>
      <c r="R233" s="44">
        <f t="shared" si="82"/>
        <v>1432.5652</v>
      </c>
      <c r="S233" s="45">
        <f t="shared" si="83"/>
        <v>0.17795669296453509</v>
      </c>
      <c r="T233" s="44">
        <f t="shared" si="84"/>
        <v>1518.44</v>
      </c>
      <c r="U233" s="45">
        <f t="shared" si="85"/>
        <v>0.24856904304604677</v>
      </c>
      <c r="V233" s="44">
        <f t="shared" si="86"/>
        <v>1578.3390000000002</v>
      </c>
      <c r="W233" s="45">
        <f t="shared" si="87"/>
        <v>0.29782224838140103</v>
      </c>
      <c r="X233" s="44">
        <f t="shared" si="88"/>
        <v>7854</v>
      </c>
      <c r="Y233" s="45">
        <f t="shared" si="89"/>
        <v>5.4581157398933451</v>
      </c>
      <c r="Z233" s="44">
        <f t="shared" si="90"/>
        <v>1589</v>
      </c>
      <c r="AA233" s="45">
        <f t="shared" si="91"/>
        <v>0.3065884785702222</v>
      </c>
    </row>
    <row r="234" spans="1:27">
      <c r="A234" s="12">
        <v>222</v>
      </c>
      <c r="B234" s="1" t="s">
        <v>220</v>
      </c>
      <c r="C234" s="1" t="s">
        <v>3</v>
      </c>
      <c r="D234" s="13">
        <v>2865.1304</v>
      </c>
      <c r="E234" s="14">
        <f t="shared" si="97"/>
        <v>3323.5512639999997</v>
      </c>
      <c r="F234" s="15">
        <v>2922.04</v>
      </c>
      <c r="G234" s="14">
        <f t="shared" si="92"/>
        <v>3389.5663999999997</v>
      </c>
      <c r="H234" s="13">
        <v>3114.3420000000006</v>
      </c>
      <c r="I234" s="14">
        <f t="shared" si="93"/>
        <v>3612.6367200000004</v>
      </c>
      <c r="J234" s="36">
        <v>10869</v>
      </c>
      <c r="K234" s="14">
        <f t="shared" si="94"/>
        <v>12608.039999999999</v>
      </c>
      <c r="L234" s="37">
        <v>2785</v>
      </c>
      <c r="M234" s="14">
        <f t="shared" si="95"/>
        <v>3230.6</v>
      </c>
      <c r="O234" s="39">
        <v>2354</v>
      </c>
      <c r="P234" s="36">
        <f t="shared" si="98"/>
        <v>45.6676</v>
      </c>
      <c r="Q234" s="36">
        <f t="shared" si="96"/>
        <v>2399.6676000000002</v>
      </c>
      <c r="R234" s="44">
        <f t="shared" si="82"/>
        <v>2865.1304</v>
      </c>
      <c r="S234" s="45">
        <f t="shared" si="83"/>
        <v>0.19396969813652509</v>
      </c>
      <c r="T234" s="44">
        <f t="shared" si="84"/>
        <v>2922.04</v>
      </c>
      <c r="U234" s="45">
        <f t="shared" si="85"/>
        <v>0.21768531608294395</v>
      </c>
      <c r="V234" s="44">
        <f t="shared" si="86"/>
        <v>3114.3420000000006</v>
      </c>
      <c r="W234" s="45">
        <f t="shared" si="87"/>
        <v>0.29782224838140103</v>
      </c>
      <c r="X234" s="44">
        <f t="shared" si="88"/>
        <v>10869</v>
      </c>
      <c r="Y234" s="45">
        <f t="shared" si="89"/>
        <v>3.5293773187586472</v>
      </c>
      <c r="Z234" s="44">
        <f t="shared" si="90"/>
        <v>2785</v>
      </c>
      <c r="AA234" s="45">
        <f t="shared" si="91"/>
        <v>0.16057740663748588</v>
      </c>
    </row>
    <row r="235" spans="1:27">
      <c r="A235" s="12">
        <v>223</v>
      </c>
      <c r="B235" s="1" t="s">
        <v>221</v>
      </c>
      <c r="C235" s="1" t="s">
        <v>3</v>
      </c>
      <c r="D235" s="13">
        <v>2865.1304</v>
      </c>
      <c r="E235" s="14">
        <f t="shared" si="97"/>
        <v>3323.5512639999997</v>
      </c>
      <c r="F235" s="15">
        <v>2794.4399999999996</v>
      </c>
      <c r="G235" s="14">
        <f t="shared" si="92"/>
        <v>3241.5503999999992</v>
      </c>
      <c r="H235" s="13">
        <v>3114.3420000000006</v>
      </c>
      <c r="I235" s="14">
        <f t="shared" si="93"/>
        <v>3612.6367200000004</v>
      </c>
      <c r="J235" s="36">
        <v>12358</v>
      </c>
      <c r="K235" s="14">
        <f t="shared" si="94"/>
        <v>14335.279999999999</v>
      </c>
      <c r="L235" s="37">
        <v>2906</v>
      </c>
      <c r="M235" s="14">
        <f t="shared" si="95"/>
        <v>3370.9599999999996</v>
      </c>
      <c r="O235" s="39">
        <v>2354</v>
      </c>
      <c r="P235" s="36">
        <f t="shared" si="98"/>
        <v>45.6676</v>
      </c>
      <c r="Q235" s="36">
        <f t="shared" si="96"/>
        <v>2399.6676000000002</v>
      </c>
      <c r="R235" s="44">
        <f t="shared" si="82"/>
        <v>2865.1304</v>
      </c>
      <c r="S235" s="45">
        <f t="shared" si="83"/>
        <v>0.19396969813652509</v>
      </c>
      <c r="T235" s="44">
        <f t="shared" si="84"/>
        <v>2794.4399999999996</v>
      </c>
      <c r="U235" s="45">
        <f t="shared" si="85"/>
        <v>0.16451128481294641</v>
      </c>
      <c r="V235" s="44">
        <f t="shared" si="86"/>
        <v>3114.3420000000006</v>
      </c>
      <c r="W235" s="45">
        <f t="shared" si="87"/>
        <v>0.29782224838140103</v>
      </c>
      <c r="X235" s="44">
        <f t="shared" si="88"/>
        <v>12358</v>
      </c>
      <c r="Y235" s="45">
        <f t="shared" si="89"/>
        <v>4.1498799250362834</v>
      </c>
      <c r="Z235" s="44">
        <f t="shared" si="90"/>
        <v>2906</v>
      </c>
      <c r="AA235" s="45">
        <f t="shared" si="91"/>
        <v>0.21100105697972493</v>
      </c>
    </row>
    <row r="236" spans="1:27">
      <c r="A236" s="12">
        <v>224</v>
      </c>
      <c r="B236" s="1" t="s">
        <v>222</v>
      </c>
      <c r="C236" s="1" t="s">
        <v>3</v>
      </c>
      <c r="D236" s="13">
        <v>2604.6640000000002</v>
      </c>
      <c r="E236" s="14">
        <f t="shared" si="97"/>
        <v>3021.4102400000002</v>
      </c>
      <c r="F236" s="15">
        <v>3942.84</v>
      </c>
      <c r="G236" s="14">
        <f t="shared" si="92"/>
        <v>4573.6943999999994</v>
      </c>
      <c r="H236" s="13">
        <v>4422.7889999999998</v>
      </c>
      <c r="I236" s="14">
        <f t="shared" si="93"/>
        <v>5130.4352399999998</v>
      </c>
      <c r="J236" s="36">
        <v>14974</v>
      </c>
      <c r="K236" s="14">
        <f t="shared" si="94"/>
        <v>17369.84</v>
      </c>
      <c r="L236" s="37">
        <v>3694</v>
      </c>
      <c r="M236" s="14">
        <f t="shared" si="95"/>
        <v>4285.04</v>
      </c>
      <c r="O236" s="39">
        <v>3343</v>
      </c>
      <c r="P236" s="36">
        <f t="shared" si="98"/>
        <v>64.854200000000006</v>
      </c>
      <c r="Q236" s="36">
        <f t="shared" si="96"/>
        <v>3407.8542000000002</v>
      </c>
      <c r="R236" s="44">
        <f t="shared" si="82"/>
        <v>2604.6640000000002</v>
      </c>
      <c r="S236" s="45">
        <f t="shared" si="83"/>
        <v>-0.23568795871607418</v>
      </c>
      <c r="T236" s="44">
        <f t="shared" si="84"/>
        <v>3942.84</v>
      </c>
      <c r="U236" s="45">
        <f t="shared" si="85"/>
        <v>0.15698611753988767</v>
      </c>
      <c r="V236" s="44">
        <f t="shared" si="86"/>
        <v>4422.7889999999998</v>
      </c>
      <c r="W236" s="45">
        <f t="shared" si="87"/>
        <v>0.29782224838140059</v>
      </c>
      <c r="X236" s="44">
        <f t="shared" si="88"/>
        <v>14974</v>
      </c>
      <c r="Y236" s="45">
        <f t="shared" si="89"/>
        <v>3.3939673240715518</v>
      </c>
      <c r="Z236" s="44">
        <f t="shared" si="90"/>
        <v>3694</v>
      </c>
      <c r="AA236" s="45">
        <f t="shared" si="91"/>
        <v>8.3966561714993393E-2</v>
      </c>
    </row>
    <row r="237" spans="1:27">
      <c r="A237" s="12">
        <v>225</v>
      </c>
      <c r="B237" s="1" t="s">
        <v>223</v>
      </c>
      <c r="C237" s="1" t="s">
        <v>3</v>
      </c>
      <c r="D237" s="13">
        <v>5860.4939999999997</v>
      </c>
      <c r="E237" s="14">
        <f t="shared" si="97"/>
        <v>6798.1730399999988</v>
      </c>
      <c r="F237" s="15">
        <v>4198.04</v>
      </c>
      <c r="G237" s="14">
        <f t="shared" si="92"/>
        <v>4869.7263999999996</v>
      </c>
      <c r="H237" s="13">
        <v>4884.5160000000005</v>
      </c>
      <c r="I237" s="14">
        <f t="shared" si="93"/>
        <v>5666.03856</v>
      </c>
      <c r="J237" s="36">
        <v>23587</v>
      </c>
      <c r="K237" s="14">
        <f t="shared" si="94"/>
        <v>27360.92</v>
      </c>
      <c r="L237" s="37">
        <v>5149</v>
      </c>
      <c r="M237" s="14">
        <f t="shared" si="95"/>
        <v>5972.8399999999992</v>
      </c>
      <c r="O237" s="39">
        <v>3692</v>
      </c>
      <c r="P237" s="36">
        <f t="shared" si="98"/>
        <v>71.624800000000008</v>
      </c>
      <c r="Q237" s="36">
        <f t="shared" si="96"/>
        <v>3763.6248000000001</v>
      </c>
      <c r="R237" s="44">
        <f t="shared" si="82"/>
        <v>5860.4939999999997</v>
      </c>
      <c r="S237" s="45">
        <f t="shared" si="83"/>
        <v>0.55714087121543021</v>
      </c>
      <c r="T237" s="44">
        <f t="shared" si="84"/>
        <v>4198.04</v>
      </c>
      <c r="U237" s="45">
        <f t="shared" si="85"/>
        <v>0.1154246831405723</v>
      </c>
      <c r="V237" s="44">
        <f t="shared" si="86"/>
        <v>4884.5160000000005</v>
      </c>
      <c r="W237" s="45">
        <f t="shared" si="87"/>
        <v>0.29782224838140103</v>
      </c>
      <c r="X237" s="44">
        <f t="shared" si="88"/>
        <v>23587</v>
      </c>
      <c r="Y237" s="45">
        <f t="shared" si="89"/>
        <v>5.267096550113072</v>
      </c>
      <c r="Z237" s="44">
        <f t="shared" si="90"/>
        <v>5149</v>
      </c>
      <c r="AA237" s="45">
        <f t="shared" si="91"/>
        <v>0.3680959908649768</v>
      </c>
    </row>
    <row r="238" spans="1:27">
      <c r="A238" s="12">
        <v>226</v>
      </c>
      <c r="B238" s="1" t="s">
        <v>224</v>
      </c>
      <c r="C238" s="1" t="s">
        <v>3</v>
      </c>
      <c r="D238" s="13">
        <v>8465.1579999999994</v>
      </c>
      <c r="E238" s="14">
        <f t="shared" si="97"/>
        <v>9819.5832799999989</v>
      </c>
      <c r="F238" s="15">
        <v>9302.0400000000009</v>
      </c>
      <c r="G238" s="14">
        <f t="shared" si="92"/>
        <v>10790.366400000001</v>
      </c>
      <c r="H238" s="13">
        <v>10171.224</v>
      </c>
      <c r="I238" s="14">
        <f t="shared" si="93"/>
        <v>11798.619839999999</v>
      </c>
      <c r="J238" s="36">
        <v>26251</v>
      </c>
      <c r="K238" s="14">
        <f t="shared" si="94"/>
        <v>30451.159999999996</v>
      </c>
      <c r="L238" s="37">
        <v>8943</v>
      </c>
      <c r="M238" s="14">
        <f t="shared" si="95"/>
        <v>10373.879999999999</v>
      </c>
      <c r="O238" s="39">
        <v>7688</v>
      </c>
      <c r="P238" s="36">
        <f t="shared" si="98"/>
        <v>149.1472</v>
      </c>
      <c r="Q238" s="36">
        <f t="shared" si="96"/>
        <v>7837.1472000000003</v>
      </c>
      <c r="R238" s="44">
        <f t="shared" si="82"/>
        <v>8465.1579999999994</v>
      </c>
      <c r="S238" s="45">
        <f t="shared" si="83"/>
        <v>8.0132576813154444E-2</v>
      </c>
      <c r="T238" s="44">
        <f t="shared" si="84"/>
        <v>9302.0400000000009</v>
      </c>
      <c r="U238" s="45">
        <f t="shared" si="85"/>
        <v>0.18691658617819518</v>
      </c>
      <c r="V238" s="44">
        <f t="shared" si="86"/>
        <v>10171.224</v>
      </c>
      <c r="W238" s="45">
        <f t="shared" si="87"/>
        <v>0.29782224838140081</v>
      </c>
      <c r="X238" s="44">
        <f t="shared" si="88"/>
        <v>26251</v>
      </c>
      <c r="Y238" s="45">
        <f t="shared" si="89"/>
        <v>2.3495606666670747</v>
      </c>
      <c r="Z238" s="44">
        <f t="shared" si="90"/>
        <v>8943</v>
      </c>
      <c r="AA238" s="45">
        <f t="shared" si="91"/>
        <v>0.14110399763832415</v>
      </c>
    </row>
    <row r="239" spans="1:27">
      <c r="A239" s="12">
        <v>227</v>
      </c>
      <c r="B239" s="1" t="s">
        <v>225</v>
      </c>
      <c r="C239" s="1" t="s">
        <v>3</v>
      </c>
      <c r="D239" s="13">
        <v>2604.6640000000002</v>
      </c>
      <c r="E239" s="14">
        <f t="shared" si="97"/>
        <v>3021.4102400000002</v>
      </c>
      <c r="F239" s="15">
        <v>2424.4</v>
      </c>
      <c r="G239" s="14">
        <f t="shared" si="92"/>
        <v>2812.3040000000001</v>
      </c>
      <c r="H239" s="13">
        <v>2671.1370000000002</v>
      </c>
      <c r="I239" s="14">
        <f t="shared" si="93"/>
        <v>3098.51892</v>
      </c>
      <c r="J239" s="36">
        <v>15421</v>
      </c>
      <c r="K239" s="14">
        <f t="shared" si="94"/>
        <v>17888.36</v>
      </c>
      <c r="L239" s="37">
        <v>2653</v>
      </c>
      <c r="M239" s="14">
        <f t="shared" si="95"/>
        <v>3077.4799999999996</v>
      </c>
      <c r="O239" s="39">
        <v>2019</v>
      </c>
      <c r="P239" s="36">
        <f t="shared" si="98"/>
        <v>39.168599999999998</v>
      </c>
      <c r="Q239" s="36">
        <f t="shared" si="96"/>
        <v>2058.1686</v>
      </c>
      <c r="R239" s="44">
        <f t="shared" si="82"/>
        <v>2604.6640000000002</v>
      </c>
      <c r="S239" s="45">
        <f t="shared" si="83"/>
        <v>0.26552508866377633</v>
      </c>
      <c r="T239" s="44">
        <f t="shared" si="84"/>
        <v>2424.4</v>
      </c>
      <c r="U239" s="45">
        <f t="shared" si="85"/>
        <v>0.17794042723224912</v>
      </c>
      <c r="V239" s="44">
        <f t="shared" si="86"/>
        <v>2671.1370000000002</v>
      </c>
      <c r="W239" s="45">
        <f t="shared" si="87"/>
        <v>0.29782224838140103</v>
      </c>
      <c r="X239" s="44">
        <f t="shared" si="88"/>
        <v>15421</v>
      </c>
      <c r="Y239" s="45">
        <f t="shared" si="89"/>
        <v>6.4925834550191857</v>
      </c>
      <c r="Z239" s="44">
        <f t="shared" si="90"/>
        <v>2653</v>
      </c>
      <c r="AA239" s="45">
        <f t="shared" si="91"/>
        <v>0.28901004514401785</v>
      </c>
    </row>
    <row r="240" spans="1:27">
      <c r="A240" s="12">
        <v>228</v>
      </c>
      <c r="B240" s="1" t="s">
        <v>226</v>
      </c>
      <c r="C240" s="1" t="s">
        <v>3</v>
      </c>
      <c r="D240" s="13">
        <v>4818.6283999999996</v>
      </c>
      <c r="E240" s="14">
        <f t="shared" si="97"/>
        <v>5589.6089439999987</v>
      </c>
      <c r="F240" s="15">
        <v>4325.6400000000003</v>
      </c>
      <c r="G240" s="14">
        <f t="shared" si="92"/>
        <v>5017.7424000000001</v>
      </c>
      <c r="H240" s="13">
        <v>4736.34</v>
      </c>
      <c r="I240" s="14">
        <f t="shared" si="93"/>
        <v>5494.1543999999994</v>
      </c>
      <c r="J240" s="36">
        <v>16548</v>
      </c>
      <c r="K240" s="14">
        <f t="shared" si="94"/>
        <v>19195.68</v>
      </c>
      <c r="L240" s="37">
        <v>4688</v>
      </c>
      <c r="M240" s="14">
        <f t="shared" si="95"/>
        <v>5438.08</v>
      </c>
      <c r="O240" s="39">
        <v>3580</v>
      </c>
      <c r="P240" s="36">
        <f t="shared" si="98"/>
        <v>69.451999999999998</v>
      </c>
      <c r="Q240" s="36">
        <f t="shared" si="96"/>
        <v>3649.4520000000002</v>
      </c>
      <c r="R240" s="44">
        <f t="shared" si="82"/>
        <v>4818.6283999999996</v>
      </c>
      <c r="S240" s="45">
        <f t="shared" si="83"/>
        <v>0.32037040081634149</v>
      </c>
      <c r="T240" s="44">
        <f t="shared" si="84"/>
        <v>4325.6400000000003</v>
      </c>
      <c r="U240" s="45">
        <f t="shared" si="85"/>
        <v>0.18528480440351047</v>
      </c>
      <c r="V240" s="44">
        <f t="shared" si="86"/>
        <v>4736.34</v>
      </c>
      <c r="W240" s="45">
        <f t="shared" si="87"/>
        <v>0.29782224838140081</v>
      </c>
      <c r="X240" s="44">
        <f t="shared" si="88"/>
        <v>16548</v>
      </c>
      <c r="Y240" s="45">
        <f t="shared" si="89"/>
        <v>3.53437940819608</v>
      </c>
      <c r="Z240" s="44">
        <f t="shared" si="90"/>
        <v>4688</v>
      </c>
      <c r="AA240" s="45">
        <f t="shared" si="91"/>
        <v>0.28457642407682027</v>
      </c>
    </row>
    <row r="241" spans="1:27">
      <c r="A241" s="12">
        <v>229</v>
      </c>
      <c r="B241" s="1" t="s">
        <v>227</v>
      </c>
      <c r="C241" s="1" t="s">
        <v>3</v>
      </c>
      <c r="D241" s="13">
        <v>7293.0591999999997</v>
      </c>
      <c r="E241" s="14">
        <f t="shared" si="97"/>
        <v>8459.9486719999986</v>
      </c>
      <c r="F241" s="15">
        <v>6622.4400000000005</v>
      </c>
      <c r="G241" s="14">
        <f t="shared" si="92"/>
        <v>7682.0303999999996</v>
      </c>
      <c r="H241" s="13">
        <v>7158.7530000000006</v>
      </c>
      <c r="I241" s="14">
        <f t="shared" si="93"/>
        <v>8304.1534800000009</v>
      </c>
      <c r="J241" s="36">
        <v>23254</v>
      </c>
      <c r="K241" s="14">
        <f t="shared" si="94"/>
        <v>26974.639999999999</v>
      </c>
      <c r="L241" s="37">
        <v>72303</v>
      </c>
      <c r="M241" s="14">
        <f t="shared" si="95"/>
        <v>83871.48</v>
      </c>
      <c r="O241" s="39">
        <v>5411</v>
      </c>
      <c r="P241" s="36">
        <f t="shared" si="98"/>
        <v>104.9734</v>
      </c>
      <c r="Q241" s="36">
        <f t="shared" si="96"/>
        <v>5515.9733999999999</v>
      </c>
      <c r="R241" s="44">
        <f t="shared" si="82"/>
        <v>7293.0591999999997</v>
      </c>
      <c r="S241" s="45">
        <f t="shared" si="83"/>
        <v>0.32217084295584164</v>
      </c>
      <c r="T241" s="44">
        <f t="shared" si="84"/>
        <v>6622.4400000000005</v>
      </c>
      <c r="U241" s="45">
        <f t="shared" si="85"/>
        <v>0.20059317182349012</v>
      </c>
      <c r="V241" s="44">
        <f t="shared" si="86"/>
        <v>7158.7530000000006</v>
      </c>
      <c r="W241" s="45">
        <f t="shared" si="87"/>
        <v>0.29782224838140103</v>
      </c>
      <c r="X241" s="44">
        <f t="shared" si="88"/>
        <v>23254</v>
      </c>
      <c r="Y241" s="45">
        <f t="shared" si="89"/>
        <v>3.2157563703987408</v>
      </c>
      <c r="Z241" s="44">
        <f t="shared" si="90"/>
        <v>72303</v>
      </c>
      <c r="AA241" s="45">
        <f t="shared" si="91"/>
        <v>12.107931231140455</v>
      </c>
    </row>
    <row r="242" spans="1:27">
      <c r="A242" s="12">
        <v>230</v>
      </c>
      <c r="B242" s="1" t="s">
        <v>230</v>
      </c>
      <c r="C242" s="1" t="s">
        <v>3</v>
      </c>
      <c r="D242" s="13">
        <v>2865.1304</v>
      </c>
      <c r="E242" s="14">
        <f t="shared" si="97"/>
        <v>3323.5512639999997</v>
      </c>
      <c r="F242" s="15">
        <v>5474.04</v>
      </c>
      <c r="G242" s="14">
        <f t="shared" si="92"/>
        <v>6349.8863999999994</v>
      </c>
      <c r="H242" s="13">
        <v>2560.0050000000001</v>
      </c>
      <c r="I242" s="14">
        <f t="shared" si="93"/>
        <v>2969.6057999999998</v>
      </c>
      <c r="J242" s="36">
        <v>16874</v>
      </c>
      <c r="K242" s="14">
        <f t="shared" si="94"/>
        <v>19573.84</v>
      </c>
      <c r="L242" s="37">
        <v>3779</v>
      </c>
      <c r="M242" s="14">
        <f t="shared" si="95"/>
        <v>4383.6399999999994</v>
      </c>
      <c r="O242" s="39">
        <v>1935</v>
      </c>
      <c r="P242" s="36">
        <f t="shared" si="98"/>
        <v>37.539000000000001</v>
      </c>
      <c r="Q242" s="36">
        <f t="shared" si="96"/>
        <v>1972.539</v>
      </c>
      <c r="R242" s="44">
        <f t="shared" si="82"/>
        <v>2865.1304</v>
      </c>
      <c r="S242" s="45">
        <f t="shared" si="83"/>
        <v>0.45250887308185028</v>
      </c>
      <c r="T242" s="44">
        <f t="shared" si="84"/>
        <v>5474.04</v>
      </c>
      <c r="U242" s="45">
        <f t="shared" si="85"/>
        <v>1.7751238378556775</v>
      </c>
      <c r="V242" s="44">
        <f t="shared" si="86"/>
        <v>2560.0050000000001</v>
      </c>
      <c r="W242" s="45">
        <f t="shared" si="87"/>
        <v>0.29782224838140081</v>
      </c>
      <c r="X242" s="44">
        <f t="shared" si="88"/>
        <v>16874</v>
      </c>
      <c r="Y242" s="45">
        <f t="shared" si="89"/>
        <v>7.5544569714464451</v>
      </c>
      <c r="Z242" s="44">
        <f t="shared" si="90"/>
        <v>3779</v>
      </c>
      <c r="AA242" s="45">
        <f t="shared" si="91"/>
        <v>0.91580496000332579</v>
      </c>
    </row>
    <row r="243" spans="1:27">
      <c r="A243" s="12">
        <v>231</v>
      </c>
      <c r="B243" s="1" t="s">
        <v>228</v>
      </c>
      <c r="C243" s="1" t="s">
        <v>3</v>
      </c>
      <c r="D243" s="13">
        <v>3516.2964000000002</v>
      </c>
      <c r="E243" s="14">
        <f t="shared" si="97"/>
        <v>4078.903824</v>
      </c>
      <c r="F243" s="15">
        <v>5869.6</v>
      </c>
      <c r="G243" s="14">
        <f t="shared" si="92"/>
        <v>6808.7359999999999</v>
      </c>
      <c r="H243" s="13">
        <v>6615</v>
      </c>
      <c r="I243" s="14">
        <f t="shared" si="93"/>
        <v>7673.4</v>
      </c>
      <c r="J243" s="36">
        <v>18987</v>
      </c>
      <c r="K243" s="14">
        <f t="shared" si="94"/>
        <v>22024.92</v>
      </c>
      <c r="L243" s="37">
        <v>5541</v>
      </c>
      <c r="M243" s="14">
        <f t="shared" si="95"/>
        <v>6427.5599999999995</v>
      </c>
      <c r="O243" s="39">
        <v>5000</v>
      </c>
      <c r="P243" s="36">
        <f t="shared" si="98"/>
        <v>97</v>
      </c>
      <c r="Q243" s="36">
        <f t="shared" si="96"/>
        <v>5097</v>
      </c>
      <c r="R243" s="44">
        <f t="shared" si="82"/>
        <v>3516.2964000000002</v>
      </c>
      <c r="S243" s="45">
        <f t="shared" si="83"/>
        <v>-0.31012430841671568</v>
      </c>
      <c r="T243" s="44">
        <f t="shared" si="84"/>
        <v>5869.6</v>
      </c>
      <c r="U243" s="45">
        <f t="shared" si="85"/>
        <v>0.15157936040808329</v>
      </c>
      <c r="V243" s="44">
        <f t="shared" si="86"/>
        <v>6615</v>
      </c>
      <c r="W243" s="45">
        <f t="shared" si="87"/>
        <v>0.29782224838140081</v>
      </c>
      <c r="X243" s="44">
        <f t="shared" si="88"/>
        <v>18987</v>
      </c>
      <c r="Y243" s="45">
        <f t="shared" si="89"/>
        <v>2.7251324308416716</v>
      </c>
      <c r="Z243" s="44">
        <f t="shared" si="90"/>
        <v>5541</v>
      </c>
      <c r="AA243" s="45">
        <f t="shared" si="91"/>
        <v>8.7110064743967097E-2</v>
      </c>
    </row>
    <row r="244" spans="1:27">
      <c r="A244" s="12">
        <v>232</v>
      </c>
      <c r="B244" s="1" t="s">
        <v>232</v>
      </c>
      <c r="C244" s="1" t="s">
        <v>3</v>
      </c>
      <c r="D244" s="13">
        <v>2865.1304</v>
      </c>
      <c r="E244" s="14">
        <f t="shared" si="97"/>
        <v>3323.5512639999997</v>
      </c>
      <c r="F244" s="15">
        <v>11200</v>
      </c>
      <c r="G244" s="14">
        <f t="shared" si="92"/>
        <v>12992</v>
      </c>
      <c r="H244" s="13">
        <v>3307.5</v>
      </c>
      <c r="I244" s="14">
        <f t="shared" si="93"/>
        <v>3836.7</v>
      </c>
      <c r="J244" s="36">
        <v>25689</v>
      </c>
      <c r="K244" s="14">
        <f t="shared" si="94"/>
        <v>29799.239999999998</v>
      </c>
      <c r="L244" s="37">
        <v>6010</v>
      </c>
      <c r="M244" s="14">
        <f t="shared" si="95"/>
        <v>6971.5999999999995</v>
      </c>
      <c r="O244" s="39">
        <v>1935</v>
      </c>
      <c r="P244" s="36">
        <f t="shared" si="98"/>
        <v>37.539000000000001</v>
      </c>
      <c r="Q244" s="36">
        <f t="shared" si="96"/>
        <v>1972.539</v>
      </c>
      <c r="R244" s="44">
        <f t="shared" si="82"/>
        <v>2865.1304</v>
      </c>
      <c r="S244" s="45">
        <f t="shared" si="83"/>
        <v>0.45250887308185028</v>
      </c>
      <c r="T244" s="44">
        <f t="shared" si="84"/>
        <v>11200</v>
      </c>
      <c r="U244" s="45">
        <f t="shared" si="85"/>
        <v>4.6779612469005682</v>
      </c>
      <c r="V244" s="44">
        <f t="shared" si="86"/>
        <v>3307.5</v>
      </c>
      <c r="W244" s="45">
        <f t="shared" si="87"/>
        <v>0.67677293072532407</v>
      </c>
      <c r="X244" s="44">
        <f t="shared" si="88"/>
        <v>25689</v>
      </c>
      <c r="Y244" s="45">
        <f t="shared" si="89"/>
        <v>12.023316649252562</v>
      </c>
      <c r="Z244" s="44">
        <f t="shared" si="90"/>
        <v>6010</v>
      </c>
      <c r="AA244" s="45">
        <f t="shared" si="91"/>
        <v>2.046834561952894</v>
      </c>
    </row>
    <row r="245" spans="1:27">
      <c r="A245" s="12">
        <v>233</v>
      </c>
      <c r="B245" s="1" t="s">
        <v>231</v>
      </c>
      <c r="C245" s="1" t="s">
        <v>3</v>
      </c>
      <c r="D245" s="13">
        <v>3516.2964000000002</v>
      </c>
      <c r="E245" s="14">
        <f t="shared" si="97"/>
        <v>4078.903824</v>
      </c>
      <c r="F245" s="15">
        <v>8600</v>
      </c>
      <c r="G245" s="14">
        <f t="shared" si="92"/>
        <v>9976</v>
      </c>
      <c r="H245" s="13">
        <v>6615</v>
      </c>
      <c r="I245" s="14">
        <f t="shared" si="93"/>
        <v>7673.4</v>
      </c>
      <c r="J245" s="36">
        <v>27487</v>
      </c>
      <c r="K245" s="14">
        <f t="shared" si="94"/>
        <v>31884.92</v>
      </c>
      <c r="L245" s="37">
        <v>6179</v>
      </c>
      <c r="M245" s="14">
        <f t="shared" si="95"/>
        <v>7167.6399999999994</v>
      </c>
      <c r="O245" s="39">
        <v>5000</v>
      </c>
      <c r="P245" s="36">
        <f t="shared" si="98"/>
        <v>97</v>
      </c>
      <c r="Q245" s="36">
        <f t="shared" si="96"/>
        <v>5097</v>
      </c>
      <c r="R245" s="44">
        <f t="shared" si="82"/>
        <v>3516.2964000000002</v>
      </c>
      <c r="S245" s="45">
        <f t="shared" si="83"/>
        <v>-0.31012430841671568</v>
      </c>
      <c r="T245" s="44">
        <f t="shared" si="84"/>
        <v>8600</v>
      </c>
      <c r="U245" s="45">
        <f t="shared" si="85"/>
        <v>0.6872670198155777</v>
      </c>
      <c r="V245" s="44">
        <f t="shared" si="86"/>
        <v>6615</v>
      </c>
      <c r="W245" s="45">
        <f t="shared" si="87"/>
        <v>0.29782224838140081</v>
      </c>
      <c r="X245" s="44">
        <f t="shared" si="88"/>
        <v>27487</v>
      </c>
      <c r="Y245" s="45">
        <f t="shared" si="89"/>
        <v>4.3927800667059058</v>
      </c>
      <c r="Z245" s="44">
        <f t="shared" si="90"/>
        <v>6179</v>
      </c>
      <c r="AA245" s="45">
        <f t="shared" si="91"/>
        <v>0.21228173435354125</v>
      </c>
    </row>
    <row r="246" spans="1:27">
      <c r="A246" s="12">
        <v>234</v>
      </c>
      <c r="B246" s="1" t="s">
        <v>448</v>
      </c>
      <c r="C246" s="1" t="s">
        <v>449</v>
      </c>
      <c r="D246" s="13">
        <v>1172.0988</v>
      </c>
      <c r="E246" s="14">
        <f t="shared" si="97"/>
        <v>1359.6346079999998</v>
      </c>
      <c r="F246" s="15">
        <v>1980</v>
      </c>
      <c r="G246" s="14">
        <f t="shared" si="92"/>
        <v>2296.7999999999997</v>
      </c>
      <c r="H246" s="13">
        <v>1984.5</v>
      </c>
      <c r="I246" s="14">
        <f t="shared" si="93"/>
        <v>2302.02</v>
      </c>
      <c r="J246" s="36">
        <v>7854</v>
      </c>
      <c r="K246" s="14">
        <f t="shared" si="94"/>
        <v>9110.64</v>
      </c>
      <c r="L246" s="37">
        <v>1710</v>
      </c>
      <c r="M246" s="14">
        <f t="shared" si="95"/>
        <v>1983.6</v>
      </c>
      <c r="O246" s="39">
        <v>1500</v>
      </c>
      <c r="P246" s="36">
        <f t="shared" si="98"/>
        <v>29.1</v>
      </c>
      <c r="Q246" s="36">
        <f t="shared" si="96"/>
        <v>1529.1</v>
      </c>
      <c r="R246" s="44">
        <f t="shared" si="82"/>
        <v>1172.0988</v>
      </c>
      <c r="S246" s="45">
        <f t="shared" si="83"/>
        <v>-0.23347145379635081</v>
      </c>
      <c r="T246" s="44">
        <f t="shared" si="84"/>
        <v>1980</v>
      </c>
      <c r="U246" s="45">
        <f t="shared" si="85"/>
        <v>0.29487934078869937</v>
      </c>
      <c r="V246" s="44">
        <f t="shared" si="86"/>
        <v>1984.5</v>
      </c>
      <c r="W246" s="45">
        <f t="shared" si="87"/>
        <v>0.29782224838140081</v>
      </c>
      <c r="X246" s="44">
        <f t="shared" si="88"/>
        <v>7854</v>
      </c>
      <c r="Y246" s="45">
        <f t="shared" si="89"/>
        <v>4.136354718461841</v>
      </c>
      <c r="Z246" s="44">
        <f t="shared" si="90"/>
        <v>1710</v>
      </c>
      <c r="AA246" s="45">
        <f t="shared" si="91"/>
        <v>0.11830488522660398</v>
      </c>
    </row>
    <row r="247" spans="1:27">
      <c r="A247" s="12">
        <v>235</v>
      </c>
      <c r="B247" s="1" t="s">
        <v>253</v>
      </c>
      <c r="C247" s="1" t="s">
        <v>3</v>
      </c>
      <c r="D247" s="13">
        <v>16279.15</v>
      </c>
      <c r="E247" s="14">
        <f t="shared" si="97"/>
        <v>18883.813999999998</v>
      </c>
      <c r="F247" s="15">
        <v>29220.399999999998</v>
      </c>
      <c r="G247" s="14">
        <f t="shared" si="92"/>
        <v>33895.663999999997</v>
      </c>
      <c r="H247" s="13">
        <v>23549.4</v>
      </c>
      <c r="I247" s="14">
        <f t="shared" si="93"/>
        <v>27317.304</v>
      </c>
      <c r="J247" s="36">
        <v>56589</v>
      </c>
      <c r="K247" s="14">
        <f t="shared" si="94"/>
        <v>65643.239999999991</v>
      </c>
      <c r="L247" s="37">
        <v>23028</v>
      </c>
      <c r="M247" s="14">
        <f t="shared" si="95"/>
        <v>26712.48</v>
      </c>
      <c r="O247" s="39">
        <v>17800</v>
      </c>
      <c r="P247" s="36">
        <f t="shared" si="98"/>
        <v>345.32</v>
      </c>
      <c r="Q247" s="36">
        <f t="shared" si="96"/>
        <v>18145.32</v>
      </c>
      <c r="R247" s="44">
        <f t="shared" si="82"/>
        <v>16279.15</v>
      </c>
      <c r="S247" s="45">
        <f t="shared" si="83"/>
        <v>-0.10284580266426824</v>
      </c>
      <c r="T247" s="44">
        <f t="shared" si="84"/>
        <v>29220.399999999998</v>
      </c>
      <c r="U247" s="45">
        <f t="shared" si="85"/>
        <v>0.61035462587598333</v>
      </c>
      <c r="V247" s="44">
        <f t="shared" si="86"/>
        <v>23549.4</v>
      </c>
      <c r="W247" s="45">
        <f t="shared" si="87"/>
        <v>0.29782224838140103</v>
      </c>
      <c r="X247" s="44">
        <f t="shared" si="88"/>
        <v>56589</v>
      </c>
      <c r="Y247" s="45">
        <f t="shared" si="89"/>
        <v>2.1186553888275323</v>
      </c>
      <c r="Z247" s="44">
        <f t="shared" si="90"/>
        <v>23028</v>
      </c>
      <c r="AA247" s="45">
        <f t="shared" si="91"/>
        <v>0.26908756638075282</v>
      </c>
    </row>
    <row r="248" spans="1:27">
      <c r="A248" s="12">
        <v>236</v>
      </c>
      <c r="B248" s="1" t="s">
        <v>229</v>
      </c>
      <c r="C248" s="1" t="s">
        <v>3</v>
      </c>
      <c r="D248" s="13">
        <v>16279.15</v>
      </c>
      <c r="E248" s="14">
        <f t="shared" si="97"/>
        <v>18883.813999999998</v>
      </c>
      <c r="F248" s="15">
        <v>33176</v>
      </c>
      <c r="G248" s="14">
        <f t="shared" si="92"/>
        <v>38484.159999999996</v>
      </c>
      <c r="H248" s="13">
        <v>33339.599999999999</v>
      </c>
      <c r="I248" s="14">
        <f t="shared" si="93"/>
        <v>38673.935999999994</v>
      </c>
      <c r="J248" s="36">
        <v>49878</v>
      </c>
      <c r="K248" s="14">
        <f t="shared" si="94"/>
        <v>57858.479999999996</v>
      </c>
      <c r="L248" s="37">
        <v>27477</v>
      </c>
      <c r="M248" s="14">
        <f t="shared" si="95"/>
        <v>31873.319999999996</v>
      </c>
      <c r="O248" s="39">
        <v>25200</v>
      </c>
      <c r="P248" s="36">
        <f t="shared" si="98"/>
        <v>488.88</v>
      </c>
      <c r="Q248" s="36">
        <f t="shared" si="96"/>
        <v>25688.880000000001</v>
      </c>
      <c r="R248" s="44">
        <f t="shared" si="82"/>
        <v>16279.15</v>
      </c>
      <c r="S248" s="45">
        <f t="shared" si="83"/>
        <v>-0.36629584473904664</v>
      </c>
      <c r="T248" s="44">
        <f t="shared" si="84"/>
        <v>33176</v>
      </c>
      <c r="U248" s="45">
        <f t="shared" si="85"/>
        <v>0.29145373406703601</v>
      </c>
      <c r="V248" s="44">
        <f t="shared" si="86"/>
        <v>33339.599999999999</v>
      </c>
      <c r="W248" s="45">
        <f t="shared" si="87"/>
        <v>0.29782224838140081</v>
      </c>
      <c r="X248" s="44">
        <f t="shared" si="88"/>
        <v>49878</v>
      </c>
      <c r="Y248" s="45">
        <f t="shared" si="89"/>
        <v>0.9416183188990721</v>
      </c>
      <c r="Z248" s="44">
        <f t="shared" si="90"/>
        <v>27477</v>
      </c>
      <c r="AA248" s="45">
        <f t="shared" si="91"/>
        <v>6.96067714902322E-2</v>
      </c>
    </row>
    <row r="249" spans="1:27">
      <c r="A249" s="12">
        <v>237</v>
      </c>
      <c r="B249" s="1" t="s">
        <v>249</v>
      </c>
      <c r="C249" s="1" t="s">
        <v>3</v>
      </c>
      <c r="D249" s="13">
        <v>20186.145999999997</v>
      </c>
      <c r="E249" s="14">
        <f t="shared" si="97"/>
        <v>23415.929359999995</v>
      </c>
      <c r="F249" s="15">
        <v>29220.399999999998</v>
      </c>
      <c r="G249" s="14">
        <f t="shared" si="92"/>
        <v>33895.663999999997</v>
      </c>
      <c r="H249" s="13">
        <v>23549.4</v>
      </c>
      <c r="I249" s="14">
        <f t="shared" si="93"/>
        <v>27317.304</v>
      </c>
      <c r="J249" s="36">
        <v>45124</v>
      </c>
      <c r="K249" s="14">
        <f t="shared" si="94"/>
        <v>52343.839999999997</v>
      </c>
      <c r="L249" s="37">
        <v>24503</v>
      </c>
      <c r="M249" s="14">
        <f t="shared" si="95"/>
        <v>28423.48</v>
      </c>
      <c r="O249" s="39">
        <v>17800</v>
      </c>
      <c r="P249" s="36">
        <f t="shared" si="98"/>
        <v>345.32</v>
      </c>
      <c r="Q249" s="36">
        <f t="shared" si="96"/>
        <v>18145.32</v>
      </c>
      <c r="R249" s="44">
        <f t="shared" si="82"/>
        <v>20186.145999999997</v>
      </c>
      <c r="S249" s="45">
        <f t="shared" si="83"/>
        <v>0.11247120469630723</v>
      </c>
      <c r="T249" s="44">
        <f t="shared" si="84"/>
        <v>29220.399999999998</v>
      </c>
      <c r="U249" s="45">
        <f t="shared" si="85"/>
        <v>0.61035462587598333</v>
      </c>
      <c r="V249" s="44">
        <f t="shared" si="86"/>
        <v>23549.4</v>
      </c>
      <c r="W249" s="45">
        <f t="shared" si="87"/>
        <v>0.29782224838140103</v>
      </c>
      <c r="X249" s="44">
        <f t="shared" si="88"/>
        <v>45124</v>
      </c>
      <c r="Y249" s="45">
        <f t="shared" si="89"/>
        <v>1.4868120264619198</v>
      </c>
      <c r="Z249" s="44">
        <f t="shared" si="90"/>
        <v>24503</v>
      </c>
      <c r="AA249" s="45">
        <f t="shared" si="91"/>
        <v>0.35037574426904561</v>
      </c>
    </row>
    <row r="250" spans="1:27">
      <c r="A250" s="12">
        <v>238</v>
      </c>
      <c r="B250" s="1" t="s">
        <v>250</v>
      </c>
      <c r="C250" s="1" t="s">
        <v>3</v>
      </c>
      <c r="D250" s="13">
        <v>20186.145999999997</v>
      </c>
      <c r="E250" s="14">
        <f t="shared" si="97"/>
        <v>23415.929359999995</v>
      </c>
      <c r="F250" s="15">
        <v>29220.399999999998</v>
      </c>
      <c r="G250" s="14">
        <f t="shared" si="92"/>
        <v>33895.663999999997</v>
      </c>
      <c r="H250" s="13">
        <v>33339.599999999999</v>
      </c>
      <c r="I250" s="14">
        <f t="shared" si="93"/>
        <v>38673.935999999994</v>
      </c>
      <c r="J250" s="36">
        <v>45689</v>
      </c>
      <c r="K250" s="14">
        <f t="shared" si="94"/>
        <v>52999.24</v>
      </c>
      <c r="L250" s="37">
        <v>29422</v>
      </c>
      <c r="M250" s="14">
        <f t="shared" si="95"/>
        <v>34129.519999999997</v>
      </c>
      <c r="O250" s="39">
        <v>25200</v>
      </c>
      <c r="P250" s="36">
        <f t="shared" si="98"/>
        <v>488.88</v>
      </c>
      <c r="Q250" s="36">
        <f t="shared" si="96"/>
        <v>25688.880000000001</v>
      </c>
      <c r="R250" s="44">
        <f t="shared" si="82"/>
        <v>20186.145999999997</v>
      </c>
      <c r="S250" s="45">
        <f t="shared" si="83"/>
        <v>-0.21420684747641794</v>
      </c>
      <c r="T250" s="44">
        <f t="shared" si="84"/>
        <v>29220.399999999998</v>
      </c>
      <c r="U250" s="45">
        <f t="shared" si="85"/>
        <v>0.13747271192827393</v>
      </c>
      <c r="V250" s="44">
        <f t="shared" si="86"/>
        <v>33339.599999999999</v>
      </c>
      <c r="W250" s="45">
        <f t="shared" si="87"/>
        <v>0.29782224838140081</v>
      </c>
      <c r="X250" s="44">
        <f t="shared" si="88"/>
        <v>45689</v>
      </c>
      <c r="Y250" s="45">
        <f t="shared" si="89"/>
        <v>0.77855165347808075</v>
      </c>
      <c r="Z250" s="44">
        <f t="shared" si="90"/>
        <v>29422</v>
      </c>
      <c r="AA250" s="45">
        <f t="shared" si="91"/>
        <v>0.14532046550881161</v>
      </c>
    </row>
    <row r="251" spans="1:27">
      <c r="A251" s="12">
        <v>239</v>
      </c>
      <c r="B251" s="1" t="s">
        <v>251</v>
      </c>
      <c r="C251" s="1" t="s">
        <v>3</v>
      </c>
      <c r="D251" s="13">
        <v>9600</v>
      </c>
      <c r="E251" s="14">
        <f t="shared" si="97"/>
        <v>11136</v>
      </c>
      <c r="F251" s="15">
        <v>12632.400000000001</v>
      </c>
      <c r="G251" s="14">
        <f t="shared" si="92"/>
        <v>14653.584000000001</v>
      </c>
      <c r="H251" s="13">
        <v>11007.36</v>
      </c>
      <c r="I251" s="14">
        <f t="shared" si="93"/>
        <v>12768.5376</v>
      </c>
      <c r="J251" s="36">
        <v>23521</v>
      </c>
      <c r="K251" s="14">
        <f t="shared" si="94"/>
        <v>27284.359999999997</v>
      </c>
      <c r="L251" s="37">
        <v>10067</v>
      </c>
      <c r="M251" s="14">
        <f t="shared" si="95"/>
        <v>11677.72</v>
      </c>
      <c r="O251" s="39">
        <v>8320</v>
      </c>
      <c r="P251" s="36">
        <f t="shared" si="98"/>
        <v>161.40800000000002</v>
      </c>
      <c r="Q251" s="36">
        <f t="shared" si="96"/>
        <v>8481.4079999999994</v>
      </c>
      <c r="R251" s="44">
        <f t="shared" si="82"/>
        <v>9600</v>
      </c>
      <c r="S251" s="45">
        <f t="shared" si="83"/>
        <v>0.13188753565445754</v>
      </c>
      <c r="T251" s="44">
        <f t="shared" si="84"/>
        <v>12632.400000000001</v>
      </c>
      <c r="U251" s="45">
        <f t="shared" si="85"/>
        <v>0.48942251097930933</v>
      </c>
      <c r="V251" s="44">
        <f t="shared" si="86"/>
        <v>11007.36</v>
      </c>
      <c r="W251" s="45">
        <f t="shared" si="87"/>
        <v>0.29782224838140103</v>
      </c>
      <c r="X251" s="44">
        <f t="shared" si="88"/>
        <v>23521</v>
      </c>
      <c r="Y251" s="45">
        <f t="shared" si="89"/>
        <v>1.7732423673050515</v>
      </c>
      <c r="Z251" s="44">
        <f t="shared" si="90"/>
        <v>10067</v>
      </c>
      <c r="AA251" s="45">
        <f t="shared" si="91"/>
        <v>0.18694914806598151</v>
      </c>
    </row>
    <row r="252" spans="1:27">
      <c r="A252" s="12">
        <v>240</v>
      </c>
      <c r="B252" s="1" t="s">
        <v>252</v>
      </c>
      <c r="C252" s="1" t="s">
        <v>497</v>
      </c>
      <c r="D252" s="13">
        <v>18500</v>
      </c>
      <c r="E252" s="14">
        <f t="shared" si="97"/>
        <v>21460</v>
      </c>
      <c r="F252" s="15">
        <v>31900</v>
      </c>
      <c r="G252" s="14">
        <f t="shared" si="92"/>
        <v>37004</v>
      </c>
      <c r="H252" s="13">
        <v>13230</v>
      </c>
      <c r="I252" s="14">
        <f t="shared" si="93"/>
        <v>15346.8</v>
      </c>
      <c r="J252" s="36">
        <v>39854</v>
      </c>
      <c r="K252" s="14">
        <f t="shared" si="94"/>
        <v>46230.64</v>
      </c>
      <c r="L252" s="37">
        <v>19614</v>
      </c>
      <c r="M252" s="14">
        <f t="shared" si="95"/>
        <v>22752.239999999998</v>
      </c>
      <c r="O252" s="39">
        <v>10000</v>
      </c>
      <c r="P252" s="36">
        <f t="shared" si="98"/>
        <v>194</v>
      </c>
      <c r="Q252" s="36">
        <f t="shared" si="96"/>
        <v>10194</v>
      </c>
      <c r="R252" s="44">
        <f t="shared" si="82"/>
        <v>18500</v>
      </c>
      <c r="S252" s="45">
        <f t="shared" si="83"/>
        <v>0.81479301549931327</v>
      </c>
      <c r="T252" s="44">
        <f t="shared" si="84"/>
        <v>31900</v>
      </c>
      <c r="U252" s="45">
        <f t="shared" si="85"/>
        <v>2.1292917402393563</v>
      </c>
      <c r="V252" s="44">
        <f t="shared" si="86"/>
        <v>13230</v>
      </c>
      <c r="W252" s="45">
        <f t="shared" si="87"/>
        <v>0.29782224838140081</v>
      </c>
      <c r="X252" s="44">
        <f t="shared" si="88"/>
        <v>39854</v>
      </c>
      <c r="Y252" s="45">
        <f t="shared" si="89"/>
        <v>2.9095546399843046</v>
      </c>
      <c r="Z252" s="44">
        <f t="shared" si="90"/>
        <v>19614</v>
      </c>
      <c r="AA252" s="45">
        <f t="shared" si="91"/>
        <v>0.92407298410829908</v>
      </c>
    </row>
    <row r="253" spans="1:27">
      <c r="A253" s="7"/>
      <c r="B253" s="8" t="s">
        <v>254</v>
      </c>
      <c r="C253" s="9"/>
      <c r="D253" s="11"/>
      <c r="E253" s="17"/>
      <c r="F253" s="11"/>
      <c r="G253" s="17"/>
      <c r="H253" s="11"/>
      <c r="I253" s="17"/>
      <c r="J253" s="11"/>
      <c r="K253" s="17"/>
      <c r="L253" s="11"/>
      <c r="M253" s="17"/>
      <c r="O253" s="38"/>
      <c r="P253" s="38"/>
      <c r="Q253" s="38"/>
      <c r="R253" s="38"/>
      <c r="S253" s="38"/>
      <c r="T253" s="38"/>
      <c r="U253" s="38"/>
      <c r="V253" s="38"/>
      <c r="W253" s="38"/>
      <c r="X253" s="38"/>
      <c r="Y253" s="38"/>
      <c r="Z253" s="38"/>
      <c r="AA253" s="38"/>
    </row>
    <row r="254" spans="1:27">
      <c r="A254" s="12">
        <v>241</v>
      </c>
      <c r="B254" s="1" t="s">
        <v>255</v>
      </c>
      <c r="C254" s="1" t="s">
        <v>3</v>
      </c>
      <c r="D254" s="13">
        <v>27981.172000000002</v>
      </c>
      <c r="E254" s="14">
        <f>D254*1.16</f>
        <v>32458.159520000001</v>
      </c>
      <c r="F254" s="15">
        <v>29220.399999999998</v>
      </c>
      <c r="G254" s="14">
        <f t="shared" si="92"/>
        <v>33895.663999999997</v>
      </c>
      <c r="H254" s="13">
        <v>29277.99</v>
      </c>
      <c r="I254" s="14">
        <f t="shared" si="93"/>
        <v>33962.468399999998</v>
      </c>
      <c r="J254" s="36">
        <v>58745</v>
      </c>
      <c r="K254" s="14">
        <f t="shared" ref="K254:K257" si="99">J254*1.16</f>
        <v>68144.2</v>
      </c>
      <c r="L254" s="37">
        <v>27374</v>
      </c>
      <c r="M254" s="14">
        <f t="shared" ref="M254:M257" si="100">L254*1.16</f>
        <v>31753.839999999997</v>
      </c>
      <c r="O254" s="39">
        <v>22130</v>
      </c>
      <c r="P254" s="36">
        <f>+O254*1.94%</f>
        <v>429.322</v>
      </c>
      <c r="Q254" s="36">
        <f t="shared" ref="Q254:Q257" si="101">+(O254+P254)</f>
        <v>22559.322</v>
      </c>
      <c r="R254" s="44">
        <f t="shared" si="82"/>
        <v>27981.172000000002</v>
      </c>
      <c r="S254" s="45">
        <f t="shared" si="83"/>
        <v>0.24033745340396329</v>
      </c>
      <c r="T254" s="44">
        <f t="shared" si="84"/>
        <v>29220.399999999998</v>
      </c>
      <c r="U254" s="45">
        <f t="shared" si="85"/>
        <v>0.29526942343391327</v>
      </c>
      <c r="V254" s="44">
        <f t="shared" si="86"/>
        <v>29277.99</v>
      </c>
      <c r="W254" s="45">
        <f t="shared" si="87"/>
        <v>0.29782224838140081</v>
      </c>
      <c r="X254" s="44">
        <f t="shared" si="88"/>
        <v>58745</v>
      </c>
      <c r="Y254" s="45">
        <f t="shared" si="89"/>
        <v>1.6040232946717103</v>
      </c>
      <c r="Z254" s="44">
        <f t="shared" si="90"/>
        <v>27374</v>
      </c>
      <c r="AA254" s="45">
        <f t="shared" si="91"/>
        <v>0.21342299205623294</v>
      </c>
    </row>
    <row r="255" spans="1:27">
      <c r="A255" s="12">
        <v>242</v>
      </c>
      <c r="B255" s="1" t="s">
        <v>256</v>
      </c>
      <c r="C255" s="1" t="s">
        <v>3</v>
      </c>
      <c r="D255" s="13">
        <v>38418.794000000002</v>
      </c>
      <c r="E255" s="14">
        <f t="shared" ref="E255:E257" si="102">D255*1.16</f>
        <v>44565.801039999998</v>
      </c>
      <c r="F255" s="15">
        <v>40704.400000000001</v>
      </c>
      <c r="G255" s="14">
        <f t="shared" si="92"/>
        <v>47217.103999999999</v>
      </c>
      <c r="H255" s="13">
        <v>40199.355000000003</v>
      </c>
      <c r="I255" s="14">
        <f t="shared" si="93"/>
        <v>46631.251799999998</v>
      </c>
      <c r="J255" s="36">
        <v>63258</v>
      </c>
      <c r="K255" s="14">
        <f t="shared" si="99"/>
        <v>73379.28</v>
      </c>
      <c r="L255" s="37">
        <v>42330</v>
      </c>
      <c r="M255" s="14">
        <f t="shared" si="100"/>
        <v>49102.799999999996</v>
      </c>
      <c r="O255" s="39">
        <v>30385</v>
      </c>
      <c r="P255" s="36">
        <f t="shared" ref="P255:P257" si="103">+O255*1.94%</f>
        <v>589.46900000000005</v>
      </c>
      <c r="Q255" s="36">
        <f t="shared" si="101"/>
        <v>30974.469000000001</v>
      </c>
      <c r="R255" s="44">
        <f t="shared" si="82"/>
        <v>38418.794000000002</v>
      </c>
      <c r="S255" s="45">
        <f t="shared" si="83"/>
        <v>0.24033745340396306</v>
      </c>
      <c r="T255" s="44">
        <f t="shared" si="84"/>
        <v>40704.400000000001</v>
      </c>
      <c r="U255" s="45">
        <f t="shared" si="85"/>
        <v>0.31412745122442609</v>
      </c>
      <c r="V255" s="44">
        <f t="shared" si="86"/>
        <v>40199.355000000003</v>
      </c>
      <c r="W255" s="45">
        <f t="shared" si="87"/>
        <v>0.29782224838140081</v>
      </c>
      <c r="X255" s="44">
        <f t="shared" si="88"/>
        <v>63258</v>
      </c>
      <c r="Y255" s="45">
        <f t="shared" si="89"/>
        <v>1.0422626131217938</v>
      </c>
      <c r="Z255" s="44">
        <f t="shared" si="90"/>
        <v>42330</v>
      </c>
      <c r="AA255" s="45">
        <f t="shared" si="91"/>
        <v>0.36660938400590504</v>
      </c>
    </row>
    <row r="256" spans="1:27">
      <c r="A256" s="12">
        <v>243</v>
      </c>
      <c r="B256" s="1" t="s">
        <v>257</v>
      </c>
      <c r="C256" s="1" t="s">
        <v>3</v>
      </c>
      <c r="D256" s="13">
        <v>72279.425999999992</v>
      </c>
      <c r="E256" s="14">
        <f t="shared" si="102"/>
        <v>83844.134159999987</v>
      </c>
      <c r="F256" s="15">
        <v>70180</v>
      </c>
      <c r="G256" s="14">
        <f t="shared" si="92"/>
        <v>81408.799999999988</v>
      </c>
      <c r="H256" s="13">
        <v>75629.294999999998</v>
      </c>
      <c r="I256" s="14">
        <f t="shared" si="93"/>
        <v>87729.982199999999</v>
      </c>
      <c r="J256" s="36">
        <v>154210</v>
      </c>
      <c r="K256" s="14">
        <f t="shared" si="99"/>
        <v>178883.59999999998</v>
      </c>
      <c r="L256" s="37">
        <v>75791</v>
      </c>
      <c r="M256" s="14">
        <f t="shared" si="100"/>
        <v>87917.56</v>
      </c>
      <c r="O256" s="39">
        <v>57165</v>
      </c>
      <c r="P256" s="36">
        <f t="shared" si="103"/>
        <v>1109.001</v>
      </c>
      <c r="Q256" s="36">
        <f t="shared" si="101"/>
        <v>58274.000999999997</v>
      </c>
      <c r="R256" s="44">
        <f t="shared" si="82"/>
        <v>72279.425999999992</v>
      </c>
      <c r="S256" s="45">
        <f t="shared" si="83"/>
        <v>0.24033745340396306</v>
      </c>
      <c r="T256" s="44">
        <f t="shared" si="84"/>
        <v>70180</v>
      </c>
      <c r="U256" s="45">
        <f t="shared" si="85"/>
        <v>0.20431064961542633</v>
      </c>
      <c r="V256" s="44">
        <f t="shared" si="86"/>
        <v>75629.294999999998</v>
      </c>
      <c r="W256" s="45">
        <f t="shared" si="87"/>
        <v>0.29782224838140081</v>
      </c>
      <c r="X256" s="44">
        <f t="shared" si="88"/>
        <v>154210</v>
      </c>
      <c r="Y256" s="45">
        <f t="shared" si="89"/>
        <v>1.6462916112452963</v>
      </c>
      <c r="Z256" s="44">
        <f t="shared" si="90"/>
        <v>75791</v>
      </c>
      <c r="AA256" s="45">
        <f t="shared" si="91"/>
        <v>0.30059715652611541</v>
      </c>
    </row>
    <row r="257" spans="1:27">
      <c r="A257" s="12">
        <v>244</v>
      </c>
      <c r="B257" s="1" t="s">
        <v>258</v>
      </c>
      <c r="C257" s="1"/>
      <c r="D257" s="13">
        <v>45039.1924</v>
      </c>
      <c r="E257" s="14">
        <f t="shared" si="102"/>
        <v>52245.463183999993</v>
      </c>
      <c r="F257" s="15">
        <v>54868.000000000007</v>
      </c>
      <c r="G257" s="14">
        <f t="shared" si="92"/>
        <v>63646.880000000005</v>
      </c>
      <c r="H257" s="13">
        <v>46155.500999999997</v>
      </c>
      <c r="I257" s="14">
        <f t="shared" si="93"/>
        <v>53540.38115999999</v>
      </c>
      <c r="J257" s="36">
        <v>132548</v>
      </c>
      <c r="K257" s="14">
        <f t="shared" si="99"/>
        <v>153755.68</v>
      </c>
      <c r="L257" s="37">
        <v>51725</v>
      </c>
      <c r="M257" s="14">
        <f t="shared" si="100"/>
        <v>60000.999999999993</v>
      </c>
      <c r="O257" s="39">
        <v>33887</v>
      </c>
      <c r="P257" s="36">
        <f t="shared" si="103"/>
        <v>657.40780000000007</v>
      </c>
      <c r="Q257" s="36">
        <f t="shared" si="101"/>
        <v>34544.407800000001</v>
      </c>
      <c r="R257" s="44">
        <f t="shared" si="82"/>
        <v>45039.1924</v>
      </c>
      <c r="S257" s="45">
        <f t="shared" si="83"/>
        <v>0.30380560178542115</v>
      </c>
      <c r="T257" s="44">
        <f t="shared" si="84"/>
        <v>54868.000000000007</v>
      </c>
      <c r="U257" s="45">
        <f t="shared" si="85"/>
        <v>0.58833233783211658</v>
      </c>
      <c r="V257" s="44">
        <f t="shared" si="86"/>
        <v>46155.500999999997</v>
      </c>
      <c r="W257" s="45">
        <f t="shared" si="87"/>
        <v>0.33612077726803569</v>
      </c>
      <c r="X257" s="44">
        <f t="shared" si="88"/>
        <v>132548</v>
      </c>
      <c r="Y257" s="45">
        <f t="shared" si="89"/>
        <v>2.8370320535643976</v>
      </c>
      <c r="Z257" s="44">
        <f t="shared" si="90"/>
        <v>51725</v>
      </c>
      <c r="AA257" s="45">
        <f t="shared" si="91"/>
        <v>0.49734800201148621</v>
      </c>
    </row>
    <row r="258" spans="1:27">
      <c r="A258" s="7"/>
      <c r="B258" s="8" t="s">
        <v>259</v>
      </c>
      <c r="C258" s="9"/>
      <c r="D258" s="11"/>
      <c r="E258" s="17"/>
      <c r="F258" s="11"/>
      <c r="G258" s="17"/>
      <c r="H258" s="11"/>
      <c r="I258" s="17"/>
      <c r="J258" s="11"/>
      <c r="K258" s="17"/>
      <c r="L258" s="11"/>
      <c r="M258" s="17"/>
      <c r="O258" s="38"/>
      <c r="P258" s="38"/>
      <c r="Q258" s="38"/>
      <c r="R258" s="38"/>
      <c r="S258" s="38"/>
      <c r="T258" s="38"/>
      <c r="U258" s="38"/>
      <c r="V258" s="38"/>
      <c r="W258" s="38"/>
      <c r="X258" s="38"/>
      <c r="Y258" s="38"/>
      <c r="Z258" s="38"/>
      <c r="AA258" s="38"/>
    </row>
    <row r="259" spans="1:27">
      <c r="A259" s="12">
        <v>245</v>
      </c>
      <c r="B259" s="1" t="s">
        <v>260</v>
      </c>
      <c r="C259" s="1" t="s">
        <v>498</v>
      </c>
      <c r="D259" s="13">
        <v>2474.4308000000001</v>
      </c>
      <c r="E259" s="14">
        <f>D259*1.16</f>
        <v>2870.3397279999999</v>
      </c>
      <c r="F259" s="15">
        <v>4224</v>
      </c>
      <c r="G259" s="14">
        <f t="shared" si="92"/>
        <v>4899.8399999999992</v>
      </c>
      <c r="H259" s="13">
        <v>2589.1109999999999</v>
      </c>
      <c r="I259" s="14">
        <f t="shared" si="93"/>
        <v>3003.3687599999998</v>
      </c>
      <c r="J259" s="36">
        <v>9658</v>
      </c>
      <c r="K259" s="14">
        <f t="shared" ref="K259:K266" si="104">J259*1.16</f>
        <v>11203.279999999999</v>
      </c>
      <c r="L259" s="37">
        <v>3426</v>
      </c>
      <c r="M259" s="14">
        <f t="shared" ref="M259:M266" si="105">L259*1.16</f>
        <v>3974.16</v>
      </c>
      <c r="O259" s="39">
        <v>1957</v>
      </c>
      <c r="P259" s="36">
        <f>+O259*1.94%</f>
        <v>37.965800000000002</v>
      </c>
      <c r="Q259" s="36">
        <f t="shared" ref="Q259:Q266" si="106">+(O259+P259)</f>
        <v>1994.9657999999999</v>
      </c>
      <c r="R259" s="44">
        <f t="shared" si="82"/>
        <v>2474.4308000000001</v>
      </c>
      <c r="S259" s="45">
        <f t="shared" si="83"/>
        <v>0.24033745340396329</v>
      </c>
      <c r="T259" s="44">
        <f t="shared" si="84"/>
        <v>4224</v>
      </c>
      <c r="U259" s="45">
        <f t="shared" si="85"/>
        <v>1.1173295301603665</v>
      </c>
      <c r="V259" s="44">
        <f t="shared" si="86"/>
        <v>2589.1109999999999</v>
      </c>
      <c r="W259" s="45">
        <f t="shared" si="87"/>
        <v>0.29782224838140081</v>
      </c>
      <c r="X259" s="44">
        <f t="shared" si="88"/>
        <v>9658</v>
      </c>
      <c r="Y259" s="45">
        <f t="shared" si="89"/>
        <v>3.8411857486479217</v>
      </c>
      <c r="Z259" s="44">
        <f t="shared" si="90"/>
        <v>3426</v>
      </c>
      <c r="AA259" s="45">
        <f t="shared" si="91"/>
        <v>0.71732267289995644</v>
      </c>
    </row>
    <row r="260" spans="1:27">
      <c r="A260" s="12">
        <v>246</v>
      </c>
      <c r="B260" s="1" t="s">
        <v>261</v>
      </c>
      <c r="C260" s="1" t="s">
        <v>499</v>
      </c>
      <c r="D260" s="13">
        <v>3906.9960000000001</v>
      </c>
      <c r="E260" s="14">
        <f t="shared" ref="E260:E266" si="107">D260*1.16</f>
        <v>4532.1153599999998</v>
      </c>
      <c r="F260" s="15">
        <v>6864</v>
      </c>
      <c r="G260" s="14">
        <f t="shared" si="92"/>
        <v>7962.24</v>
      </c>
      <c r="H260" s="13">
        <v>4088.07</v>
      </c>
      <c r="I260" s="14">
        <f t="shared" si="93"/>
        <v>4742.1611999999996</v>
      </c>
      <c r="J260" s="36">
        <v>16587</v>
      </c>
      <c r="K260" s="14">
        <f t="shared" si="104"/>
        <v>19240.919999999998</v>
      </c>
      <c r="L260" s="37">
        <v>5036</v>
      </c>
      <c r="M260" s="14">
        <f t="shared" si="105"/>
        <v>5841.7599999999993</v>
      </c>
      <c r="O260" s="39">
        <v>3090</v>
      </c>
      <c r="P260" s="36">
        <f t="shared" ref="P260:P266" si="108">+O260*1.94%</f>
        <v>59.946000000000005</v>
      </c>
      <c r="Q260" s="36">
        <f t="shared" si="106"/>
        <v>3149.9459999999999</v>
      </c>
      <c r="R260" s="44">
        <f t="shared" si="82"/>
        <v>3906.9960000000001</v>
      </c>
      <c r="S260" s="45">
        <f t="shared" si="83"/>
        <v>0.24033745340396329</v>
      </c>
      <c r="T260" s="44">
        <f t="shared" si="84"/>
        <v>6864</v>
      </c>
      <c r="U260" s="45">
        <f t="shared" si="85"/>
        <v>1.1790849747900443</v>
      </c>
      <c r="V260" s="44">
        <f t="shared" si="86"/>
        <v>4088.07</v>
      </c>
      <c r="W260" s="45">
        <f t="shared" si="87"/>
        <v>0.29782224838140081</v>
      </c>
      <c r="X260" s="44">
        <f t="shared" si="88"/>
        <v>16587</v>
      </c>
      <c r="Y260" s="45">
        <f t="shared" si="89"/>
        <v>4.2658045566495426</v>
      </c>
      <c r="Z260" s="44">
        <f t="shared" si="90"/>
        <v>5036</v>
      </c>
      <c r="AA260" s="45">
        <f t="shared" si="91"/>
        <v>0.5987575660027189</v>
      </c>
    </row>
    <row r="261" spans="1:27">
      <c r="A261" s="12">
        <v>247</v>
      </c>
      <c r="B261" s="1" t="s">
        <v>262</v>
      </c>
      <c r="C261" s="1" t="s">
        <v>498</v>
      </c>
      <c r="D261" s="13">
        <v>13804.719200000001</v>
      </c>
      <c r="E261" s="14">
        <f t="shared" si="107"/>
        <v>16013.474272000001</v>
      </c>
      <c r="F261" s="15">
        <v>6635.2000000000007</v>
      </c>
      <c r="G261" s="14">
        <f t="shared" si="92"/>
        <v>7696.8320000000003</v>
      </c>
      <c r="H261" s="13">
        <v>14444.513999999999</v>
      </c>
      <c r="I261" s="14">
        <f t="shared" si="93"/>
        <v>16755.636239999996</v>
      </c>
      <c r="J261" s="36">
        <v>32545</v>
      </c>
      <c r="K261" s="14">
        <f t="shared" si="104"/>
        <v>37752.199999999997</v>
      </c>
      <c r="L261" s="37">
        <v>10839</v>
      </c>
      <c r="M261" s="14">
        <f t="shared" si="105"/>
        <v>12573.24</v>
      </c>
      <c r="O261" s="39">
        <v>10918</v>
      </c>
      <c r="P261" s="36">
        <f t="shared" si="108"/>
        <v>211.8092</v>
      </c>
      <c r="Q261" s="36">
        <f t="shared" si="106"/>
        <v>11129.8092</v>
      </c>
      <c r="R261" s="44">
        <f t="shared" si="82"/>
        <v>13804.719200000001</v>
      </c>
      <c r="S261" s="45">
        <f t="shared" si="83"/>
        <v>0.24033745340396329</v>
      </c>
      <c r="T261" s="44">
        <f t="shared" si="84"/>
        <v>6635.2000000000007</v>
      </c>
      <c r="U261" s="45">
        <f t="shared" si="85"/>
        <v>-0.40383524274611993</v>
      </c>
      <c r="V261" s="44">
        <f t="shared" si="86"/>
        <v>14444.513999999999</v>
      </c>
      <c r="W261" s="45">
        <f t="shared" si="87"/>
        <v>0.29782224838140081</v>
      </c>
      <c r="X261" s="44">
        <f t="shared" si="88"/>
        <v>32545</v>
      </c>
      <c r="Y261" s="45">
        <f t="shared" si="89"/>
        <v>1.9241291935175315</v>
      </c>
      <c r="Z261" s="44">
        <f t="shared" si="90"/>
        <v>10839</v>
      </c>
      <c r="AA261" s="45">
        <f t="shared" si="91"/>
        <v>-2.6128857626777635E-2</v>
      </c>
    </row>
    <row r="262" spans="1:27">
      <c r="A262" s="12">
        <v>248</v>
      </c>
      <c r="B262" s="1" t="s">
        <v>263</v>
      </c>
      <c r="C262" s="1" t="s">
        <v>498</v>
      </c>
      <c r="D262" s="13">
        <v>5339.5612000000001</v>
      </c>
      <c r="E262" s="14">
        <f t="shared" si="107"/>
        <v>6193.8909919999996</v>
      </c>
      <c r="F262" s="15">
        <v>7528.4</v>
      </c>
      <c r="G262" s="14">
        <f t="shared" si="92"/>
        <v>8732.9439999999995</v>
      </c>
      <c r="H262" s="13">
        <v>5587.0290000000005</v>
      </c>
      <c r="I262" s="14">
        <f t="shared" si="93"/>
        <v>6480.9536399999997</v>
      </c>
      <c r="J262" s="36">
        <v>23258</v>
      </c>
      <c r="K262" s="14">
        <f t="shared" si="104"/>
        <v>26979.279999999999</v>
      </c>
      <c r="L262" s="37">
        <v>11826</v>
      </c>
      <c r="M262" s="14">
        <f t="shared" si="105"/>
        <v>13718.16</v>
      </c>
      <c r="O262" s="39">
        <v>4223</v>
      </c>
      <c r="P262" s="36">
        <f t="shared" si="108"/>
        <v>81.926200000000009</v>
      </c>
      <c r="Q262" s="36">
        <f t="shared" si="106"/>
        <v>4304.9261999999999</v>
      </c>
      <c r="R262" s="44">
        <f t="shared" ref="R262:R325" si="109">+D262</f>
        <v>5339.5612000000001</v>
      </c>
      <c r="S262" s="45">
        <f t="shared" ref="S262:S325" si="110">+(R262/Q262)-100%</f>
        <v>0.24033745340396306</v>
      </c>
      <c r="T262" s="44">
        <f t="shared" ref="T262:T325" si="111">+F262</f>
        <v>7528.4</v>
      </c>
      <c r="U262" s="45">
        <f t="shared" ref="U262:U325" si="112">+(T262/Q262)-100%</f>
        <v>0.74878723821095927</v>
      </c>
      <c r="V262" s="44">
        <f t="shared" ref="V262:V325" si="113">+H262</f>
        <v>5587.0290000000005</v>
      </c>
      <c r="W262" s="45">
        <f t="shared" ref="W262:W325" si="114">+(V262/Q262)-100%</f>
        <v>0.29782224838140103</v>
      </c>
      <c r="X262" s="44">
        <f t="shared" ref="X262:X325" si="115">+J262</f>
        <v>23258</v>
      </c>
      <c r="Y262" s="45">
        <f t="shared" ref="Y262:Y325" si="116">+(X262/Q262)-100%</f>
        <v>4.4026477852280026</v>
      </c>
      <c r="Z262" s="44">
        <f t="shared" ref="Z262:Z325" si="117">+L262</f>
        <v>11826</v>
      </c>
      <c r="AA262" s="45">
        <f t="shared" ref="AA262:AA325" si="118">+(Z262/Q262)-100%</f>
        <v>1.747085420419054</v>
      </c>
    </row>
    <row r="263" spans="1:27">
      <c r="A263" s="12">
        <v>249</v>
      </c>
      <c r="B263" s="1" t="s">
        <v>269</v>
      </c>
      <c r="C263" s="1" t="s">
        <v>499</v>
      </c>
      <c r="D263" s="13">
        <v>6511.66</v>
      </c>
      <c r="E263" s="14">
        <f t="shared" si="107"/>
        <v>7553.525599999999</v>
      </c>
      <c r="F263" s="15">
        <v>8804.4</v>
      </c>
      <c r="G263" s="14">
        <f t="shared" si="92"/>
        <v>10213.103999999999</v>
      </c>
      <c r="H263" s="13">
        <v>6813.45</v>
      </c>
      <c r="I263" s="14">
        <f t="shared" si="93"/>
        <v>7903.601999999999</v>
      </c>
      <c r="J263" s="36">
        <v>29854</v>
      </c>
      <c r="K263" s="14">
        <f t="shared" si="104"/>
        <v>34630.639999999999</v>
      </c>
      <c r="L263" s="37">
        <v>7687</v>
      </c>
      <c r="M263" s="14">
        <f t="shared" si="105"/>
        <v>8916.92</v>
      </c>
      <c r="O263" s="39">
        <v>5150</v>
      </c>
      <c r="P263" s="36">
        <f t="shared" si="108"/>
        <v>99.91</v>
      </c>
      <c r="Q263" s="36">
        <f t="shared" si="106"/>
        <v>5249.91</v>
      </c>
      <c r="R263" s="44">
        <f t="shared" si="109"/>
        <v>6511.66</v>
      </c>
      <c r="S263" s="45">
        <f t="shared" si="110"/>
        <v>0.24033745340396306</v>
      </c>
      <c r="T263" s="44">
        <f t="shared" si="111"/>
        <v>8804.4</v>
      </c>
      <c r="U263" s="45">
        <f t="shared" si="112"/>
        <v>0.67705732098264537</v>
      </c>
      <c r="V263" s="44">
        <f t="shared" si="113"/>
        <v>6813.45</v>
      </c>
      <c r="W263" s="45">
        <f t="shared" si="114"/>
        <v>0.29782224838140081</v>
      </c>
      <c r="X263" s="44">
        <f t="shared" si="115"/>
        <v>29854</v>
      </c>
      <c r="Y263" s="45">
        <f t="shared" si="116"/>
        <v>4.6865736745963265</v>
      </c>
      <c r="Z263" s="44">
        <f t="shared" si="117"/>
        <v>7687</v>
      </c>
      <c r="AA263" s="45">
        <f t="shared" si="118"/>
        <v>0.46421557702893956</v>
      </c>
    </row>
    <row r="264" spans="1:27">
      <c r="A264" s="12">
        <v>250</v>
      </c>
      <c r="B264" s="1" t="s">
        <v>264</v>
      </c>
      <c r="C264" s="1" t="s">
        <v>498</v>
      </c>
      <c r="D264" s="13">
        <v>4688.3951999999999</v>
      </c>
      <c r="E264" s="14">
        <f t="shared" si="107"/>
        <v>5438.5384319999994</v>
      </c>
      <c r="F264" s="15">
        <v>5231.6000000000004</v>
      </c>
      <c r="G264" s="14">
        <f t="shared" si="92"/>
        <v>6068.6559999999999</v>
      </c>
      <c r="H264" s="13">
        <v>4905.6840000000002</v>
      </c>
      <c r="I264" s="14">
        <f t="shared" si="93"/>
        <v>5690.5934399999996</v>
      </c>
      <c r="J264" s="36">
        <v>16987</v>
      </c>
      <c r="K264" s="14">
        <f t="shared" si="104"/>
        <v>19704.919999999998</v>
      </c>
      <c r="L264" s="37">
        <v>5061</v>
      </c>
      <c r="M264" s="14">
        <f t="shared" si="105"/>
        <v>5870.7599999999993</v>
      </c>
      <c r="O264" s="39">
        <v>3708</v>
      </c>
      <c r="P264" s="36">
        <f t="shared" si="108"/>
        <v>71.935200000000009</v>
      </c>
      <c r="Q264" s="36">
        <f t="shared" si="106"/>
        <v>3779.9351999999999</v>
      </c>
      <c r="R264" s="44">
        <f t="shared" si="109"/>
        <v>4688.3951999999999</v>
      </c>
      <c r="S264" s="45">
        <f t="shared" si="110"/>
        <v>0.24033745340396306</v>
      </c>
      <c r="T264" s="44">
        <f t="shared" si="111"/>
        <v>5231.6000000000004</v>
      </c>
      <c r="U264" s="45">
        <f t="shared" si="112"/>
        <v>0.38404489050500135</v>
      </c>
      <c r="V264" s="44">
        <f t="shared" si="113"/>
        <v>4905.6840000000002</v>
      </c>
      <c r="W264" s="45">
        <f t="shared" si="114"/>
        <v>0.29782224838140081</v>
      </c>
      <c r="X264" s="44">
        <f t="shared" si="115"/>
        <v>16987</v>
      </c>
      <c r="Y264" s="45">
        <f t="shared" si="116"/>
        <v>3.4939923837847804</v>
      </c>
      <c r="Z264" s="44">
        <f t="shared" si="117"/>
        <v>5061</v>
      </c>
      <c r="AA264" s="45">
        <f t="shared" si="118"/>
        <v>0.33891184166331745</v>
      </c>
    </row>
    <row r="265" spans="1:27">
      <c r="A265" s="12">
        <v>251</v>
      </c>
      <c r="B265" s="1" t="s">
        <v>265</v>
      </c>
      <c r="C265" s="1" t="s">
        <v>498</v>
      </c>
      <c r="D265" s="13">
        <v>5079.0947999999999</v>
      </c>
      <c r="E265" s="14">
        <f t="shared" si="107"/>
        <v>5891.7499679999992</v>
      </c>
      <c r="F265" s="15">
        <v>4976.4000000000005</v>
      </c>
      <c r="G265" s="14">
        <f t="shared" si="92"/>
        <v>5772.6239999999998</v>
      </c>
      <c r="H265" s="13">
        <v>5314.4910000000009</v>
      </c>
      <c r="I265" s="14">
        <f t="shared" si="93"/>
        <v>6164.8095600000006</v>
      </c>
      <c r="J265" s="36">
        <v>21457</v>
      </c>
      <c r="K265" s="14">
        <f t="shared" si="104"/>
        <v>24890.12</v>
      </c>
      <c r="L265" s="37">
        <v>5308</v>
      </c>
      <c r="M265" s="14">
        <f t="shared" si="105"/>
        <v>6157.28</v>
      </c>
      <c r="O265" s="39">
        <v>4017</v>
      </c>
      <c r="P265" s="36">
        <f t="shared" si="108"/>
        <v>77.9298</v>
      </c>
      <c r="Q265" s="36">
        <f t="shared" si="106"/>
        <v>4094.9297999999999</v>
      </c>
      <c r="R265" s="44">
        <f t="shared" si="109"/>
        <v>5079.0947999999999</v>
      </c>
      <c r="S265" s="45">
        <f t="shared" si="110"/>
        <v>0.24033745340396306</v>
      </c>
      <c r="T265" s="44">
        <f t="shared" si="111"/>
        <v>4976.4000000000005</v>
      </c>
      <c r="U265" s="45">
        <f t="shared" si="112"/>
        <v>0.21525892824829396</v>
      </c>
      <c r="V265" s="44">
        <f t="shared" si="113"/>
        <v>5314.4910000000009</v>
      </c>
      <c r="W265" s="45">
        <f t="shared" si="114"/>
        <v>0.29782224838140103</v>
      </c>
      <c r="X265" s="44">
        <f t="shared" si="115"/>
        <v>21457</v>
      </c>
      <c r="Y265" s="45">
        <f t="shared" si="116"/>
        <v>4.2398944665669243</v>
      </c>
      <c r="Z265" s="44">
        <f t="shared" si="117"/>
        <v>5308</v>
      </c>
      <c r="AA265" s="45">
        <f t="shared" si="118"/>
        <v>0.29623711742262349</v>
      </c>
    </row>
    <row r="266" spans="1:27">
      <c r="A266" s="12">
        <v>252</v>
      </c>
      <c r="B266" s="1" t="s">
        <v>266</v>
      </c>
      <c r="C266" s="1" t="s">
        <v>499</v>
      </c>
      <c r="D266" s="13">
        <v>5600.0275999999994</v>
      </c>
      <c r="E266" s="14">
        <f t="shared" si="107"/>
        <v>6496.0320159999992</v>
      </c>
      <c r="F266" s="15">
        <v>7528.4</v>
      </c>
      <c r="G266" s="14">
        <f t="shared" si="92"/>
        <v>8732.9439999999995</v>
      </c>
      <c r="H266" s="13">
        <v>5859.567</v>
      </c>
      <c r="I266" s="14">
        <f t="shared" si="93"/>
        <v>6797.0977199999998</v>
      </c>
      <c r="J266" s="36">
        <v>16587</v>
      </c>
      <c r="K266" s="14">
        <f t="shared" si="104"/>
        <v>19240.919999999998</v>
      </c>
      <c r="L266" s="37">
        <v>6009</v>
      </c>
      <c r="M266" s="14">
        <f t="shared" si="105"/>
        <v>6970.44</v>
      </c>
      <c r="O266" s="39">
        <v>4429</v>
      </c>
      <c r="P266" s="36">
        <f t="shared" si="108"/>
        <v>85.922600000000003</v>
      </c>
      <c r="Q266" s="36">
        <f t="shared" si="106"/>
        <v>4514.9225999999999</v>
      </c>
      <c r="R266" s="44">
        <f t="shared" si="109"/>
        <v>5600.0275999999994</v>
      </c>
      <c r="S266" s="45">
        <f t="shared" si="110"/>
        <v>0.24033745340396306</v>
      </c>
      <c r="T266" s="44">
        <f t="shared" si="111"/>
        <v>7528.4</v>
      </c>
      <c r="U266" s="45">
        <f t="shared" si="112"/>
        <v>0.66744829689882157</v>
      </c>
      <c r="V266" s="44">
        <f t="shared" si="113"/>
        <v>5859.567</v>
      </c>
      <c r="W266" s="45">
        <f t="shared" si="114"/>
        <v>0.29782224838140081</v>
      </c>
      <c r="X266" s="44">
        <f t="shared" si="115"/>
        <v>16587</v>
      </c>
      <c r="Y266" s="45">
        <f t="shared" si="116"/>
        <v>2.6738171325461928</v>
      </c>
      <c r="Z266" s="44">
        <f t="shared" si="117"/>
        <v>6009</v>
      </c>
      <c r="AA266" s="45">
        <f t="shared" si="118"/>
        <v>0.33091982573521861</v>
      </c>
    </row>
    <row r="267" spans="1:27">
      <c r="A267" s="7"/>
      <c r="B267" s="8" t="s">
        <v>267</v>
      </c>
      <c r="C267" s="9"/>
      <c r="D267" s="11"/>
      <c r="E267" s="17"/>
      <c r="F267" s="11">
        <v>0</v>
      </c>
      <c r="G267" s="17"/>
      <c r="H267" s="11"/>
      <c r="I267" s="17"/>
      <c r="J267" s="11"/>
      <c r="K267" s="17"/>
      <c r="L267" s="11"/>
      <c r="M267" s="17"/>
      <c r="O267" s="38"/>
      <c r="P267" s="38"/>
      <c r="Q267" s="38"/>
      <c r="R267" s="38"/>
      <c r="S267" s="38"/>
      <c r="T267" s="38"/>
      <c r="U267" s="38"/>
      <c r="V267" s="38"/>
      <c r="W267" s="38"/>
      <c r="X267" s="38"/>
      <c r="Y267" s="38"/>
      <c r="Z267" s="38"/>
      <c r="AA267" s="38"/>
    </row>
    <row r="268" spans="1:27">
      <c r="A268" s="12">
        <v>253</v>
      </c>
      <c r="B268" s="1" t="s">
        <v>268</v>
      </c>
      <c r="C268" s="1" t="s">
        <v>499</v>
      </c>
      <c r="D268" s="13">
        <v>10158.1896</v>
      </c>
      <c r="E268" s="14">
        <f>D268*1.16</f>
        <v>11783.499935999998</v>
      </c>
      <c r="F268" s="15">
        <v>8676.7999999999993</v>
      </c>
      <c r="G268" s="14">
        <f t="shared" si="92"/>
        <v>10065.087999999998</v>
      </c>
      <c r="H268" s="13">
        <v>10628.982000000002</v>
      </c>
      <c r="I268" s="14">
        <f t="shared" si="93"/>
        <v>12329.619120000001</v>
      </c>
      <c r="J268" s="36">
        <v>26587</v>
      </c>
      <c r="K268" s="14">
        <f t="shared" ref="K268:K290" si="119">J268*1.16</f>
        <v>30840.92</v>
      </c>
      <c r="L268" s="37">
        <v>9512</v>
      </c>
      <c r="M268" s="14">
        <f t="shared" ref="M268:M290" si="120">L268*1.16</f>
        <v>11033.92</v>
      </c>
      <c r="O268" s="39">
        <v>8034</v>
      </c>
      <c r="P268" s="36">
        <f>+O268*1.94%</f>
        <v>155.8596</v>
      </c>
      <c r="Q268" s="36">
        <f t="shared" ref="Q268:Q290" si="121">+(O268+P268)</f>
        <v>8189.8595999999998</v>
      </c>
      <c r="R268" s="44">
        <f t="shared" si="109"/>
        <v>10158.1896</v>
      </c>
      <c r="S268" s="45">
        <f t="shared" si="110"/>
        <v>0.24033745340396306</v>
      </c>
      <c r="T268" s="44">
        <f t="shared" si="111"/>
        <v>8676.7999999999993</v>
      </c>
      <c r="U268" s="45">
        <f t="shared" si="112"/>
        <v>5.9456501549794538E-2</v>
      </c>
      <c r="V268" s="44">
        <f t="shared" si="113"/>
        <v>10628.982000000002</v>
      </c>
      <c r="W268" s="45">
        <f t="shared" si="114"/>
        <v>0.29782224838140103</v>
      </c>
      <c r="X268" s="44">
        <f t="shared" si="115"/>
        <v>26587</v>
      </c>
      <c r="Y268" s="45">
        <f t="shared" si="116"/>
        <v>2.2463315976747635</v>
      </c>
      <c r="Z268" s="44">
        <f t="shared" si="117"/>
        <v>9512</v>
      </c>
      <c r="AA268" s="45">
        <f t="shared" si="118"/>
        <v>0.16143627175244868</v>
      </c>
    </row>
    <row r="269" spans="1:27">
      <c r="A269" s="12">
        <v>254</v>
      </c>
      <c r="B269" s="1" t="s">
        <v>270</v>
      </c>
      <c r="C269" s="1" t="s">
        <v>498</v>
      </c>
      <c r="D269" s="13">
        <v>8725.6244000000006</v>
      </c>
      <c r="E269" s="14">
        <f t="shared" ref="E269:E290" si="122">D269*1.16</f>
        <v>10121.724303999999</v>
      </c>
      <c r="F269" s="15">
        <v>8804.4</v>
      </c>
      <c r="G269" s="14">
        <f t="shared" si="92"/>
        <v>10213.103999999999</v>
      </c>
      <c r="H269" s="13">
        <v>9130.023000000001</v>
      </c>
      <c r="I269" s="14">
        <f t="shared" si="93"/>
        <v>10590.82668</v>
      </c>
      <c r="J269" s="36">
        <v>32547</v>
      </c>
      <c r="K269" s="14">
        <f t="shared" si="119"/>
        <v>37754.519999999997</v>
      </c>
      <c r="L269" s="37">
        <v>8398</v>
      </c>
      <c r="M269" s="14">
        <f t="shared" si="120"/>
        <v>9741.6799999999985</v>
      </c>
      <c r="O269" s="39">
        <v>6901</v>
      </c>
      <c r="P269" s="36">
        <f t="shared" ref="P269:P290" si="123">+O269*1.94%</f>
        <v>133.8794</v>
      </c>
      <c r="Q269" s="36">
        <f t="shared" si="121"/>
        <v>7034.8793999999998</v>
      </c>
      <c r="R269" s="44">
        <f t="shared" si="109"/>
        <v>8725.6244000000006</v>
      </c>
      <c r="S269" s="45">
        <f t="shared" si="110"/>
        <v>0.24033745340396329</v>
      </c>
      <c r="T269" s="44">
        <f t="shared" si="111"/>
        <v>8804.4</v>
      </c>
      <c r="U269" s="45">
        <f t="shared" si="112"/>
        <v>0.25153531416615338</v>
      </c>
      <c r="V269" s="44">
        <f t="shared" si="113"/>
        <v>9130.023000000001</v>
      </c>
      <c r="W269" s="45">
        <f t="shared" si="114"/>
        <v>0.29782224838140103</v>
      </c>
      <c r="X269" s="44">
        <f t="shared" si="115"/>
        <v>32547</v>
      </c>
      <c r="Y269" s="45">
        <f t="shared" si="116"/>
        <v>3.6265185441558527</v>
      </c>
      <c r="Z269" s="44">
        <f t="shared" si="117"/>
        <v>8398</v>
      </c>
      <c r="AA269" s="45">
        <f t="shared" si="118"/>
        <v>0.19376602248504793</v>
      </c>
    </row>
    <row r="270" spans="1:27">
      <c r="A270" s="12">
        <v>255</v>
      </c>
      <c r="B270" s="1" t="s">
        <v>271</v>
      </c>
      <c r="C270" s="1" t="s">
        <v>498</v>
      </c>
      <c r="D270" s="13">
        <v>5990.7272000000003</v>
      </c>
      <c r="E270" s="14">
        <f t="shared" si="122"/>
        <v>6949.2435519999999</v>
      </c>
      <c r="F270" s="15">
        <v>7528.4</v>
      </c>
      <c r="G270" s="14">
        <f t="shared" ref="G270:G290" si="124">F270*1.16</f>
        <v>8732.9439999999995</v>
      </c>
      <c r="H270" s="13">
        <v>6268.3740000000007</v>
      </c>
      <c r="I270" s="14">
        <f t="shared" ref="I270:I290" si="125">H270*1.16</f>
        <v>7271.3138400000007</v>
      </c>
      <c r="J270" s="36">
        <v>26899</v>
      </c>
      <c r="K270" s="14">
        <f t="shared" si="119"/>
        <v>31202.839999999997</v>
      </c>
      <c r="L270" s="37">
        <v>7788</v>
      </c>
      <c r="M270" s="14">
        <f t="shared" si="120"/>
        <v>9034.08</v>
      </c>
      <c r="O270" s="39">
        <v>4738</v>
      </c>
      <c r="P270" s="36">
        <f t="shared" si="123"/>
        <v>91.917200000000008</v>
      </c>
      <c r="Q270" s="36">
        <f t="shared" si="121"/>
        <v>4829.9171999999999</v>
      </c>
      <c r="R270" s="44">
        <f t="shared" si="109"/>
        <v>5990.7272000000003</v>
      </c>
      <c r="S270" s="45">
        <f t="shared" si="110"/>
        <v>0.24033745340396329</v>
      </c>
      <c r="T270" s="44">
        <f t="shared" si="111"/>
        <v>7528.4</v>
      </c>
      <c r="U270" s="45">
        <f t="shared" si="112"/>
        <v>0.55870166884020289</v>
      </c>
      <c r="V270" s="44">
        <f t="shared" si="113"/>
        <v>6268.3740000000007</v>
      </c>
      <c r="W270" s="45">
        <f t="shared" si="114"/>
        <v>0.29782224838140103</v>
      </c>
      <c r="X270" s="44">
        <f t="shared" si="115"/>
        <v>26899</v>
      </c>
      <c r="Y270" s="45">
        <f t="shared" si="116"/>
        <v>4.5692466115154105</v>
      </c>
      <c r="Z270" s="44">
        <f t="shared" si="117"/>
        <v>7788</v>
      </c>
      <c r="AA270" s="45">
        <f t="shared" si="118"/>
        <v>0.61245000224848578</v>
      </c>
    </row>
    <row r="271" spans="1:27">
      <c r="A271" s="12">
        <v>256</v>
      </c>
      <c r="B271" s="1" t="s">
        <v>272</v>
      </c>
      <c r="C271" s="1" t="s">
        <v>498</v>
      </c>
      <c r="D271" s="13">
        <v>10288.4228</v>
      </c>
      <c r="E271" s="14">
        <f t="shared" si="122"/>
        <v>11934.570448</v>
      </c>
      <c r="F271" s="15">
        <v>7656</v>
      </c>
      <c r="G271" s="14">
        <f t="shared" si="124"/>
        <v>8880.9599999999991</v>
      </c>
      <c r="H271" s="13">
        <v>10765.251</v>
      </c>
      <c r="I271" s="14">
        <f t="shared" si="125"/>
        <v>12487.691159999998</v>
      </c>
      <c r="J271" s="36">
        <v>32147</v>
      </c>
      <c r="K271" s="14">
        <f t="shared" si="119"/>
        <v>37290.519999999997</v>
      </c>
      <c r="L271" s="37">
        <v>9127</v>
      </c>
      <c r="M271" s="14">
        <f t="shared" si="120"/>
        <v>10587.32</v>
      </c>
      <c r="O271" s="39">
        <v>8137</v>
      </c>
      <c r="P271" s="36">
        <f t="shared" si="123"/>
        <v>157.8578</v>
      </c>
      <c r="Q271" s="36">
        <f t="shared" si="121"/>
        <v>8294.8577999999998</v>
      </c>
      <c r="R271" s="44">
        <f t="shared" si="109"/>
        <v>10288.4228</v>
      </c>
      <c r="S271" s="45">
        <f t="shared" si="110"/>
        <v>0.24033745340396329</v>
      </c>
      <c r="T271" s="44">
        <f t="shared" si="111"/>
        <v>7656</v>
      </c>
      <c r="U271" s="45">
        <f t="shared" si="112"/>
        <v>-7.7018535507624941E-2</v>
      </c>
      <c r="V271" s="44">
        <f t="shared" si="113"/>
        <v>10765.251</v>
      </c>
      <c r="W271" s="45">
        <f t="shared" si="114"/>
        <v>0.29782224838140081</v>
      </c>
      <c r="X271" s="44">
        <f t="shared" si="115"/>
        <v>32147</v>
      </c>
      <c r="Y271" s="45">
        <f t="shared" si="116"/>
        <v>2.8755335866034981</v>
      </c>
      <c r="Z271" s="44">
        <f t="shared" si="117"/>
        <v>9127</v>
      </c>
      <c r="AA271" s="45">
        <f t="shared" si="118"/>
        <v>0.100320249010176</v>
      </c>
    </row>
    <row r="272" spans="1:27">
      <c r="A272" s="12">
        <v>257</v>
      </c>
      <c r="B272" s="1" t="s">
        <v>273</v>
      </c>
      <c r="C272" s="1" t="s">
        <v>498</v>
      </c>
      <c r="D272" s="13">
        <v>7293.0591999999997</v>
      </c>
      <c r="E272" s="14">
        <f t="shared" si="122"/>
        <v>8459.9486719999986</v>
      </c>
      <c r="F272" s="15">
        <v>8580</v>
      </c>
      <c r="G272" s="14">
        <f t="shared" si="124"/>
        <v>9952.7999999999993</v>
      </c>
      <c r="H272" s="13">
        <v>7631.0640000000003</v>
      </c>
      <c r="I272" s="14">
        <f t="shared" si="125"/>
        <v>8852.034239999999</v>
      </c>
      <c r="J272" s="36">
        <v>27548</v>
      </c>
      <c r="K272" s="14">
        <f t="shared" si="119"/>
        <v>31955.679999999997</v>
      </c>
      <c r="L272" s="37">
        <v>8112</v>
      </c>
      <c r="M272" s="14">
        <f t="shared" si="120"/>
        <v>9409.92</v>
      </c>
      <c r="O272" s="39">
        <v>5768</v>
      </c>
      <c r="P272" s="36">
        <f t="shared" si="123"/>
        <v>111.89920000000001</v>
      </c>
      <c r="Q272" s="36">
        <f t="shared" si="121"/>
        <v>5879.8991999999998</v>
      </c>
      <c r="R272" s="44">
        <f t="shared" si="109"/>
        <v>7293.0591999999997</v>
      </c>
      <c r="S272" s="45">
        <f t="shared" si="110"/>
        <v>0.24033745340396306</v>
      </c>
      <c r="T272" s="44">
        <f t="shared" si="111"/>
        <v>8580</v>
      </c>
      <c r="U272" s="45">
        <f t="shared" si="112"/>
        <v>0.45920868847547602</v>
      </c>
      <c r="V272" s="44">
        <f t="shared" si="113"/>
        <v>7631.0640000000003</v>
      </c>
      <c r="W272" s="45">
        <f t="shared" si="114"/>
        <v>0.29782224838140081</v>
      </c>
      <c r="X272" s="44">
        <f t="shared" si="115"/>
        <v>27548</v>
      </c>
      <c r="Y272" s="45">
        <f t="shared" si="116"/>
        <v>3.6851143298510971</v>
      </c>
      <c r="Z272" s="44">
        <f t="shared" si="117"/>
        <v>8112</v>
      </c>
      <c r="AA272" s="45">
        <f t="shared" si="118"/>
        <v>0.37961548728590455</v>
      </c>
    </row>
    <row r="273" spans="1:27">
      <c r="A273" s="12">
        <v>258</v>
      </c>
      <c r="B273" s="1" t="s">
        <v>274</v>
      </c>
      <c r="C273" s="1" t="s">
        <v>498</v>
      </c>
      <c r="D273" s="13">
        <v>7683.7588000000005</v>
      </c>
      <c r="E273" s="14">
        <f t="shared" si="122"/>
        <v>8913.1602079999993</v>
      </c>
      <c r="F273" s="15">
        <v>8976</v>
      </c>
      <c r="G273" s="14">
        <f t="shared" si="124"/>
        <v>10412.16</v>
      </c>
      <c r="H273" s="13">
        <v>8039.8710000000001</v>
      </c>
      <c r="I273" s="14">
        <f t="shared" si="125"/>
        <v>9326.25036</v>
      </c>
      <c r="J273" s="36">
        <v>26325</v>
      </c>
      <c r="K273" s="14">
        <f t="shared" si="119"/>
        <v>30536.999999999996</v>
      </c>
      <c r="L273" s="37">
        <v>8053</v>
      </c>
      <c r="M273" s="14">
        <f t="shared" si="120"/>
        <v>9341.48</v>
      </c>
      <c r="O273" s="39">
        <v>6077</v>
      </c>
      <c r="P273" s="36">
        <f t="shared" si="123"/>
        <v>117.8938</v>
      </c>
      <c r="Q273" s="36">
        <f t="shared" si="121"/>
        <v>6194.8937999999998</v>
      </c>
      <c r="R273" s="44">
        <f t="shared" si="109"/>
        <v>7683.7588000000005</v>
      </c>
      <c r="S273" s="45">
        <f t="shared" si="110"/>
        <v>0.24033745340396329</v>
      </c>
      <c r="T273" s="44">
        <f t="shared" si="111"/>
        <v>8976</v>
      </c>
      <c r="U273" s="45">
        <f t="shared" si="112"/>
        <v>0.44893525051228478</v>
      </c>
      <c r="V273" s="44">
        <f t="shared" si="113"/>
        <v>8039.8710000000001</v>
      </c>
      <c r="W273" s="45">
        <f t="shared" si="114"/>
        <v>0.29782224838140081</v>
      </c>
      <c r="X273" s="44">
        <f t="shared" si="115"/>
        <v>26325</v>
      </c>
      <c r="Y273" s="45">
        <f t="shared" si="116"/>
        <v>3.2494675211381345</v>
      </c>
      <c r="Z273" s="44">
        <f t="shared" si="117"/>
        <v>8053</v>
      </c>
      <c r="AA273" s="45">
        <f t="shared" si="118"/>
        <v>0.29994157446250336</v>
      </c>
    </row>
    <row r="274" spans="1:27">
      <c r="A274" s="12">
        <v>259</v>
      </c>
      <c r="B274" s="1" t="s">
        <v>275</v>
      </c>
      <c r="C274" s="1" t="s">
        <v>499</v>
      </c>
      <c r="D274" s="13">
        <v>10158.1896</v>
      </c>
      <c r="E274" s="14">
        <f t="shared" si="122"/>
        <v>11783.499935999998</v>
      </c>
      <c r="F274" s="15">
        <v>13596</v>
      </c>
      <c r="G274" s="14">
        <f t="shared" si="124"/>
        <v>15771.359999999999</v>
      </c>
      <c r="H274" s="13">
        <v>10628.982000000002</v>
      </c>
      <c r="I274" s="14">
        <f t="shared" si="125"/>
        <v>12329.619120000001</v>
      </c>
      <c r="J274" s="36">
        <v>36987</v>
      </c>
      <c r="K274" s="14">
        <f t="shared" si="119"/>
        <v>42904.92</v>
      </c>
      <c r="L274" s="37">
        <v>12045</v>
      </c>
      <c r="M274" s="14">
        <f t="shared" si="120"/>
        <v>13972.199999999999</v>
      </c>
      <c r="O274" s="39">
        <v>8034</v>
      </c>
      <c r="P274" s="36">
        <f t="shared" si="123"/>
        <v>155.8596</v>
      </c>
      <c r="Q274" s="36">
        <f t="shared" si="121"/>
        <v>8189.8595999999998</v>
      </c>
      <c r="R274" s="44">
        <f t="shared" si="109"/>
        <v>10158.1896</v>
      </c>
      <c r="S274" s="45">
        <f t="shared" si="110"/>
        <v>0.24033745340396306</v>
      </c>
      <c r="T274" s="44">
        <f t="shared" si="111"/>
        <v>13596</v>
      </c>
      <c r="U274" s="45">
        <f t="shared" si="112"/>
        <v>0.6601017189598708</v>
      </c>
      <c r="V274" s="44">
        <f t="shared" si="113"/>
        <v>10628.982000000002</v>
      </c>
      <c r="W274" s="45">
        <f t="shared" si="114"/>
        <v>0.29782224838140103</v>
      </c>
      <c r="X274" s="44">
        <f t="shared" si="115"/>
        <v>36987</v>
      </c>
      <c r="Y274" s="45">
        <f t="shared" si="116"/>
        <v>3.5161946365967012</v>
      </c>
      <c r="Z274" s="44">
        <f t="shared" si="117"/>
        <v>12045</v>
      </c>
      <c r="AA274" s="45">
        <f t="shared" si="118"/>
        <v>0.47072118305910893</v>
      </c>
    </row>
    <row r="275" spans="1:27">
      <c r="A275" s="12">
        <v>260</v>
      </c>
      <c r="B275" s="1" t="s">
        <v>276</v>
      </c>
      <c r="C275" s="1" t="s">
        <v>498</v>
      </c>
      <c r="D275" s="13">
        <v>9246.5571999999993</v>
      </c>
      <c r="E275" s="14">
        <f t="shared" si="122"/>
        <v>10726.006351999999</v>
      </c>
      <c r="F275" s="15">
        <v>10560</v>
      </c>
      <c r="G275" s="14">
        <f t="shared" si="124"/>
        <v>12249.599999999999</v>
      </c>
      <c r="H275" s="13">
        <v>9675.0990000000002</v>
      </c>
      <c r="I275" s="14">
        <f t="shared" si="125"/>
        <v>11223.11484</v>
      </c>
      <c r="J275" s="36">
        <v>29874</v>
      </c>
      <c r="K275" s="14">
        <f t="shared" si="119"/>
        <v>34653.839999999997</v>
      </c>
      <c r="L275" s="37">
        <v>10678</v>
      </c>
      <c r="M275" s="14">
        <f t="shared" si="120"/>
        <v>12386.48</v>
      </c>
      <c r="O275" s="39">
        <v>7313</v>
      </c>
      <c r="P275" s="36">
        <f t="shared" si="123"/>
        <v>141.87219999999999</v>
      </c>
      <c r="Q275" s="36">
        <f t="shared" si="121"/>
        <v>7454.8721999999998</v>
      </c>
      <c r="R275" s="44">
        <f t="shared" si="109"/>
        <v>9246.5571999999993</v>
      </c>
      <c r="S275" s="45">
        <f t="shared" si="110"/>
        <v>0.24033745340396306</v>
      </c>
      <c r="T275" s="44">
        <f t="shared" si="111"/>
        <v>10560</v>
      </c>
      <c r="U275" s="45">
        <f t="shared" si="112"/>
        <v>0.41652327721996363</v>
      </c>
      <c r="V275" s="44">
        <f t="shared" si="113"/>
        <v>9675.0990000000002</v>
      </c>
      <c r="W275" s="45">
        <f t="shared" si="114"/>
        <v>0.29782224838140081</v>
      </c>
      <c r="X275" s="44">
        <f t="shared" si="115"/>
        <v>29874</v>
      </c>
      <c r="Y275" s="45">
        <f t="shared" si="116"/>
        <v>3.0073121575444315</v>
      </c>
      <c r="Z275" s="44">
        <f t="shared" si="117"/>
        <v>10678</v>
      </c>
      <c r="AA275" s="45">
        <f t="shared" si="118"/>
        <v>0.43235185171920198</v>
      </c>
    </row>
    <row r="276" spans="1:27">
      <c r="A276" s="12">
        <v>261</v>
      </c>
      <c r="B276" s="1" t="s">
        <v>277</v>
      </c>
      <c r="C276" s="1" t="s">
        <v>500</v>
      </c>
      <c r="D276" s="13">
        <v>8986.0907999999999</v>
      </c>
      <c r="E276" s="14">
        <f t="shared" si="122"/>
        <v>10423.865328</v>
      </c>
      <c r="F276" s="15">
        <v>10080.400000000001</v>
      </c>
      <c r="G276" s="14">
        <f t="shared" si="124"/>
        <v>11693.264000000001</v>
      </c>
      <c r="H276" s="13">
        <v>9402.5609999999997</v>
      </c>
      <c r="I276" s="14">
        <f t="shared" si="125"/>
        <v>10906.970759999998</v>
      </c>
      <c r="J276" s="36">
        <v>30214</v>
      </c>
      <c r="K276" s="14">
        <f t="shared" si="119"/>
        <v>35048.239999999998</v>
      </c>
      <c r="L276" s="37">
        <v>8964</v>
      </c>
      <c r="M276" s="14">
        <f t="shared" si="120"/>
        <v>10398.24</v>
      </c>
      <c r="O276" s="39">
        <v>7107</v>
      </c>
      <c r="P276" s="36">
        <f t="shared" si="123"/>
        <v>137.8758</v>
      </c>
      <c r="Q276" s="36">
        <f t="shared" si="121"/>
        <v>7244.8757999999998</v>
      </c>
      <c r="R276" s="44">
        <f t="shared" si="109"/>
        <v>8986.0907999999999</v>
      </c>
      <c r="S276" s="45">
        <f t="shared" si="110"/>
        <v>0.24033745340396306</v>
      </c>
      <c r="T276" s="44">
        <f t="shared" si="111"/>
        <v>10080.400000000001</v>
      </c>
      <c r="U276" s="45">
        <f t="shared" si="112"/>
        <v>0.3913834106031191</v>
      </c>
      <c r="V276" s="44">
        <f t="shared" si="113"/>
        <v>9402.5609999999997</v>
      </c>
      <c r="W276" s="45">
        <f t="shared" si="114"/>
        <v>0.29782224838140081</v>
      </c>
      <c r="X276" s="44">
        <f t="shared" si="115"/>
        <v>30214</v>
      </c>
      <c r="Y276" s="45">
        <f t="shared" si="116"/>
        <v>3.1703958541290662</v>
      </c>
      <c r="Z276" s="44">
        <f t="shared" si="117"/>
        <v>8964</v>
      </c>
      <c r="AA276" s="45">
        <f t="shared" si="118"/>
        <v>0.23728829140176577</v>
      </c>
    </row>
    <row r="277" spans="1:27">
      <c r="A277" s="12">
        <v>262</v>
      </c>
      <c r="B277" s="1" t="s">
        <v>278</v>
      </c>
      <c r="C277" s="1" t="s">
        <v>501</v>
      </c>
      <c r="D277" s="13">
        <v>6772.1264000000001</v>
      </c>
      <c r="E277" s="14">
        <f t="shared" si="122"/>
        <v>7855.6666239999995</v>
      </c>
      <c r="F277" s="15">
        <v>9314.8000000000011</v>
      </c>
      <c r="G277" s="14">
        <f t="shared" si="124"/>
        <v>10805.168</v>
      </c>
      <c r="H277" s="13">
        <v>7085.9880000000003</v>
      </c>
      <c r="I277" s="14">
        <f t="shared" si="125"/>
        <v>8219.746079999999</v>
      </c>
      <c r="J277" s="36">
        <v>18754</v>
      </c>
      <c r="K277" s="14">
        <f t="shared" si="119"/>
        <v>21754.639999999999</v>
      </c>
      <c r="L277" s="37">
        <v>7882</v>
      </c>
      <c r="M277" s="14">
        <f t="shared" si="120"/>
        <v>9143.119999999999</v>
      </c>
      <c r="O277" s="39">
        <v>5356</v>
      </c>
      <c r="P277" s="36">
        <f t="shared" si="123"/>
        <v>103.9064</v>
      </c>
      <c r="Q277" s="36">
        <f t="shared" si="121"/>
        <v>5459.9063999999998</v>
      </c>
      <c r="R277" s="44">
        <f t="shared" si="109"/>
        <v>6772.1264000000001</v>
      </c>
      <c r="S277" s="45">
        <f t="shared" si="110"/>
        <v>0.24033745340396306</v>
      </c>
      <c r="T277" s="44">
        <f t="shared" si="111"/>
        <v>9314.8000000000011</v>
      </c>
      <c r="U277" s="45">
        <f t="shared" si="112"/>
        <v>0.70603657234856643</v>
      </c>
      <c r="V277" s="44">
        <f t="shared" si="113"/>
        <v>7085.9880000000003</v>
      </c>
      <c r="W277" s="45">
        <f t="shared" si="114"/>
        <v>0.29782224838140081</v>
      </c>
      <c r="X277" s="44">
        <f t="shared" si="115"/>
        <v>18754</v>
      </c>
      <c r="Y277" s="45">
        <f t="shared" si="116"/>
        <v>2.4348574180685589</v>
      </c>
      <c r="Z277" s="44">
        <f t="shared" si="117"/>
        <v>7882</v>
      </c>
      <c r="AA277" s="45">
        <f t="shared" si="118"/>
        <v>0.4436144912667368</v>
      </c>
    </row>
    <row r="278" spans="1:27">
      <c r="A278" s="12">
        <v>263</v>
      </c>
      <c r="B278" s="1" t="s">
        <v>279</v>
      </c>
      <c r="C278" s="1" t="s">
        <v>502</v>
      </c>
      <c r="D278" s="13">
        <v>31125.734799999998</v>
      </c>
      <c r="E278" s="14">
        <f t="shared" si="122"/>
        <v>36105.852367999993</v>
      </c>
      <c r="F278" s="15">
        <v>31772.399999999998</v>
      </c>
      <c r="G278" s="14">
        <f t="shared" si="124"/>
        <v>36855.983999999997</v>
      </c>
      <c r="H278" s="13">
        <v>32568.291000000005</v>
      </c>
      <c r="I278" s="14">
        <f t="shared" si="125"/>
        <v>37779.217560000005</v>
      </c>
      <c r="J278" s="36">
        <v>56589</v>
      </c>
      <c r="K278" s="14">
        <f t="shared" si="119"/>
        <v>65643.239999999991</v>
      </c>
      <c r="L278" s="37">
        <v>26912</v>
      </c>
      <c r="M278" s="14">
        <f t="shared" si="120"/>
        <v>31217.919999999998</v>
      </c>
      <c r="O278" s="39">
        <v>24617</v>
      </c>
      <c r="P278" s="36">
        <f t="shared" si="123"/>
        <v>477.56979999999999</v>
      </c>
      <c r="Q278" s="36">
        <f t="shared" si="121"/>
        <v>25094.569800000001</v>
      </c>
      <c r="R278" s="44">
        <f t="shared" si="109"/>
        <v>31125.734799999998</v>
      </c>
      <c r="S278" s="45">
        <f t="shared" si="110"/>
        <v>0.24033745340396306</v>
      </c>
      <c r="T278" s="44">
        <f t="shared" si="111"/>
        <v>31772.399999999998</v>
      </c>
      <c r="U278" s="45">
        <f t="shared" si="112"/>
        <v>0.2661065821498958</v>
      </c>
      <c r="V278" s="44">
        <f t="shared" si="113"/>
        <v>32568.291000000005</v>
      </c>
      <c r="W278" s="45">
        <f t="shared" si="114"/>
        <v>0.29782224838140103</v>
      </c>
      <c r="X278" s="44">
        <f t="shared" si="115"/>
        <v>56589</v>
      </c>
      <c r="Y278" s="45">
        <f t="shared" si="116"/>
        <v>1.25502969172239</v>
      </c>
      <c r="Z278" s="44">
        <f t="shared" si="117"/>
        <v>26912</v>
      </c>
      <c r="AA278" s="45">
        <f t="shared" si="118"/>
        <v>7.2423245924702062E-2</v>
      </c>
    </row>
    <row r="279" spans="1:27">
      <c r="A279" s="12">
        <v>264</v>
      </c>
      <c r="B279" s="1" t="s">
        <v>280</v>
      </c>
      <c r="C279" s="1" t="s">
        <v>503</v>
      </c>
      <c r="D279" s="13">
        <v>48837.45</v>
      </c>
      <c r="E279" s="14">
        <f t="shared" si="122"/>
        <v>56651.441999999995</v>
      </c>
      <c r="F279" s="15">
        <v>70690.399999999994</v>
      </c>
      <c r="G279" s="14">
        <f t="shared" si="124"/>
        <v>82000.863999999987</v>
      </c>
      <c r="H279" s="13">
        <v>55069.875</v>
      </c>
      <c r="I279" s="14">
        <f t="shared" si="125"/>
        <v>63881.054999999993</v>
      </c>
      <c r="J279" s="36">
        <v>88745</v>
      </c>
      <c r="K279" s="14">
        <f t="shared" si="119"/>
        <v>102944.2</v>
      </c>
      <c r="L279" s="37">
        <v>60898</v>
      </c>
      <c r="M279" s="14">
        <f t="shared" si="120"/>
        <v>70641.679999999993</v>
      </c>
      <c r="O279" s="39">
        <v>38625</v>
      </c>
      <c r="P279" s="36">
        <f t="shared" si="123"/>
        <v>749.32500000000005</v>
      </c>
      <c r="Q279" s="36">
        <f t="shared" si="121"/>
        <v>39374.324999999997</v>
      </c>
      <c r="R279" s="44">
        <f t="shared" si="109"/>
        <v>48837.45</v>
      </c>
      <c r="S279" s="45">
        <f t="shared" si="110"/>
        <v>0.24033745340396306</v>
      </c>
      <c r="T279" s="44">
        <f t="shared" si="111"/>
        <v>70690.399999999994</v>
      </c>
      <c r="U279" s="45">
        <f t="shared" si="112"/>
        <v>0.79534252333214606</v>
      </c>
      <c r="V279" s="44">
        <f t="shared" si="113"/>
        <v>55069.875</v>
      </c>
      <c r="W279" s="45">
        <f t="shared" si="114"/>
        <v>0.39862397641102421</v>
      </c>
      <c r="X279" s="44">
        <f t="shared" si="115"/>
        <v>88745</v>
      </c>
      <c r="Y279" s="45">
        <f t="shared" si="116"/>
        <v>1.2538799077825464</v>
      </c>
      <c r="Z279" s="44">
        <f t="shared" si="117"/>
        <v>60898</v>
      </c>
      <c r="AA279" s="45">
        <f t="shared" si="118"/>
        <v>0.54664238688536249</v>
      </c>
    </row>
    <row r="280" spans="1:27">
      <c r="A280" s="12">
        <v>265</v>
      </c>
      <c r="B280" s="1" t="s">
        <v>281</v>
      </c>
      <c r="C280" s="1" t="s">
        <v>504</v>
      </c>
      <c r="D280" s="13">
        <v>32428.066800000001</v>
      </c>
      <c r="E280" s="14">
        <f t="shared" si="122"/>
        <v>37616.557487999999</v>
      </c>
      <c r="F280" s="15">
        <v>50784.800000000003</v>
      </c>
      <c r="G280" s="14">
        <f t="shared" si="124"/>
        <v>58910.368000000002</v>
      </c>
      <c r="H280" s="13">
        <v>35253.981</v>
      </c>
      <c r="I280" s="14">
        <f t="shared" si="125"/>
        <v>40894.617959999996</v>
      </c>
      <c r="J280" s="36">
        <v>63254</v>
      </c>
      <c r="K280" s="14">
        <f t="shared" si="119"/>
        <v>73374.64</v>
      </c>
      <c r="L280" s="37">
        <v>40786</v>
      </c>
      <c r="M280" s="14">
        <f t="shared" si="120"/>
        <v>47311.759999999995</v>
      </c>
      <c r="O280" s="39">
        <v>25647</v>
      </c>
      <c r="P280" s="36">
        <f t="shared" si="123"/>
        <v>497.55180000000001</v>
      </c>
      <c r="Q280" s="36">
        <f t="shared" si="121"/>
        <v>26144.551800000001</v>
      </c>
      <c r="R280" s="44">
        <f t="shared" si="109"/>
        <v>32428.066800000001</v>
      </c>
      <c r="S280" s="45">
        <f t="shared" si="110"/>
        <v>0.24033745340396306</v>
      </c>
      <c r="T280" s="44">
        <f t="shared" si="111"/>
        <v>50784.800000000003</v>
      </c>
      <c r="U280" s="45">
        <f t="shared" si="112"/>
        <v>0.94246206201936111</v>
      </c>
      <c r="V280" s="44">
        <f t="shared" si="113"/>
        <v>35253.981</v>
      </c>
      <c r="W280" s="45">
        <f t="shared" si="114"/>
        <v>0.34842552550470574</v>
      </c>
      <c r="X280" s="44">
        <f t="shared" si="115"/>
        <v>63254</v>
      </c>
      <c r="Y280" s="45">
        <f t="shared" si="116"/>
        <v>1.4193950802400059</v>
      </c>
      <c r="Z280" s="44">
        <f t="shared" si="117"/>
        <v>40786</v>
      </c>
      <c r="AA280" s="45">
        <f t="shared" si="118"/>
        <v>0.56001909353825674</v>
      </c>
    </row>
    <row r="281" spans="1:27" ht="30">
      <c r="A281" s="12">
        <v>266</v>
      </c>
      <c r="B281" s="1" t="s">
        <v>282</v>
      </c>
      <c r="C281" s="1" t="s">
        <v>283</v>
      </c>
      <c r="D281" s="13">
        <v>145861.18400000001</v>
      </c>
      <c r="E281" s="14">
        <f t="shared" si="122"/>
        <v>169198.97344</v>
      </c>
      <c r="F281" s="15">
        <v>148016</v>
      </c>
      <c r="G281" s="14">
        <f t="shared" si="124"/>
        <v>171698.56</v>
      </c>
      <c r="H281" s="13">
        <v>152621.28</v>
      </c>
      <c r="I281" s="14">
        <f t="shared" si="125"/>
        <v>177040.68479999999</v>
      </c>
      <c r="J281" s="36">
        <v>289874</v>
      </c>
      <c r="K281" s="14">
        <f t="shared" si="119"/>
        <v>336253.83999999997</v>
      </c>
      <c r="L281" s="37">
        <v>155564</v>
      </c>
      <c r="M281" s="14">
        <f t="shared" si="120"/>
        <v>180454.24</v>
      </c>
      <c r="O281" s="39">
        <v>115360</v>
      </c>
      <c r="P281" s="36">
        <f t="shared" si="123"/>
        <v>2237.9839999999999</v>
      </c>
      <c r="Q281" s="36">
        <f t="shared" si="121"/>
        <v>117597.984</v>
      </c>
      <c r="R281" s="44">
        <f t="shared" si="109"/>
        <v>145861.18400000001</v>
      </c>
      <c r="S281" s="45">
        <f t="shared" si="110"/>
        <v>0.24033745340396329</v>
      </c>
      <c r="T281" s="44">
        <f t="shared" si="111"/>
        <v>148016</v>
      </c>
      <c r="U281" s="45">
        <f t="shared" si="112"/>
        <v>0.2586610328285901</v>
      </c>
      <c r="V281" s="44">
        <f t="shared" si="113"/>
        <v>152621.28</v>
      </c>
      <c r="W281" s="45">
        <f t="shared" si="114"/>
        <v>0.29782224838140081</v>
      </c>
      <c r="X281" s="44">
        <f t="shared" si="115"/>
        <v>289874</v>
      </c>
      <c r="Y281" s="45">
        <f t="shared" si="116"/>
        <v>1.4649572223959213</v>
      </c>
      <c r="Z281" s="44">
        <f t="shared" si="117"/>
        <v>155564</v>
      </c>
      <c r="AA281" s="45">
        <f t="shared" si="118"/>
        <v>0.32284580660838547</v>
      </c>
    </row>
    <row r="282" spans="1:27">
      <c r="A282" s="12">
        <v>267</v>
      </c>
      <c r="B282" s="1" t="s">
        <v>286</v>
      </c>
      <c r="C282" s="1" t="s">
        <v>285</v>
      </c>
      <c r="D282" s="13">
        <v>10288.4228</v>
      </c>
      <c r="E282" s="14">
        <f t="shared" si="122"/>
        <v>11934.570448</v>
      </c>
      <c r="F282" s="15">
        <v>10080.400000000001</v>
      </c>
      <c r="G282" s="14">
        <f t="shared" si="124"/>
        <v>11693.264000000001</v>
      </c>
      <c r="H282" s="13">
        <v>10765.251</v>
      </c>
      <c r="I282" s="14">
        <f t="shared" si="125"/>
        <v>12487.691159999998</v>
      </c>
      <c r="J282" s="36">
        <v>26874</v>
      </c>
      <c r="K282" s="14">
        <f t="shared" si="119"/>
        <v>31173.839999999997</v>
      </c>
      <c r="L282" s="37">
        <v>9553</v>
      </c>
      <c r="M282" s="14">
        <f t="shared" si="120"/>
        <v>11081.48</v>
      </c>
      <c r="O282" s="39">
        <v>8137</v>
      </c>
      <c r="P282" s="36">
        <f t="shared" si="123"/>
        <v>157.8578</v>
      </c>
      <c r="Q282" s="36">
        <f t="shared" si="121"/>
        <v>8294.8577999999998</v>
      </c>
      <c r="R282" s="44">
        <f t="shared" si="109"/>
        <v>10288.4228</v>
      </c>
      <c r="S282" s="45">
        <f t="shared" si="110"/>
        <v>0.24033745340396329</v>
      </c>
      <c r="T282" s="44">
        <f t="shared" si="111"/>
        <v>10080.400000000001</v>
      </c>
      <c r="U282" s="45">
        <f t="shared" si="112"/>
        <v>0.21525892824829396</v>
      </c>
      <c r="V282" s="44">
        <f t="shared" si="113"/>
        <v>10765.251</v>
      </c>
      <c r="W282" s="45">
        <f t="shared" si="114"/>
        <v>0.29782224838140081</v>
      </c>
      <c r="X282" s="44">
        <f t="shared" si="115"/>
        <v>26874</v>
      </c>
      <c r="Y282" s="45">
        <f t="shared" si="116"/>
        <v>2.2398385418976079</v>
      </c>
      <c r="Z282" s="44">
        <f t="shared" si="117"/>
        <v>9553</v>
      </c>
      <c r="AA282" s="45">
        <f t="shared" si="118"/>
        <v>0.1516773681159429</v>
      </c>
    </row>
    <row r="283" spans="1:27">
      <c r="A283" s="12">
        <v>268</v>
      </c>
      <c r="B283" s="1" t="s">
        <v>284</v>
      </c>
      <c r="C283" s="1" t="s">
        <v>285</v>
      </c>
      <c r="D283" s="13">
        <v>6381.4267999999993</v>
      </c>
      <c r="E283" s="14">
        <f t="shared" si="122"/>
        <v>7402.4550879999988</v>
      </c>
      <c r="F283" s="15">
        <v>8294</v>
      </c>
      <c r="G283" s="14">
        <f t="shared" si="124"/>
        <v>9621.0399999999991</v>
      </c>
      <c r="H283" s="13">
        <v>6677.1810000000005</v>
      </c>
      <c r="I283" s="14">
        <f t="shared" si="125"/>
        <v>7745.5299599999998</v>
      </c>
      <c r="J283" s="36">
        <v>15652</v>
      </c>
      <c r="K283" s="14">
        <f t="shared" si="119"/>
        <v>18156.32</v>
      </c>
      <c r="L283" s="37">
        <v>7109</v>
      </c>
      <c r="M283" s="14">
        <f t="shared" si="120"/>
        <v>8246.4399999999987</v>
      </c>
      <c r="O283" s="39">
        <v>5047</v>
      </c>
      <c r="P283" s="36">
        <f t="shared" si="123"/>
        <v>97.911799999999999</v>
      </c>
      <c r="Q283" s="36">
        <f t="shared" si="121"/>
        <v>5144.9117999999999</v>
      </c>
      <c r="R283" s="44">
        <f t="shared" si="109"/>
        <v>6381.4267999999993</v>
      </c>
      <c r="S283" s="45">
        <f t="shared" si="110"/>
        <v>0.24033745340396306</v>
      </c>
      <c r="T283" s="44">
        <f t="shared" si="111"/>
        <v>8294</v>
      </c>
      <c r="U283" s="45">
        <f t="shared" si="112"/>
        <v>0.61207817012528776</v>
      </c>
      <c r="V283" s="44">
        <f t="shared" si="113"/>
        <v>6677.1810000000005</v>
      </c>
      <c r="W283" s="45">
        <f t="shared" si="114"/>
        <v>0.29782224838140103</v>
      </c>
      <c r="X283" s="44">
        <f t="shared" si="115"/>
        <v>15652</v>
      </c>
      <c r="Y283" s="45">
        <f t="shared" si="116"/>
        <v>2.0422290232458407</v>
      </c>
      <c r="Z283" s="44">
        <f t="shared" si="117"/>
        <v>7109</v>
      </c>
      <c r="AA283" s="45">
        <f t="shared" si="118"/>
        <v>0.38175352199429358</v>
      </c>
    </row>
    <row r="284" spans="1:27">
      <c r="A284" s="12">
        <v>269</v>
      </c>
      <c r="B284" s="1" t="s">
        <v>287</v>
      </c>
      <c r="C284" s="1" t="s">
        <v>285</v>
      </c>
      <c r="D284" s="13">
        <v>14195.418799999999</v>
      </c>
      <c r="E284" s="14">
        <f t="shared" si="122"/>
        <v>16466.685807999998</v>
      </c>
      <c r="F284" s="15">
        <v>17736.399999999998</v>
      </c>
      <c r="G284" s="14">
        <f t="shared" si="124"/>
        <v>20574.223999999995</v>
      </c>
      <c r="H284" s="13">
        <v>14853.321</v>
      </c>
      <c r="I284" s="14">
        <f t="shared" si="125"/>
        <v>17229.852359999997</v>
      </c>
      <c r="J284" s="36">
        <v>36584</v>
      </c>
      <c r="K284" s="14">
        <f t="shared" si="119"/>
        <v>42437.439999999995</v>
      </c>
      <c r="L284" s="37">
        <v>16356</v>
      </c>
      <c r="M284" s="14">
        <f t="shared" si="120"/>
        <v>18972.96</v>
      </c>
      <c r="O284" s="39">
        <v>11227</v>
      </c>
      <c r="P284" s="36">
        <f t="shared" si="123"/>
        <v>217.8038</v>
      </c>
      <c r="Q284" s="36">
        <f t="shared" si="121"/>
        <v>11444.8038</v>
      </c>
      <c r="R284" s="44">
        <f t="shared" si="109"/>
        <v>14195.418799999999</v>
      </c>
      <c r="S284" s="45">
        <f t="shared" si="110"/>
        <v>0.24033745340396306</v>
      </c>
      <c r="T284" s="44">
        <f t="shared" si="111"/>
        <v>17736.399999999998</v>
      </c>
      <c r="U284" s="45">
        <f t="shared" si="112"/>
        <v>0.54973386262855795</v>
      </c>
      <c r="V284" s="44">
        <f t="shared" si="113"/>
        <v>14853.321</v>
      </c>
      <c r="W284" s="45">
        <f t="shared" si="114"/>
        <v>0.29782224838140081</v>
      </c>
      <c r="X284" s="44">
        <f t="shared" si="115"/>
        <v>36584</v>
      </c>
      <c r="Y284" s="45">
        <f t="shared" si="116"/>
        <v>2.1965598221963405</v>
      </c>
      <c r="Z284" s="44">
        <f t="shared" si="117"/>
        <v>16356</v>
      </c>
      <c r="AA284" s="45">
        <f t="shared" si="118"/>
        <v>0.42912017417022041</v>
      </c>
    </row>
    <row r="285" spans="1:27">
      <c r="A285" s="12">
        <v>270</v>
      </c>
      <c r="B285" s="1" t="s">
        <v>289</v>
      </c>
      <c r="C285" s="1" t="s">
        <v>288</v>
      </c>
      <c r="D285" s="13">
        <v>5990.7272000000003</v>
      </c>
      <c r="E285" s="14">
        <f t="shared" si="122"/>
        <v>6949.2435519999999</v>
      </c>
      <c r="F285" s="15">
        <v>6367.24</v>
      </c>
      <c r="G285" s="14">
        <f t="shared" si="124"/>
        <v>7385.9983999999995</v>
      </c>
      <c r="H285" s="13">
        <v>6268.3740000000007</v>
      </c>
      <c r="I285" s="14">
        <f t="shared" si="125"/>
        <v>7271.3138400000007</v>
      </c>
      <c r="J285" s="36">
        <v>25452</v>
      </c>
      <c r="K285" s="14">
        <f t="shared" si="119"/>
        <v>29524.32</v>
      </c>
      <c r="L285" s="37">
        <v>6695</v>
      </c>
      <c r="M285" s="14">
        <f t="shared" si="120"/>
        <v>7766.2</v>
      </c>
      <c r="O285" s="39">
        <v>4738</v>
      </c>
      <c r="P285" s="36">
        <f t="shared" si="123"/>
        <v>91.917200000000008</v>
      </c>
      <c r="Q285" s="36">
        <f t="shared" si="121"/>
        <v>4829.9171999999999</v>
      </c>
      <c r="R285" s="44">
        <f t="shared" si="109"/>
        <v>5990.7272000000003</v>
      </c>
      <c r="S285" s="45">
        <f t="shared" si="110"/>
        <v>0.24033745340396329</v>
      </c>
      <c r="T285" s="44">
        <f t="shared" si="111"/>
        <v>6367.24</v>
      </c>
      <c r="U285" s="45">
        <f t="shared" si="112"/>
        <v>0.31829175042586644</v>
      </c>
      <c r="V285" s="44">
        <f t="shared" si="113"/>
        <v>6268.3740000000007</v>
      </c>
      <c r="W285" s="45">
        <f t="shared" si="114"/>
        <v>0.29782224838140103</v>
      </c>
      <c r="X285" s="44">
        <f t="shared" si="115"/>
        <v>25452</v>
      </c>
      <c r="Y285" s="45">
        <f t="shared" si="116"/>
        <v>4.2696555543436645</v>
      </c>
      <c r="Z285" s="44">
        <f t="shared" si="117"/>
        <v>6695</v>
      </c>
      <c r="AA285" s="45">
        <f t="shared" si="118"/>
        <v>0.38615212699712531</v>
      </c>
    </row>
    <row r="286" spans="1:27">
      <c r="A286" s="12">
        <v>271</v>
      </c>
      <c r="B286" s="1" t="s">
        <v>290</v>
      </c>
      <c r="C286" s="1" t="s">
        <v>288</v>
      </c>
      <c r="D286" s="13">
        <v>4818.6283999999996</v>
      </c>
      <c r="E286" s="14">
        <f t="shared" si="122"/>
        <v>5589.6089439999987</v>
      </c>
      <c r="F286" s="15">
        <v>5091.24</v>
      </c>
      <c r="G286" s="14">
        <f t="shared" si="124"/>
        <v>5905.8383999999996</v>
      </c>
      <c r="H286" s="13">
        <v>5041.9530000000004</v>
      </c>
      <c r="I286" s="14">
        <f t="shared" si="125"/>
        <v>5848.6654799999997</v>
      </c>
      <c r="J286" s="36">
        <v>16521</v>
      </c>
      <c r="K286" s="14">
        <f t="shared" si="119"/>
        <v>19164.359999999997</v>
      </c>
      <c r="L286" s="37">
        <v>5151</v>
      </c>
      <c r="M286" s="14">
        <f t="shared" si="120"/>
        <v>5975.16</v>
      </c>
      <c r="O286" s="39">
        <v>3811</v>
      </c>
      <c r="P286" s="36">
        <f t="shared" si="123"/>
        <v>73.933400000000006</v>
      </c>
      <c r="Q286" s="36">
        <f t="shared" si="121"/>
        <v>3884.9333999999999</v>
      </c>
      <c r="R286" s="44">
        <f t="shared" si="109"/>
        <v>4818.6283999999996</v>
      </c>
      <c r="S286" s="45">
        <f t="shared" si="110"/>
        <v>0.24033745340396306</v>
      </c>
      <c r="T286" s="44">
        <f t="shared" si="111"/>
        <v>5091.24</v>
      </c>
      <c r="U286" s="45">
        <f t="shared" si="112"/>
        <v>0.31050895235424103</v>
      </c>
      <c r="V286" s="44">
        <f t="shared" si="113"/>
        <v>5041.9530000000004</v>
      </c>
      <c r="W286" s="45">
        <f t="shared" si="114"/>
        <v>0.29782224838140103</v>
      </c>
      <c r="X286" s="44">
        <f t="shared" si="115"/>
        <v>16521</v>
      </c>
      <c r="Y286" s="45">
        <f t="shared" si="116"/>
        <v>3.2525825539248627</v>
      </c>
      <c r="Z286" s="44">
        <f t="shared" si="117"/>
        <v>5151</v>
      </c>
      <c r="AA286" s="45">
        <f t="shared" si="118"/>
        <v>0.32589145543653331</v>
      </c>
    </row>
    <row r="287" spans="1:27">
      <c r="A287" s="12">
        <v>272</v>
      </c>
      <c r="B287" s="1" t="s">
        <v>291</v>
      </c>
      <c r="C287" s="1" t="s">
        <v>50</v>
      </c>
      <c r="D287" s="13">
        <v>14065.185600000001</v>
      </c>
      <c r="E287" s="14">
        <f t="shared" si="122"/>
        <v>16315.615296</v>
      </c>
      <c r="F287" s="15">
        <v>6252.4000000000005</v>
      </c>
      <c r="G287" s="14">
        <f t="shared" si="124"/>
        <v>7252.7840000000006</v>
      </c>
      <c r="H287" s="13">
        <v>14717.052000000001</v>
      </c>
      <c r="I287" s="14">
        <f t="shared" si="125"/>
        <v>17071.780320000002</v>
      </c>
      <c r="J287" s="36">
        <v>26584</v>
      </c>
      <c r="K287" s="14">
        <f t="shared" si="119"/>
        <v>30837.439999999999</v>
      </c>
      <c r="L287" s="37">
        <v>11885</v>
      </c>
      <c r="M287" s="14">
        <f t="shared" si="120"/>
        <v>13786.599999999999</v>
      </c>
      <c r="O287" s="39">
        <v>11124</v>
      </c>
      <c r="P287" s="36">
        <f t="shared" si="123"/>
        <v>215.8056</v>
      </c>
      <c r="Q287" s="36">
        <f t="shared" si="121"/>
        <v>11339.8056</v>
      </c>
      <c r="R287" s="44">
        <f t="shared" si="109"/>
        <v>14065.185600000001</v>
      </c>
      <c r="S287" s="45">
        <f t="shared" si="110"/>
        <v>0.24033745340396329</v>
      </c>
      <c r="T287" s="44">
        <f t="shared" si="111"/>
        <v>6252.4000000000005</v>
      </c>
      <c r="U287" s="45">
        <f t="shared" si="112"/>
        <v>-0.44863252329475556</v>
      </c>
      <c r="V287" s="44">
        <f t="shared" si="113"/>
        <v>14717.052000000001</v>
      </c>
      <c r="W287" s="45">
        <f t="shared" si="114"/>
        <v>0.29782224838140103</v>
      </c>
      <c r="X287" s="44">
        <f t="shared" si="115"/>
        <v>26584</v>
      </c>
      <c r="Y287" s="45">
        <f t="shared" si="116"/>
        <v>1.3443082657431096</v>
      </c>
      <c r="Z287" s="44">
        <f t="shared" si="117"/>
        <v>11885</v>
      </c>
      <c r="AA287" s="45">
        <f t="shared" si="118"/>
        <v>4.8077931776890459E-2</v>
      </c>
    </row>
    <row r="288" spans="1:27">
      <c r="A288" s="12">
        <v>273</v>
      </c>
      <c r="B288" s="1" t="s">
        <v>293</v>
      </c>
      <c r="C288" s="1" t="s">
        <v>50</v>
      </c>
      <c r="D288" s="13">
        <v>16539.616400000003</v>
      </c>
      <c r="E288" s="14">
        <f t="shared" si="122"/>
        <v>19185.955024000003</v>
      </c>
      <c r="F288" s="15">
        <v>6252.4000000000005</v>
      </c>
      <c r="G288" s="14">
        <f t="shared" si="124"/>
        <v>7252.7840000000006</v>
      </c>
      <c r="H288" s="13">
        <v>17306.163</v>
      </c>
      <c r="I288" s="14">
        <f t="shared" si="125"/>
        <v>20075.149079999999</v>
      </c>
      <c r="J288" s="36">
        <v>39875</v>
      </c>
      <c r="K288" s="14">
        <f t="shared" si="119"/>
        <v>46255</v>
      </c>
      <c r="L288" s="37">
        <v>12659</v>
      </c>
      <c r="M288" s="14">
        <f t="shared" si="120"/>
        <v>14684.439999999999</v>
      </c>
      <c r="O288" s="39">
        <v>13081</v>
      </c>
      <c r="P288" s="36">
        <f t="shared" si="123"/>
        <v>253.7714</v>
      </c>
      <c r="Q288" s="36">
        <f t="shared" si="121"/>
        <v>13334.7714</v>
      </c>
      <c r="R288" s="44">
        <f t="shared" si="109"/>
        <v>16539.616400000003</v>
      </c>
      <c r="S288" s="45">
        <f t="shared" si="110"/>
        <v>0.24033745340396329</v>
      </c>
      <c r="T288" s="44">
        <f t="shared" si="111"/>
        <v>6252.4000000000005</v>
      </c>
      <c r="U288" s="45">
        <f t="shared" si="112"/>
        <v>-0.53112057099081578</v>
      </c>
      <c r="V288" s="44">
        <f t="shared" si="113"/>
        <v>17306.163</v>
      </c>
      <c r="W288" s="45">
        <f t="shared" si="114"/>
        <v>0.29782224838140081</v>
      </c>
      <c r="X288" s="44">
        <f t="shared" si="115"/>
        <v>39875</v>
      </c>
      <c r="Y288" s="45">
        <f t="shared" si="116"/>
        <v>1.9903024809259198</v>
      </c>
      <c r="Z288" s="44">
        <f t="shared" si="117"/>
        <v>12659</v>
      </c>
      <c r="AA288" s="45">
        <f t="shared" si="118"/>
        <v>-5.0677389190188826E-2</v>
      </c>
    </row>
    <row r="289" spans="1:27">
      <c r="A289" s="12">
        <v>274</v>
      </c>
      <c r="B289" s="1" t="s">
        <v>292</v>
      </c>
      <c r="C289" s="1" t="s">
        <v>50</v>
      </c>
      <c r="D289" s="13">
        <v>7683.7588000000005</v>
      </c>
      <c r="E289" s="14">
        <f t="shared" si="122"/>
        <v>8913.1602079999993</v>
      </c>
      <c r="F289" s="15">
        <v>7643.24</v>
      </c>
      <c r="G289" s="14">
        <f t="shared" si="124"/>
        <v>8866.1583999999984</v>
      </c>
      <c r="H289" s="13">
        <v>8039.8710000000001</v>
      </c>
      <c r="I289" s="14">
        <f t="shared" si="125"/>
        <v>9326.25036</v>
      </c>
      <c r="J289" s="36">
        <v>19854</v>
      </c>
      <c r="K289" s="14">
        <f t="shared" si="119"/>
        <v>23030.639999999999</v>
      </c>
      <c r="L289" s="37">
        <v>8306</v>
      </c>
      <c r="M289" s="14">
        <f t="shared" si="120"/>
        <v>9634.9599999999991</v>
      </c>
      <c r="O289" s="39">
        <v>6077</v>
      </c>
      <c r="P289" s="36">
        <f t="shared" si="123"/>
        <v>117.8938</v>
      </c>
      <c r="Q289" s="36">
        <f t="shared" si="121"/>
        <v>6194.8937999999998</v>
      </c>
      <c r="R289" s="44">
        <f t="shared" si="109"/>
        <v>7683.7588000000005</v>
      </c>
      <c r="S289" s="45">
        <f t="shared" si="110"/>
        <v>0.24033745340396329</v>
      </c>
      <c r="T289" s="44">
        <f t="shared" si="111"/>
        <v>7643.24</v>
      </c>
      <c r="U289" s="45">
        <f t="shared" si="112"/>
        <v>0.23379677630631868</v>
      </c>
      <c r="V289" s="44">
        <f t="shared" si="113"/>
        <v>8039.8710000000001</v>
      </c>
      <c r="W289" s="45">
        <f t="shared" si="114"/>
        <v>0.29782224838140081</v>
      </c>
      <c r="X289" s="44">
        <f t="shared" si="115"/>
        <v>19854</v>
      </c>
      <c r="Y289" s="45">
        <f t="shared" si="116"/>
        <v>2.2048975561130684</v>
      </c>
      <c r="Z289" s="44">
        <f t="shared" si="117"/>
        <v>8306</v>
      </c>
      <c r="AA289" s="45">
        <f t="shared" si="118"/>
        <v>0.34078166118037401</v>
      </c>
    </row>
    <row r="290" spans="1:27">
      <c r="A290" s="12">
        <v>275</v>
      </c>
      <c r="B290" s="1" t="s">
        <v>294</v>
      </c>
      <c r="C290" s="1" t="s">
        <v>50</v>
      </c>
      <c r="D290" s="13">
        <v>8595.3912</v>
      </c>
      <c r="E290" s="14">
        <f t="shared" si="122"/>
        <v>9970.6537919999992</v>
      </c>
      <c r="F290" s="15">
        <v>7643.24</v>
      </c>
      <c r="G290" s="14">
        <f t="shared" si="124"/>
        <v>8866.1583999999984</v>
      </c>
      <c r="H290" s="13">
        <v>8993.7540000000008</v>
      </c>
      <c r="I290" s="14">
        <f t="shared" si="125"/>
        <v>10432.754640000001</v>
      </c>
      <c r="J290" s="36">
        <v>31205</v>
      </c>
      <c r="K290" s="14">
        <f t="shared" si="119"/>
        <v>36197.799999999996</v>
      </c>
      <c r="L290" s="37">
        <v>9493</v>
      </c>
      <c r="M290" s="14">
        <f t="shared" si="120"/>
        <v>11011.88</v>
      </c>
      <c r="O290" s="39">
        <v>6798</v>
      </c>
      <c r="P290" s="36">
        <f t="shared" si="123"/>
        <v>131.88120000000001</v>
      </c>
      <c r="Q290" s="36">
        <f t="shared" si="121"/>
        <v>6929.8811999999998</v>
      </c>
      <c r="R290" s="44">
        <f t="shared" si="109"/>
        <v>8595.3912</v>
      </c>
      <c r="S290" s="45">
        <f t="shared" si="110"/>
        <v>0.24033745340396306</v>
      </c>
      <c r="T290" s="44">
        <f t="shared" si="111"/>
        <v>7643.24</v>
      </c>
      <c r="U290" s="45">
        <f t="shared" si="112"/>
        <v>0.10293954245564851</v>
      </c>
      <c r="V290" s="44">
        <f t="shared" si="113"/>
        <v>8993.7540000000008</v>
      </c>
      <c r="W290" s="45">
        <f t="shared" si="114"/>
        <v>0.29782224838140103</v>
      </c>
      <c r="X290" s="44">
        <f t="shared" si="115"/>
        <v>31205</v>
      </c>
      <c r="Y290" s="45">
        <f t="shared" si="116"/>
        <v>3.5029631965408008</v>
      </c>
      <c r="Z290" s="44">
        <f t="shared" si="117"/>
        <v>9493</v>
      </c>
      <c r="AA290" s="45">
        <f t="shared" si="118"/>
        <v>0.3698647532370396</v>
      </c>
    </row>
    <row r="291" spans="1:27">
      <c r="A291" s="7"/>
      <c r="B291" s="8" t="s">
        <v>299</v>
      </c>
      <c r="C291" s="9"/>
      <c r="D291" s="11"/>
      <c r="E291" s="17"/>
      <c r="F291" s="11"/>
      <c r="G291" s="17"/>
      <c r="H291" s="11"/>
      <c r="I291" s="17"/>
      <c r="J291" s="11"/>
      <c r="K291" s="17"/>
      <c r="L291" s="11"/>
      <c r="M291" s="17"/>
      <c r="O291" s="38"/>
      <c r="P291" s="38"/>
      <c r="Q291" s="38"/>
      <c r="R291" s="38"/>
      <c r="S291" s="38"/>
      <c r="T291" s="38"/>
      <c r="U291" s="38"/>
      <c r="V291" s="38"/>
      <c r="W291" s="38"/>
      <c r="X291" s="38"/>
      <c r="Y291" s="38"/>
      <c r="Z291" s="38"/>
      <c r="AA291" s="38"/>
    </row>
    <row r="292" spans="1:27">
      <c r="A292" s="12">
        <v>276</v>
      </c>
      <c r="B292" s="1" t="s">
        <v>301</v>
      </c>
      <c r="C292" s="1" t="s">
        <v>296</v>
      </c>
      <c r="D292" s="13">
        <v>161211</v>
      </c>
      <c r="E292" s="14">
        <f t="shared" ref="E292:E355" si="126">D292*1.16</f>
        <v>187004.75999999998</v>
      </c>
      <c r="F292" s="15">
        <v>154396</v>
      </c>
      <c r="G292" s="14">
        <f t="shared" ref="G292:G355" si="127">F292*1.16</f>
        <v>179099.36</v>
      </c>
      <c r="H292" s="13">
        <v>160661.15100000001</v>
      </c>
      <c r="I292" s="14">
        <f t="shared" ref="I292:I355" si="128">H292*1.16</f>
        <v>186366.93515999999</v>
      </c>
      <c r="J292" s="36">
        <v>269854</v>
      </c>
      <c r="K292" s="14">
        <f t="shared" ref="K292:K298" si="129">J292*1.16</f>
        <v>313030.63999999996</v>
      </c>
      <c r="L292" s="37">
        <v>164406</v>
      </c>
      <c r="M292" s="14">
        <f t="shared" ref="M292:M298" si="130">L292*1.16</f>
        <v>190710.96</v>
      </c>
      <c r="O292" s="39">
        <v>121437</v>
      </c>
      <c r="P292" s="36">
        <f>+O292*1.94%</f>
        <v>2355.8778000000002</v>
      </c>
      <c r="Q292" s="36">
        <f t="shared" ref="Q292:Q298" si="131">+(O292+P292)</f>
        <v>123792.8778</v>
      </c>
      <c r="R292" s="44">
        <f t="shared" si="109"/>
        <v>161211</v>
      </c>
      <c r="S292" s="45">
        <f t="shared" si="110"/>
        <v>0.30226393363641479</v>
      </c>
      <c r="T292" s="44">
        <f t="shared" si="111"/>
        <v>154396</v>
      </c>
      <c r="U292" s="45">
        <f t="shared" si="112"/>
        <v>0.2472123012556704</v>
      </c>
      <c r="V292" s="44">
        <f t="shared" si="113"/>
        <v>160661.15100000001</v>
      </c>
      <c r="W292" s="45">
        <f t="shared" si="114"/>
        <v>0.29782224838140081</v>
      </c>
      <c r="X292" s="44">
        <f t="shared" si="115"/>
        <v>269854</v>
      </c>
      <c r="Y292" s="45">
        <f t="shared" si="116"/>
        <v>1.1798830820944044</v>
      </c>
      <c r="Z292" s="44">
        <f t="shared" si="117"/>
        <v>164406</v>
      </c>
      <c r="AA292" s="45">
        <f t="shared" si="118"/>
        <v>0.32807317288167925</v>
      </c>
    </row>
    <row r="293" spans="1:27">
      <c r="A293" s="12">
        <v>277</v>
      </c>
      <c r="B293" s="1" t="s">
        <v>300</v>
      </c>
      <c r="C293" s="1" t="s">
        <v>296</v>
      </c>
      <c r="D293" s="13">
        <v>141865.68</v>
      </c>
      <c r="E293" s="14">
        <f t="shared" si="126"/>
        <v>164564.18879999997</v>
      </c>
      <c r="F293" s="15">
        <v>151844</v>
      </c>
      <c r="G293" s="14">
        <f t="shared" si="127"/>
        <v>176139.03999999998</v>
      </c>
      <c r="H293" s="13">
        <v>143354.98800000001</v>
      </c>
      <c r="I293" s="14">
        <f t="shared" si="128"/>
        <v>166291.78607999999</v>
      </c>
      <c r="J293" s="36">
        <v>280451</v>
      </c>
      <c r="K293" s="14">
        <f t="shared" si="129"/>
        <v>325323.15999999997</v>
      </c>
      <c r="L293" s="37">
        <v>147025</v>
      </c>
      <c r="M293" s="14">
        <f t="shared" si="130"/>
        <v>170549</v>
      </c>
      <c r="O293" s="39">
        <v>108356</v>
      </c>
      <c r="P293" s="36">
        <f t="shared" ref="P293:P298" si="132">+O293*1.94%</f>
        <v>2102.1064000000001</v>
      </c>
      <c r="Q293" s="36">
        <f t="shared" si="131"/>
        <v>110458.1064</v>
      </c>
      <c r="R293" s="44">
        <f t="shared" si="109"/>
        <v>141865.68</v>
      </c>
      <c r="S293" s="45">
        <f t="shared" si="110"/>
        <v>0.28433923614681844</v>
      </c>
      <c r="T293" s="44">
        <f t="shared" si="111"/>
        <v>151844</v>
      </c>
      <c r="U293" s="45">
        <f t="shared" si="112"/>
        <v>0.37467502339873526</v>
      </c>
      <c r="V293" s="44">
        <f t="shared" si="113"/>
        <v>143354.98800000001</v>
      </c>
      <c r="W293" s="45">
        <f t="shared" si="114"/>
        <v>0.29782224838140081</v>
      </c>
      <c r="X293" s="44">
        <f t="shared" si="115"/>
        <v>280451</v>
      </c>
      <c r="Y293" s="45">
        <f t="shared" si="116"/>
        <v>1.5389806972102864</v>
      </c>
      <c r="Z293" s="44">
        <f t="shared" si="117"/>
        <v>147025</v>
      </c>
      <c r="AA293" s="45">
        <f t="shared" si="118"/>
        <v>0.331047623318663</v>
      </c>
    </row>
    <row r="294" spans="1:27">
      <c r="A294" s="12">
        <v>278</v>
      </c>
      <c r="B294" s="1" t="s">
        <v>302</v>
      </c>
      <c r="C294" s="1" t="s">
        <v>288</v>
      </c>
      <c r="D294" s="13">
        <v>2321.4384</v>
      </c>
      <c r="E294" s="14">
        <f t="shared" si="126"/>
        <v>2692.8685439999999</v>
      </c>
      <c r="F294" s="15">
        <v>660</v>
      </c>
      <c r="G294" s="14">
        <f t="shared" si="127"/>
        <v>765.59999999999991</v>
      </c>
      <c r="H294" s="13">
        <v>2381.4</v>
      </c>
      <c r="I294" s="14">
        <f t="shared" si="128"/>
        <v>2762.424</v>
      </c>
      <c r="J294" s="36">
        <v>6621</v>
      </c>
      <c r="K294" s="14">
        <f t="shared" si="129"/>
        <v>7680.36</v>
      </c>
      <c r="L294" s="37">
        <v>1713</v>
      </c>
      <c r="M294" s="14">
        <f t="shared" si="130"/>
        <v>1987.08</v>
      </c>
      <c r="O294" s="39">
        <v>1800</v>
      </c>
      <c r="P294" s="36">
        <f t="shared" si="132"/>
        <v>34.92</v>
      </c>
      <c r="Q294" s="36">
        <f t="shared" si="131"/>
        <v>1834.92</v>
      </c>
      <c r="R294" s="44">
        <f t="shared" si="109"/>
        <v>2321.4384</v>
      </c>
      <c r="S294" s="45">
        <f t="shared" si="110"/>
        <v>0.26514420247204229</v>
      </c>
      <c r="T294" s="44">
        <f t="shared" si="111"/>
        <v>660</v>
      </c>
      <c r="U294" s="45">
        <f t="shared" si="112"/>
        <v>-0.64031129422536126</v>
      </c>
      <c r="V294" s="44">
        <f t="shared" si="113"/>
        <v>2381.4</v>
      </c>
      <c r="W294" s="45">
        <f t="shared" si="114"/>
        <v>0.29782224838140081</v>
      </c>
      <c r="X294" s="44">
        <f t="shared" si="115"/>
        <v>6621</v>
      </c>
      <c r="Y294" s="45">
        <f t="shared" si="116"/>
        <v>2.6083316983846707</v>
      </c>
      <c r="Z294" s="44">
        <f t="shared" si="117"/>
        <v>1713</v>
      </c>
      <c r="AA294" s="45">
        <f t="shared" si="118"/>
        <v>-6.6444313648551523E-2</v>
      </c>
    </row>
    <row r="295" spans="1:27">
      <c r="A295" s="12">
        <v>279</v>
      </c>
      <c r="B295" s="1" t="s">
        <v>303</v>
      </c>
      <c r="C295" s="1" t="s">
        <v>304</v>
      </c>
      <c r="D295" s="13">
        <v>28560.140760000002</v>
      </c>
      <c r="E295" s="14">
        <f t="shared" si="126"/>
        <v>33129.763281599997</v>
      </c>
      <c r="F295" s="15">
        <v>30496.399999999998</v>
      </c>
      <c r="G295" s="14">
        <f t="shared" si="127"/>
        <v>35375.823999999993</v>
      </c>
      <c r="H295" s="13">
        <v>29297.834999999999</v>
      </c>
      <c r="I295" s="14">
        <f t="shared" si="128"/>
        <v>33985.488599999997</v>
      </c>
      <c r="J295" s="36">
        <v>74512</v>
      </c>
      <c r="K295" s="14">
        <f t="shared" si="129"/>
        <v>86433.919999999998</v>
      </c>
      <c r="L295" s="37">
        <v>28595</v>
      </c>
      <c r="M295" s="14">
        <f t="shared" si="130"/>
        <v>33170.199999999997</v>
      </c>
      <c r="O295" s="39">
        <v>22145</v>
      </c>
      <c r="P295" s="36">
        <f t="shared" si="132"/>
        <v>429.613</v>
      </c>
      <c r="Q295" s="36">
        <f t="shared" si="131"/>
        <v>22574.613000000001</v>
      </c>
      <c r="R295" s="44">
        <f t="shared" si="109"/>
        <v>28560.140760000002</v>
      </c>
      <c r="S295" s="45">
        <f t="shared" si="110"/>
        <v>0.26514420247204251</v>
      </c>
      <c r="T295" s="44">
        <f t="shared" si="111"/>
        <v>30496.399999999998</v>
      </c>
      <c r="U295" s="45">
        <f t="shared" si="112"/>
        <v>0.35091573884345206</v>
      </c>
      <c r="V295" s="44">
        <f t="shared" si="113"/>
        <v>29297.834999999999</v>
      </c>
      <c r="W295" s="45">
        <f t="shared" si="114"/>
        <v>0.29782224838140081</v>
      </c>
      <c r="X295" s="44">
        <f t="shared" si="115"/>
        <v>74512</v>
      </c>
      <c r="Y295" s="45">
        <f t="shared" si="116"/>
        <v>2.3006988868424898</v>
      </c>
      <c r="Z295" s="44">
        <f t="shared" si="117"/>
        <v>28595</v>
      </c>
      <c r="AA295" s="45">
        <f t="shared" si="118"/>
        <v>0.26668838132463213</v>
      </c>
    </row>
    <row r="296" spans="1:27">
      <c r="A296" s="12">
        <v>280</v>
      </c>
      <c r="B296" s="1" t="s">
        <v>533</v>
      </c>
      <c r="C296" s="1" t="s">
        <v>296</v>
      </c>
      <c r="D296" s="13">
        <v>5287.7208000000001</v>
      </c>
      <c r="E296" s="14">
        <f t="shared" si="126"/>
        <v>6133.756128</v>
      </c>
      <c r="F296" s="15">
        <v>19800</v>
      </c>
      <c r="G296" s="14">
        <f t="shared" si="127"/>
        <v>22968</v>
      </c>
      <c r="H296" s="13">
        <v>5424.3</v>
      </c>
      <c r="I296" s="14">
        <f t="shared" si="128"/>
        <v>6292.1880000000001</v>
      </c>
      <c r="J296" s="36">
        <v>25652</v>
      </c>
      <c r="K296" s="14">
        <f t="shared" si="129"/>
        <v>29756.32</v>
      </c>
      <c r="L296" s="37">
        <v>10075</v>
      </c>
      <c r="M296" s="14">
        <f t="shared" si="130"/>
        <v>11687</v>
      </c>
      <c r="O296" s="39">
        <v>4100</v>
      </c>
      <c r="P296" s="36">
        <f t="shared" si="132"/>
        <v>79.540000000000006</v>
      </c>
      <c r="Q296" s="36">
        <f t="shared" si="131"/>
        <v>4179.54</v>
      </c>
      <c r="R296" s="44">
        <f t="shared" si="109"/>
        <v>5287.7208000000001</v>
      </c>
      <c r="S296" s="45">
        <f t="shared" si="110"/>
        <v>0.26514420247204251</v>
      </c>
      <c r="T296" s="44">
        <f t="shared" si="111"/>
        <v>19800</v>
      </c>
      <c r="U296" s="45">
        <f t="shared" si="112"/>
        <v>3.7373634419098751</v>
      </c>
      <c r="V296" s="44">
        <f t="shared" si="113"/>
        <v>5424.3</v>
      </c>
      <c r="W296" s="45">
        <f t="shared" si="114"/>
        <v>0.29782224838140081</v>
      </c>
      <c r="X296" s="44">
        <f t="shared" si="115"/>
        <v>25652</v>
      </c>
      <c r="Y296" s="45">
        <f t="shared" si="116"/>
        <v>5.1375175258521271</v>
      </c>
      <c r="Z296" s="44">
        <f t="shared" si="117"/>
        <v>10075</v>
      </c>
      <c r="AA296" s="45">
        <f t="shared" si="118"/>
        <v>1.4105523574364645</v>
      </c>
    </row>
    <row r="297" spans="1:27">
      <c r="A297" s="12">
        <v>281</v>
      </c>
      <c r="B297" s="1" t="s">
        <v>534</v>
      </c>
      <c r="C297" s="1" t="s">
        <v>296</v>
      </c>
      <c r="D297" s="13">
        <v>4127.0016000000005</v>
      </c>
      <c r="E297" s="14">
        <f t="shared" si="126"/>
        <v>4787.3218560000005</v>
      </c>
      <c r="F297" s="15">
        <v>25400</v>
      </c>
      <c r="G297" s="14">
        <f t="shared" si="127"/>
        <v>29463.999999999996</v>
      </c>
      <c r="H297" s="13">
        <v>4233.6000000000004</v>
      </c>
      <c r="I297" s="14">
        <f t="shared" si="128"/>
        <v>4910.9759999999997</v>
      </c>
      <c r="J297" s="36">
        <v>29877</v>
      </c>
      <c r="K297" s="14">
        <f t="shared" si="129"/>
        <v>34657.32</v>
      </c>
      <c r="L297" s="37">
        <v>11097</v>
      </c>
      <c r="M297" s="14">
        <f t="shared" si="130"/>
        <v>12872.519999999999</v>
      </c>
      <c r="O297" s="39">
        <v>3200</v>
      </c>
      <c r="P297" s="36">
        <f t="shared" si="132"/>
        <v>62.08</v>
      </c>
      <c r="Q297" s="36">
        <f t="shared" si="131"/>
        <v>3262.08</v>
      </c>
      <c r="R297" s="44">
        <f t="shared" si="109"/>
        <v>4127.0016000000005</v>
      </c>
      <c r="S297" s="45">
        <f t="shared" si="110"/>
        <v>0.26514420247204251</v>
      </c>
      <c r="T297" s="44">
        <f t="shared" si="111"/>
        <v>25400</v>
      </c>
      <c r="U297" s="45">
        <f t="shared" si="112"/>
        <v>6.7864430056896214</v>
      </c>
      <c r="V297" s="44">
        <f t="shared" si="113"/>
        <v>4233.6000000000004</v>
      </c>
      <c r="W297" s="45">
        <f t="shared" si="114"/>
        <v>0.29782224838140103</v>
      </c>
      <c r="X297" s="44">
        <f t="shared" si="115"/>
        <v>29877</v>
      </c>
      <c r="Y297" s="45">
        <f t="shared" si="116"/>
        <v>8.1588802236609776</v>
      </c>
      <c r="Z297" s="44">
        <f t="shared" si="117"/>
        <v>11097</v>
      </c>
      <c r="AA297" s="45">
        <f t="shared" si="118"/>
        <v>2.4018172454384934</v>
      </c>
    </row>
    <row r="298" spans="1:27">
      <c r="A298" s="12">
        <v>282</v>
      </c>
      <c r="B298" s="1" t="s">
        <v>535</v>
      </c>
      <c r="C298" s="1" t="s">
        <v>3</v>
      </c>
      <c r="D298" s="13">
        <v>54453.206736</v>
      </c>
      <c r="E298" s="14">
        <f t="shared" si="126"/>
        <v>63165.719813759999</v>
      </c>
      <c r="F298" s="15">
        <v>29092.799999999999</v>
      </c>
      <c r="G298" s="14">
        <f t="shared" si="127"/>
        <v>33747.647999999994</v>
      </c>
      <c r="H298" s="13">
        <v>55859.705999999998</v>
      </c>
      <c r="I298" s="14">
        <f t="shared" si="128"/>
        <v>64797.258959999992</v>
      </c>
      <c r="J298" s="36">
        <v>89574</v>
      </c>
      <c r="K298" s="14">
        <f t="shared" si="129"/>
        <v>103905.84</v>
      </c>
      <c r="L298" s="37">
        <v>47575</v>
      </c>
      <c r="M298" s="14">
        <f t="shared" si="130"/>
        <v>55186.999999999993</v>
      </c>
      <c r="O298" s="39">
        <v>42222</v>
      </c>
      <c r="P298" s="36">
        <f t="shared" si="132"/>
        <v>819.10680000000002</v>
      </c>
      <c r="Q298" s="36">
        <f t="shared" si="131"/>
        <v>43041.106800000001</v>
      </c>
      <c r="R298" s="44">
        <f t="shared" si="109"/>
        <v>54453.206736</v>
      </c>
      <c r="S298" s="45">
        <f t="shared" si="110"/>
        <v>0.26514420247204229</v>
      </c>
      <c r="T298" s="44">
        <f t="shared" si="111"/>
        <v>29092.799999999999</v>
      </c>
      <c r="U298" s="45">
        <f t="shared" si="112"/>
        <v>-0.3240694265789652</v>
      </c>
      <c r="V298" s="44">
        <f t="shared" si="113"/>
        <v>55859.705999999998</v>
      </c>
      <c r="W298" s="45">
        <f t="shared" si="114"/>
        <v>0.29782224838140081</v>
      </c>
      <c r="X298" s="44">
        <f t="shared" si="115"/>
        <v>89574</v>
      </c>
      <c r="Y298" s="45">
        <f t="shared" si="116"/>
        <v>1.0811267799460955</v>
      </c>
      <c r="Z298" s="44">
        <f t="shared" si="117"/>
        <v>47575</v>
      </c>
      <c r="AA298" s="45">
        <f t="shared" si="118"/>
        <v>0.10533867590970036</v>
      </c>
    </row>
    <row r="299" spans="1:27">
      <c r="A299" s="7"/>
      <c r="B299" s="8" t="s">
        <v>305</v>
      </c>
      <c r="C299" s="9"/>
      <c r="D299" s="11"/>
      <c r="E299" s="17"/>
      <c r="F299" s="11"/>
      <c r="G299" s="17"/>
      <c r="H299" s="11"/>
      <c r="I299" s="17"/>
      <c r="J299" s="11"/>
      <c r="K299" s="17"/>
      <c r="L299" s="11"/>
      <c r="M299" s="17"/>
      <c r="O299" s="38"/>
      <c r="P299" s="38"/>
      <c r="Q299" s="38"/>
      <c r="R299" s="38"/>
      <c r="S299" s="38"/>
      <c r="T299" s="38"/>
      <c r="U299" s="38"/>
      <c r="V299" s="38"/>
      <c r="W299" s="38"/>
      <c r="X299" s="38"/>
      <c r="Y299" s="38"/>
      <c r="Z299" s="38"/>
      <c r="AA299" s="38"/>
    </row>
    <row r="300" spans="1:27">
      <c r="A300" s="12">
        <v>283</v>
      </c>
      <c r="B300" s="1" t="s">
        <v>537</v>
      </c>
      <c r="C300" s="1" t="s">
        <v>3</v>
      </c>
      <c r="D300" s="13">
        <v>647372.80000000005</v>
      </c>
      <c r="E300" s="14">
        <f t="shared" si="126"/>
        <v>750952.44799999997</v>
      </c>
      <c r="F300" s="15">
        <v>341000</v>
      </c>
      <c r="G300" s="14">
        <f t="shared" si="127"/>
        <v>395560</v>
      </c>
      <c r="H300" s="13">
        <v>677376</v>
      </c>
      <c r="I300" s="14">
        <f t="shared" si="128"/>
        <v>785756.15999999992</v>
      </c>
      <c r="J300" s="36">
        <v>985421</v>
      </c>
      <c r="K300" s="14">
        <f t="shared" ref="K300:K341" si="133">J300*1.16</f>
        <v>1143088.3599999999</v>
      </c>
      <c r="L300" s="37">
        <v>582742</v>
      </c>
      <c r="M300" s="14">
        <f t="shared" ref="M300:M341" si="134">L300*1.16</f>
        <v>675980.72</v>
      </c>
      <c r="O300" s="39">
        <v>512000</v>
      </c>
      <c r="P300" s="36">
        <f>+O300*1.94%</f>
        <v>9932.8000000000011</v>
      </c>
      <c r="Q300" s="36">
        <f t="shared" ref="Q300:Q341" si="135">+(O300+P300)</f>
        <v>521932.79999999999</v>
      </c>
      <c r="R300" s="44">
        <f t="shared" si="109"/>
        <v>647372.80000000005</v>
      </c>
      <c r="S300" s="45">
        <f t="shared" si="110"/>
        <v>0.24033745340396329</v>
      </c>
      <c r="T300" s="44">
        <f t="shared" si="111"/>
        <v>341000</v>
      </c>
      <c r="U300" s="45">
        <f t="shared" si="112"/>
        <v>-0.34665918677653518</v>
      </c>
      <c r="V300" s="44">
        <f t="shared" si="113"/>
        <v>677376</v>
      </c>
      <c r="W300" s="45">
        <f t="shared" si="114"/>
        <v>0.29782224838140081</v>
      </c>
      <c r="X300" s="44">
        <f t="shared" si="115"/>
        <v>985421</v>
      </c>
      <c r="Y300" s="45">
        <f t="shared" si="116"/>
        <v>0.88802274928879732</v>
      </c>
      <c r="Z300" s="44">
        <f t="shared" si="117"/>
        <v>582742</v>
      </c>
      <c r="AA300" s="45">
        <f t="shared" si="118"/>
        <v>0.11650771900137347</v>
      </c>
    </row>
    <row r="301" spans="1:27">
      <c r="A301" s="12">
        <v>284</v>
      </c>
      <c r="B301" s="1" t="s">
        <v>538</v>
      </c>
      <c r="C301" s="1" t="s">
        <v>3</v>
      </c>
      <c r="D301" s="13">
        <v>661281.19999999995</v>
      </c>
      <c r="E301" s="14">
        <f t="shared" si="126"/>
        <v>767086.19199999992</v>
      </c>
      <c r="F301" s="15">
        <v>341000</v>
      </c>
      <c r="G301" s="14">
        <f t="shared" si="127"/>
        <v>395560</v>
      </c>
      <c r="H301" s="13">
        <v>691929</v>
      </c>
      <c r="I301" s="14">
        <f t="shared" si="128"/>
        <v>802637.6399999999</v>
      </c>
      <c r="J301" s="36">
        <v>854623</v>
      </c>
      <c r="K301" s="14">
        <f t="shared" si="133"/>
        <v>991362.67999999993</v>
      </c>
      <c r="L301" s="37">
        <v>588072</v>
      </c>
      <c r="M301" s="14">
        <f t="shared" si="134"/>
        <v>682163.5199999999</v>
      </c>
      <c r="O301" s="39">
        <v>523000</v>
      </c>
      <c r="P301" s="36">
        <f t="shared" ref="P301:P341" si="136">+O301*1.94%</f>
        <v>10146.200000000001</v>
      </c>
      <c r="Q301" s="36">
        <f t="shared" si="135"/>
        <v>533146.19999999995</v>
      </c>
      <c r="R301" s="44">
        <f t="shared" si="109"/>
        <v>661281.19999999995</v>
      </c>
      <c r="S301" s="45">
        <f t="shared" si="110"/>
        <v>0.24033745340396306</v>
      </c>
      <c r="T301" s="44">
        <f t="shared" si="111"/>
        <v>341000</v>
      </c>
      <c r="U301" s="45">
        <f t="shared" si="112"/>
        <v>-0.36040058055370172</v>
      </c>
      <c r="V301" s="44">
        <f t="shared" si="113"/>
        <v>691929</v>
      </c>
      <c r="W301" s="45">
        <f t="shared" si="114"/>
        <v>0.29782224838140103</v>
      </c>
      <c r="X301" s="44">
        <f t="shared" si="115"/>
        <v>854623</v>
      </c>
      <c r="Y301" s="45">
        <f t="shared" si="116"/>
        <v>0.60298057080778222</v>
      </c>
      <c r="Z301" s="44">
        <f t="shared" si="117"/>
        <v>588072</v>
      </c>
      <c r="AA301" s="45">
        <f t="shared" si="118"/>
        <v>0.10302202285226847</v>
      </c>
    </row>
    <row r="302" spans="1:27">
      <c r="A302" s="12">
        <v>285</v>
      </c>
      <c r="B302" s="1" t="s">
        <v>539</v>
      </c>
      <c r="C302" s="1" t="s">
        <v>3</v>
      </c>
      <c r="D302" s="13">
        <v>1111407.6000000001</v>
      </c>
      <c r="E302" s="14">
        <f t="shared" si="126"/>
        <v>1289232.8160000001</v>
      </c>
      <c r="F302" s="15">
        <v>341000</v>
      </c>
      <c r="G302" s="14">
        <f t="shared" si="127"/>
        <v>395560</v>
      </c>
      <c r="H302" s="13">
        <v>1162917</v>
      </c>
      <c r="I302" s="14">
        <f t="shared" si="128"/>
        <v>1348983.72</v>
      </c>
      <c r="J302" s="36">
        <v>2105450</v>
      </c>
      <c r="K302" s="14">
        <f t="shared" si="133"/>
        <v>2442322</v>
      </c>
      <c r="L302" s="37">
        <v>894176</v>
      </c>
      <c r="M302" s="14">
        <f t="shared" si="134"/>
        <v>1037244.1599999999</v>
      </c>
      <c r="O302" s="39">
        <v>879000</v>
      </c>
      <c r="P302" s="36">
        <f t="shared" si="136"/>
        <v>17052.600000000002</v>
      </c>
      <c r="Q302" s="36">
        <f t="shared" si="135"/>
        <v>896052.6</v>
      </c>
      <c r="R302" s="44">
        <f t="shared" si="109"/>
        <v>1111407.6000000001</v>
      </c>
      <c r="S302" s="45">
        <f t="shared" si="110"/>
        <v>0.24033745340396329</v>
      </c>
      <c r="T302" s="44">
        <f t="shared" si="111"/>
        <v>341000</v>
      </c>
      <c r="U302" s="45">
        <f t="shared" si="112"/>
        <v>-0.61944198365140624</v>
      </c>
      <c r="V302" s="44">
        <f t="shared" si="113"/>
        <v>1162917</v>
      </c>
      <c r="W302" s="45">
        <f t="shared" si="114"/>
        <v>0.29782224838140081</v>
      </c>
      <c r="X302" s="44">
        <f t="shared" si="115"/>
        <v>2105450</v>
      </c>
      <c r="Y302" s="45">
        <f t="shared" si="116"/>
        <v>1.3496946496221316</v>
      </c>
      <c r="Z302" s="44">
        <f t="shared" si="117"/>
        <v>894176</v>
      </c>
      <c r="AA302" s="45">
        <f t="shared" si="118"/>
        <v>-2.0942966964215826E-3</v>
      </c>
    </row>
    <row r="303" spans="1:27">
      <c r="A303" s="12">
        <v>286</v>
      </c>
      <c r="B303" s="1" t="s">
        <v>540</v>
      </c>
      <c r="C303" s="1" t="s">
        <v>3</v>
      </c>
      <c r="D303" s="13">
        <v>661281.19999999995</v>
      </c>
      <c r="E303" s="14">
        <f t="shared" si="126"/>
        <v>767086.19199999992</v>
      </c>
      <c r="F303" s="15">
        <v>341000</v>
      </c>
      <c r="G303" s="14">
        <f t="shared" si="127"/>
        <v>395560</v>
      </c>
      <c r="H303" s="13">
        <v>691929</v>
      </c>
      <c r="I303" s="14">
        <f t="shared" si="128"/>
        <v>802637.6399999999</v>
      </c>
      <c r="J303" s="36">
        <v>1252325</v>
      </c>
      <c r="K303" s="14">
        <f t="shared" si="133"/>
        <v>1452697</v>
      </c>
      <c r="L303" s="37">
        <v>592090</v>
      </c>
      <c r="M303" s="14">
        <f t="shared" si="134"/>
        <v>686824.39999999991</v>
      </c>
      <c r="O303" s="39">
        <v>523000</v>
      </c>
      <c r="P303" s="36">
        <f t="shared" si="136"/>
        <v>10146.200000000001</v>
      </c>
      <c r="Q303" s="36">
        <f t="shared" si="135"/>
        <v>533146.19999999995</v>
      </c>
      <c r="R303" s="44">
        <f t="shared" si="109"/>
        <v>661281.19999999995</v>
      </c>
      <c r="S303" s="45">
        <f t="shared" si="110"/>
        <v>0.24033745340396306</v>
      </c>
      <c r="T303" s="44">
        <f t="shared" si="111"/>
        <v>341000</v>
      </c>
      <c r="U303" s="45">
        <f t="shared" si="112"/>
        <v>-0.36040058055370172</v>
      </c>
      <c r="V303" s="44">
        <f t="shared" si="113"/>
        <v>691929</v>
      </c>
      <c r="W303" s="45">
        <f t="shared" si="114"/>
        <v>0.29782224838140103</v>
      </c>
      <c r="X303" s="44">
        <f t="shared" si="115"/>
        <v>1252325</v>
      </c>
      <c r="Y303" s="45">
        <f t="shared" si="116"/>
        <v>1.3489335570618342</v>
      </c>
      <c r="Z303" s="44">
        <f t="shared" si="117"/>
        <v>592090</v>
      </c>
      <c r="AA303" s="45">
        <f t="shared" si="118"/>
        <v>0.11055841718462966</v>
      </c>
    </row>
    <row r="304" spans="1:27">
      <c r="A304" s="12">
        <v>287</v>
      </c>
      <c r="B304" s="1" t="s">
        <v>532</v>
      </c>
      <c r="C304" s="1" t="s">
        <v>3</v>
      </c>
      <c r="D304" s="13">
        <v>2655.24</v>
      </c>
      <c r="E304" s="14">
        <f t="shared" si="126"/>
        <v>3080.0783999999994</v>
      </c>
      <c r="F304" s="15">
        <v>1700</v>
      </c>
      <c r="G304" s="14">
        <f t="shared" si="127"/>
        <v>1971.9999999999998</v>
      </c>
      <c r="H304" s="13">
        <v>2778.3</v>
      </c>
      <c r="I304" s="14">
        <f t="shared" si="128"/>
        <v>3222.828</v>
      </c>
      <c r="J304" s="36">
        <v>8545</v>
      </c>
      <c r="K304" s="14">
        <f t="shared" si="133"/>
        <v>9912.1999999999989</v>
      </c>
      <c r="L304" s="37">
        <v>2164</v>
      </c>
      <c r="M304" s="14">
        <f t="shared" si="134"/>
        <v>2510.2399999999998</v>
      </c>
      <c r="O304" s="39">
        <v>2100</v>
      </c>
      <c r="P304" s="36">
        <f t="shared" si="136"/>
        <v>40.74</v>
      </c>
      <c r="Q304" s="36">
        <f t="shared" si="135"/>
        <v>2140.7399999999998</v>
      </c>
      <c r="R304" s="44">
        <f t="shared" si="109"/>
        <v>2655.24</v>
      </c>
      <c r="S304" s="45">
        <f t="shared" si="110"/>
        <v>0.24033745340396306</v>
      </c>
      <c r="T304" s="44">
        <f t="shared" si="111"/>
        <v>1700</v>
      </c>
      <c r="U304" s="45">
        <f t="shared" si="112"/>
        <v>-0.20588207815988857</v>
      </c>
      <c r="V304" s="44">
        <f t="shared" si="113"/>
        <v>2778.3</v>
      </c>
      <c r="W304" s="45">
        <f t="shared" si="114"/>
        <v>0.29782224838140103</v>
      </c>
      <c r="X304" s="44">
        <f t="shared" si="115"/>
        <v>8545</v>
      </c>
      <c r="Y304" s="45">
        <f t="shared" si="116"/>
        <v>2.9916103777198542</v>
      </c>
      <c r="Z304" s="44">
        <f t="shared" si="117"/>
        <v>2164</v>
      </c>
      <c r="AA304" s="45">
        <f t="shared" si="118"/>
        <v>1.0865401683530118E-2</v>
      </c>
    </row>
    <row r="305" spans="1:27">
      <c r="A305" s="12">
        <v>288</v>
      </c>
      <c r="B305" s="1" t="s">
        <v>306</v>
      </c>
      <c r="C305" s="1" t="s">
        <v>7</v>
      </c>
      <c r="D305" s="13">
        <v>12372.153999999999</v>
      </c>
      <c r="E305" s="14">
        <f t="shared" si="126"/>
        <v>14351.698639999997</v>
      </c>
      <c r="F305" s="15">
        <v>4620</v>
      </c>
      <c r="G305" s="14">
        <f t="shared" si="127"/>
        <v>5359.2</v>
      </c>
      <c r="H305" s="13">
        <v>12945.555</v>
      </c>
      <c r="I305" s="14">
        <f t="shared" si="128"/>
        <v>15016.843799999999</v>
      </c>
      <c r="J305" s="36">
        <v>36521</v>
      </c>
      <c r="K305" s="14">
        <f t="shared" si="133"/>
        <v>42364.36</v>
      </c>
      <c r="L305" s="37">
        <v>10506</v>
      </c>
      <c r="M305" s="14">
        <f t="shared" si="134"/>
        <v>12186.96</v>
      </c>
      <c r="O305" s="39">
        <v>9785</v>
      </c>
      <c r="P305" s="36">
        <f t="shared" si="136"/>
        <v>189.82900000000001</v>
      </c>
      <c r="Q305" s="36">
        <f t="shared" si="135"/>
        <v>9974.8289999999997</v>
      </c>
      <c r="R305" s="44">
        <f t="shared" si="109"/>
        <v>12372.153999999999</v>
      </c>
      <c r="S305" s="45">
        <f t="shared" si="110"/>
        <v>0.24033745340396306</v>
      </c>
      <c r="T305" s="44">
        <f t="shared" si="111"/>
        <v>4620</v>
      </c>
      <c r="U305" s="45">
        <f t="shared" si="112"/>
        <v>-0.53683416527741978</v>
      </c>
      <c r="V305" s="44">
        <f t="shared" si="113"/>
        <v>12945.555</v>
      </c>
      <c r="W305" s="45">
        <f t="shared" si="114"/>
        <v>0.29782224838140081</v>
      </c>
      <c r="X305" s="44">
        <f t="shared" si="115"/>
        <v>36521</v>
      </c>
      <c r="Y305" s="45">
        <f t="shared" si="116"/>
        <v>2.6613158982474787</v>
      </c>
      <c r="Z305" s="44">
        <f t="shared" si="117"/>
        <v>10506</v>
      </c>
      <c r="AA305" s="45">
        <f t="shared" si="118"/>
        <v>5.3251138440568724E-2</v>
      </c>
    </row>
    <row r="306" spans="1:27">
      <c r="A306" s="12">
        <v>289</v>
      </c>
      <c r="B306" s="1" t="s">
        <v>307</v>
      </c>
      <c r="C306" s="1" t="s">
        <v>7</v>
      </c>
      <c r="D306" s="13">
        <v>13674.486000000001</v>
      </c>
      <c r="E306" s="14">
        <f t="shared" si="126"/>
        <v>15862.403759999999</v>
      </c>
      <c r="F306" s="15">
        <v>15291.276000000002</v>
      </c>
      <c r="G306" s="14">
        <f t="shared" si="127"/>
        <v>17737.880160000001</v>
      </c>
      <c r="H306" s="13">
        <v>14308.245000000001</v>
      </c>
      <c r="I306" s="14">
        <f t="shared" si="128"/>
        <v>16597.564200000001</v>
      </c>
      <c r="J306" s="36">
        <v>45475</v>
      </c>
      <c r="K306" s="14">
        <f t="shared" si="133"/>
        <v>52751</v>
      </c>
      <c r="L306" s="37">
        <v>14433</v>
      </c>
      <c r="M306" s="14">
        <f t="shared" si="134"/>
        <v>16742.28</v>
      </c>
      <c r="O306" s="39">
        <v>10815</v>
      </c>
      <c r="P306" s="36">
        <f t="shared" si="136"/>
        <v>209.81100000000001</v>
      </c>
      <c r="Q306" s="36">
        <f t="shared" si="135"/>
        <v>11024.811</v>
      </c>
      <c r="R306" s="44">
        <f t="shared" si="109"/>
        <v>13674.486000000001</v>
      </c>
      <c r="S306" s="45">
        <f t="shared" si="110"/>
        <v>0.24033745340396329</v>
      </c>
      <c r="T306" s="44">
        <f t="shared" si="111"/>
        <v>15291.276000000002</v>
      </c>
      <c r="U306" s="45">
        <f t="shared" si="112"/>
        <v>0.38698758645386322</v>
      </c>
      <c r="V306" s="44">
        <f t="shared" si="113"/>
        <v>14308.245000000001</v>
      </c>
      <c r="W306" s="45">
        <f t="shared" si="114"/>
        <v>0.29782224838140103</v>
      </c>
      <c r="X306" s="44">
        <f t="shared" si="115"/>
        <v>45475</v>
      </c>
      <c r="Y306" s="45">
        <f t="shared" si="116"/>
        <v>3.124787263926792</v>
      </c>
      <c r="Z306" s="44">
        <f t="shared" si="117"/>
        <v>14433</v>
      </c>
      <c r="AA306" s="45">
        <f t="shared" si="118"/>
        <v>0.30913808862573711</v>
      </c>
    </row>
    <row r="307" spans="1:27">
      <c r="A307" s="12">
        <v>290</v>
      </c>
      <c r="B307" s="1" t="s">
        <v>308</v>
      </c>
      <c r="C307" s="1" t="s">
        <v>3</v>
      </c>
      <c r="D307" s="13">
        <v>10418.656000000001</v>
      </c>
      <c r="E307" s="14">
        <f t="shared" si="126"/>
        <v>12085.640960000001</v>
      </c>
      <c r="F307" s="15">
        <v>12936</v>
      </c>
      <c r="G307" s="14">
        <f t="shared" si="127"/>
        <v>15005.759999999998</v>
      </c>
      <c r="H307" s="13">
        <v>10901.52</v>
      </c>
      <c r="I307" s="14">
        <f t="shared" si="128"/>
        <v>12645.763199999999</v>
      </c>
      <c r="J307" s="36">
        <v>25874</v>
      </c>
      <c r="K307" s="14">
        <f t="shared" si="133"/>
        <v>30013.839999999997</v>
      </c>
      <c r="L307" s="37">
        <v>11184</v>
      </c>
      <c r="M307" s="14">
        <f t="shared" si="134"/>
        <v>12973.439999999999</v>
      </c>
      <c r="O307" s="39">
        <v>8240</v>
      </c>
      <c r="P307" s="36">
        <f t="shared" si="136"/>
        <v>159.85599999999999</v>
      </c>
      <c r="Q307" s="36">
        <f t="shared" si="135"/>
        <v>8399.8559999999998</v>
      </c>
      <c r="R307" s="44">
        <f t="shared" si="109"/>
        <v>10418.656000000001</v>
      </c>
      <c r="S307" s="45">
        <f t="shared" si="110"/>
        <v>0.24033745340396329</v>
      </c>
      <c r="T307" s="44">
        <f t="shared" si="111"/>
        <v>12936</v>
      </c>
      <c r="U307" s="45">
        <f t="shared" si="112"/>
        <v>0.54002640045257921</v>
      </c>
      <c r="V307" s="44">
        <f t="shared" si="113"/>
        <v>10901.52</v>
      </c>
      <c r="W307" s="45">
        <f t="shared" si="114"/>
        <v>0.29782224838140081</v>
      </c>
      <c r="X307" s="44">
        <f t="shared" si="115"/>
        <v>25874</v>
      </c>
      <c r="Y307" s="45">
        <f t="shared" si="116"/>
        <v>2.0802909002249561</v>
      </c>
      <c r="Z307" s="44">
        <f t="shared" si="117"/>
        <v>11184</v>
      </c>
      <c r="AA307" s="45">
        <f t="shared" si="118"/>
        <v>0.33145139630965104</v>
      </c>
    </row>
    <row r="308" spans="1:27">
      <c r="A308" s="12">
        <v>291</v>
      </c>
      <c r="B308" s="1" t="s">
        <v>309</v>
      </c>
      <c r="C308" s="1" t="s">
        <v>7</v>
      </c>
      <c r="D308" s="13">
        <v>36465.296000000002</v>
      </c>
      <c r="E308" s="14">
        <f t="shared" si="126"/>
        <v>42299.74336</v>
      </c>
      <c r="F308" s="15">
        <v>52571.200000000004</v>
      </c>
      <c r="G308" s="14">
        <f t="shared" si="127"/>
        <v>60982.592000000004</v>
      </c>
      <c r="H308" s="13">
        <v>38155.32</v>
      </c>
      <c r="I308" s="14">
        <f t="shared" si="128"/>
        <v>44260.171199999997</v>
      </c>
      <c r="J308" s="36">
        <v>89541</v>
      </c>
      <c r="K308" s="14">
        <f t="shared" si="133"/>
        <v>103867.56</v>
      </c>
      <c r="L308" s="37">
        <v>43747</v>
      </c>
      <c r="M308" s="14">
        <f t="shared" si="134"/>
        <v>50746.52</v>
      </c>
      <c r="O308" s="39">
        <v>28840</v>
      </c>
      <c r="P308" s="36">
        <f t="shared" si="136"/>
        <v>559.49599999999998</v>
      </c>
      <c r="Q308" s="36">
        <f t="shared" si="135"/>
        <v>29399.495999999999</v>
      </c>
      <c r="R308" s="44">
        <f t="shared" si="109"/>
        <v>36465.296000000002</v>
      </c>
      <c r="S308" s="45">
        <f t="shared" si="110"/>
        <v>0.24033745340396329</v>
      </c>
      <c r="T308" s="44">
        <f t="shared" si="111"/>
        <v>52571.200000000004</v>
      </c>
      <c r="U308" s="45">
        <f t="shared" si="112"/>
        <v>0.78816670870820382</v>
      </c>
      <c r="V308" s="44">
        <f t="shared" si="113"/>
        <v>38155.32</v>
      </c>
      <c r="W308" s="45">
        <f t="shared" si="114"/>
        <v>0.29782224838140081</v>
      </c>
      <c r="X308" s="44">
        <f t="shared" si="115"/>
        <v>89541</v>
      </c>
      <c r="Y308" s="45">
        <f t="shared" si="116"/>
        <v>2.0456644562886384</v>
      </c>
      <c r="Z308" s="44">
        <f t="shared" si="117"/>
        <v>43747</v>
      </c>
      <c r="AA308" s="45">
        <f t="shared" si="118"/>
        <v>0.4880187061710175</v>
      </c>
    </row>
    <row r="309" spans="1:27">
      <c r="A309" s="12">
        <v>292</v>
      </c>
      <c r="B309" s="1" t="s">
        <v>310</v>
      </c>
      <c r="C309" s="1" t="s">
        <v>7</v>
      </c>
      <c r="D309" s="13">
        <v>41023.458000000006</v>
      </c>
      <c r="E309" s="14">
        <f t="shared" si="126"/>
        <v>47587.211280000003</v>
      </c>
      <c r="F309" s="15">
        <v>57420.000000000007</v>
      </c>
      <c r="G309" s="14">
        <f t="shared" si="127"/>
        <v>66607.199999999997</v>
      </c>
      <c r="H309" s="13">
        <v>42924.735000000001</v>
      </c>
      <c r="I309" s="14">
        <f t="shared" si="128"/>
        <v>49792.692599999995</v>
      </c>
      <c r="J309" s="36">
        <v>74584</v>
      </c>
      <c r="K309" s="14">
        <f t="shared" si="133"/>
        <v>86517.439999999988</v>
      </c>
      <c r="L309" s="37">
        <v>47019</v>
      </c>
      <c r="M309" s="14">
        <f t="shared" si="134"/>
        <v>54542.039999999994</v>
      </c>
      <c r="O309" s="39">
        <v>32445</v>
      </c>
      <c r="P309" s="36">
        <f t="shared" si="136"/>
        <v>629.43299999999999</v>
      </c>
      <c r="Q309" s="36">
        <f t="shared" si="135"/>
        <v>33074.432999999997</v>
      </c>
      <c r="R309" s="44">
        <f t="shared" si="109"/>
        <v>41023.458000000006</v>
      </c>
      <c r="S309" s="45">
        <f t="shared" si="110"/>
        <v>0.24033745340396351</v>
      </c>
      <c r="T309" s="44">
        <f t="shared" si="111"/>
        <v>57420.000000000007</v>
      </c>
      <c r="U309" s="45">
        <f t="shared" si="112"/>
        <v>0.73608418321184854</v>
      </c>
      <c r="V309" s="44">
        <f t="shared" si="113"/>
        <v>42924.735000000001</v>
      </c>
      <c r="W309" s="45">
        <f t="shared" si="114"/>
        <v>0.29782224838140103</v>
      </c>
      <c r="X309" s="44">
        <f t="shared" si="115"/>
        <v>74584</v>
      </c>
      <c r="Y309" s="45">
        <f t="shared" si="116"/>
        <v>1.2550348784512799</v>
      </c>
      <c r="Z309" s="44">
        <f t="shared" si="117"/>
        <v>47019</v>
      </c>
      <c r="AA309" s="45">
        <f t="shared" si="118"/>
        <v>0.42161167207310868</v>
      </c>
    </row>
    <row r="310" spans="1:27">
      <c r="A310" s="12">
        <v>293</v>
      </c>
      <c r="B310" s="1" t="s">
        <v>311</v>
      </c>
      <c r="C310" s="1" t="s">
        <v>7</v>
      </c>
      <c r="D310" s="13">
        <v>58604.94</v>
      </c>
      <c r="E310" s="14">
        <f t="shared" si="126"/>
        <v>67981.7304</v>
      </c>
      <c r="F310" s="15">
        <v>32410.399999999998</v>
      </c>
      <c r="G310" s="14">
        <f t="shared" si="127"/>
        <v>37596.063999999998</v>
      </c>
      <c r="H310" s="13">
        <v>61321.05</v>
      </c>
      <c r="I310" s="14">
        <f t="shared" si="128"/>
        <v>71132.418000000005</v>
      </c>
      <c r="J310" s="36">
        <v>120454</v>
      </c>
      <c r="K310" s="14">
        <f t="shared" si="133"/>
        <v>139726.63999999998</v>
      </c>
      <c r="L310" s="37">
        <v>52363</v>
      </c>
      <c r="M310" s="14">
        <f t="shared" si="134"/>
        <v>60741.079999999994</v>
      </c>
      <c r="O310" s="39">
        <v>46350</v>
      </c>
      <c r="P310" s="36">
        <f t="shared" si="136"/>
        <v>899.19</v>
      </c>
      <c r="Q310" s="36">
        <f t="shared" si="135"/>
        <v>47249.19</v>
      </c>
      <c r="R310" s="44">
        <f t="shared" si="109"/>
        <v>58604.94</v>
      </c>
      <c r="S310" s="45">
        <f t="shared" si="110"/>
        <v>0.24033745340396306</v>
      </c>
      <c r="T310" s="44">
        <f t="shared" si="111"/>
        <v>32410.399999999998</v>
      </c>
      <c r="U310" s="45">
        <f t="shared" si="112"/>
        <v>-0.31405384938874092</v>
      </c>
      <c r="V310" s="44">
        <f t="shared" si="113"/>
        <v>61321.05</v>
      </c>
      <c r="W310" s="45">
        <f t="shared" si="114"/>
        <v>0.29782224838140081</v>
      </c>
      <c r="X310" s="44">
        <f t="shared" si="115"/>
        <v>120454</v>
      </c>
      <c r="Y310" s="45">
        <f t="shared" si="116"/>
        <v>1.5493347081717168</v>
      </c>
      <c r="Z310" s="44">
        <f t="shared" si="117"/>
        <v>52363</v>
      </c>
      <c r="AA310" s="45">
        <f t="shared" si="118"/>
        <v>0.10823063845115644</v>
      </c>
    </row>
    <row r="311" spans="1:27">
      <c r="A311" s="12">
        <v>294</v>
      </c>
      <c r="B311" s="1" t="s">
        <v>312</v>
      </c>
      <c r="C311" s="1" t="s">
        <v>7</v>
      </c>
      <c r="D311" s="13">
        <v>61860.770000000004</v>
      </c>
      <c r="E311" s="14">
        <f t="shared" si="126"/>
        <v>71758.493199999997</v>
      </c>
      <c r="F311" s="15">
        <v>32410.399999999998</v>
      </c>
      <c r="G311" s="14">
        <f t="shared" si="127"/>
        <v>37596.063999999998</v>
      </c>
      <c r="H311" s="13">
        <v>64727.775000000001</v>
      </c>
      <c r="I311" s="14">
        <f t="shared" si="128"/>
        <v>75084.218999999997</v>
      </c>
      <c r="J311" s="36">
        <v>99856</v>
      </c>
      <c r="K311" s="14">
        <f t="shared" si="133"/>
        <v>115832.95999999999</v>
      </c>
      <c r="L311" s="37">
        <v>52202</v>
      </c>
      <c r="M311" s="14">
        <f t="shared" si="134"/>
        <v>60554.319999999992</v>
      </c>
      <c r="O311" s="39">
        <v>48925</v>
      </c>
      <c r="P311" s="36">
        <f t="shared" si="136"/>
        <v>949.14499999999998</v>
      </c>
      <c r="Q311" s="36">
        <f t="shared" si="135"/>
        <v>49874.144999999997</v>
      </c>
      <c r="R311" s="44">
        <f t="shared" si="109"/>
        <v>61860.770000000004</v>
      </c>
      <c r="S311" s="45">
        <f t="shared" si="110"/>
        <v>0.24033745340396329</v>
      </c>
      <c r="T311" s="44">
        <f t="shared" si="111"/>
        <v>32410.399999999998</v>
      </c>
      <c r="U311" s="45">
        <f t="shared" si="112"/>
        <v>-0.35015627836828078</v>
      </c>
      <c r="V311" s="44">
        <f t="shared" si="113"/>
        <v>64727.775000000001</v>
      </c>
      <c r="W311" s="45">
        <f t="shared" si="114"/>
        <v>0.29782224838140103</v>
      </c>
      <c r="X311" s="44">
        <f t="shared" si="115"/>
        <v>99856</v>
      </c>
      <c r="Y311" s="45">
        <f t="shared" si="116"/>
        <v>1.0021596360198255</v>
      </c>
      <c r="Z311" s="44">
        <f t="shared" si="117"/>
        <v>52202</v>
      </c>
      <c r="AA311" s="45">
        <f t="shared" si="118"/>
        <v>4.6674584596889002E-2</v>
      </c>
    </row>
    <row r="312" spans="1:27">
      <c r="A312" s="12">
        <v>295</v>
      </c>
      <c r="B312" s="1" t="s">
        <v>313</v>
      </c>
      <c r="C312" s="1" t="s">
        <v>296</v>
      </c>
      <c r="D312" s="13">
        <v>10158.1896</v>
      </c>
      <c r="E312" s="14">
        <f t="shared" si="126"/>
        <v>11783.499935999998</v>
      </c>
      <c r="F312" s="15">
        <v>4976.4000000000005</v>
      </c>
      <c r="G312" s="14">
        <f t="shared" si="127"/>
        <v>5772.6239999999998</v>
      </c>
      <c r="H312" s="13">
        <v>10628.982000000002</v>
      </c>
      <c r="I312" s="14">
        <f t="shared" si="128"/>
        <v>12329.619120000001</v>
      </c>
      <c r="J312" s="36">
        <v>47125</v>
      </c>
      <c r="K312" s="14">
        <f t="shared" si="133"/>
        <v>54664.999999999993</v>
      </c>
      <c r="L312" s="37">
        <v>9682</v>
      </c>
      <c r="M312" s="14">
        <f t="shared" si="134"/>
        <v>11231.119999999999</v>
      </c>
      <c r="O312" s="39">
        <v>8034</v>
      </c>
      <c r="P312" s="36">
        <f t="shared" si="136"/>
        <v>155.8596</v>
      </c>
      <c r="Q312" s="36">
        <f t="shared" si="135"/>
        <v>8189.8595999999998</v>
      </c>
      <c r="R312" s="44">
        <f t="shared" si="109"/>
        <v>10158.1896</v>
      </c>
      <c r="S312" s="45">
        <f t="shared" si="110"/>
        <v>0.24033745340396306</v>
      </c>
      <c r="T312" s="44">
        <f t="shared" si="111"/>
        <v>4976.4000000000005</v>
      </c>
      <c r="U312" s="45">
        <f t="shared" si="112"/>
        <v>-0.39237053587585302</v>
      </c>
      <c r="V312" s="44">
        <f t="shared" si="113"/>
        <v>10628.982000000002</v>
      </c>
      <c r="W312" s="45">
        <f t="shared" si="114"/>
        <v>0.29782224838140103</v>
      </c>
      <c r="X312" s="44">
        <f t="shared" si="115"/>
        <v>47125</v>
      </c>
      <c r="Y312" s="45">
        <f t="shared" si="116"/>
        <v>4.7540668951150273</v>
      </c>
      <c r="Z312" s="44">
        <f t="shared" si="117"/>
        <v>9682</v>
      </c>
      <c r="AA312" s="45">
        <f t="shared" si="118"/>
        <v>0.18219364835021112</v>
      </c>
    </row>
    <row r="313" spans="1:27">
      <c r="A313" s="12">
        <v>296</v>
      </c>
      <c r="B313" s="1" t="s">
        <v>314</v>
      </c>
      <c r="C313" s="1" t="s">
        <v>295</v>
      </c>
      <c r="D313" s="13">
        <v>11069.822</v>
      </c>
      <c r="E313" s="14">
        <f t="shared" si="126"/>
        <v>12840.99352</v>
      </c>
      <c r="F313" s="15">
        <v>11356.400000000001</v>
      </c>
      <c r="G313" s="14">
        <f t="shared" si="127"/>
        <v>13173.424000000001</v>
      </c>
      <c r="H313" s="13">
        <v>11582.865</v>
      </c>
      <c r="I313" s="14">
        <f t="shared" si="128"/>
        <v>13436.123399999999</v>
      </c>
      <c r="J313" s="36">
        <v>36521</v>
      </c>
      <c r="K313" s="14">
        <f t="shared" si="133"/>
        <v>42364.36</v>
      </c>
      <c r="L313" s="37">
        <v>10327</v>
      </c>
      <c r="M313" s="14">
        <f t="shared" si="134"/>
        <v>11979.32</v>
      </c>
      <c r="O313" s="39">
        <v>8755</v>
      </c>
      <c r="P313" s="36">
        <f t="shared" si="136"/>
        <v>169.84700000000001</v>
      </c>
      <c r="Q313" s="36">
        <f t="shared" si="135"/>
        <v>8924.8469999999998</v>
      </c>
      <c r="R313" s="44">
        <f t="shared" si="109"/>
        <v>11069.822</v>
      </c>
      <c r="S313" s="45">
        <f t="shared" si="110"/>
        <v>0.24033745340396306</v>
      </c>
      <c r="T313" s="44">
        <f t="shared" si="111"/>
        <v>11356.400000000001</v>
      </c>
      <c r="U313" s="45">
        <f t="shared" si="112"/>
        <v>0.27244758369527244</v>
      </c>
      <c r="V313" s="44">
        <f t="shared" si="113"/>
        <v>11582.865</v>
      </c>
      <c r="W313" s="45">
        <f t="shared" si="114"/>
        <v>0.29782224838140081</v>
      </c>
      <c r="X313" s="44">
        <f t="shared" si="115"/>
        <v>36521</v>
      </c>
      <c r="Y313" s="45">
        <f t="shared" si="116"/>
        <v>3.0920589451001232</v>
      </c>
      <c r="Z313" s="44">
        <f t="shared" si="117"/>
        <v>10327</v>
      </c>
      <c r="AA313" s="45">
        <f t="shared" si="118"/>
        <v>0.15710667084825092</v>
      </c>
    </row>
    <row r="314" spans="1:27">
      <c r="A314" s="12">
        <v>297</v>
      </c>
      <c r="B314" s="1" t="s">
        <v>315</v>
      </c>
      <c r="C314" s="1" t="s">
        <v>296</v>
      </c>
      <c r="D314" s="13">
        <v>7032.5928000000004</v>
      </c>
      <c r="E314" s="14">
        <f t="shared" si="126"/>
        <v>8157.807648</v>
      </c>
      <c r="F314" s="15">
        <v>8804.4</v>
      </c>
      <c r="G314" s="14">
        <f t="shared" si="127"/>
        <v>10213.103999999999</v>
      </c>
      <c r="H314" s="13">
        <v>7358.5260000000007</v>
      </c>
      <c r="I314" s="14">
        <f t="shared" si="128"/>
        <v>8535.8901600000008</v>
      </c>
      <c r="J314" s="36">
        <v>20458</v>
      </c>
      <c r="K314" s="14">
        <f t="shared" si="133"/>
        <v>23731.279999999999</v>
      </c>
      <c r="L314" s="37">
        <v>7294</v>
      </c>
      <c r="M314" s="14">
        <f t="shared" si="134"/>
        <v>8461.0399999999991</v>
      </c>
      <c r="O314" s="39">
        <v>5562</v>
      </c>
      <c r="P314" s="36">
        <f t="shared" si="136"/>
        <v>107.9028</v>
      </c>
      <c r="Q314" s="36">
        <f t="shared" si="135"/>
        <v>5669.9027999999998</v>
      </c>
      <c r="R314" s="44">
        <f t="shared" si="109"/>
        <v>7032.5928000000004</v>
      </c>
      <c r="S314" s="45">
        <f t="shared" si="110"/>
        <v>0.24033745340396329</v>
      </c>
      <c r="T314" s="44">
        <f t="shared" si="111"/>
        <v>8804.4</v>
      </c>
      <c r="U314" s="45">
        <f t="shared" si="112"/>
        <v>0.55283085276170874</v>
      </c>
      <c r="V314" s="44">
        <f t="shared" si="113"/>
        <v>7358.5260000000007</v>
      </c>
      <c r="W314" s="45">
        <f t="shared" si="114"/>
        <v>0.29782224838140103</v>
      </c>
      <c r="X314" s="44">
        <f t="shared" si="115"/>
        <v>20458</v>
      </c>
      <c r="Y314" s="45">
        <f t="shared" si="116"/>
        <v>2.6081747292034709</v>
      </c>
      <c r="Z314" s="44">
        <f t="shared" si="117"/>
        <v>7294</v>
      </c>
      <c r="AA314" s="45">
        <f t="shared" si="118"/>
        <v>0.2864418063745291</v>
      </c>
    </row>
    <row r="315" spans="1:27">
      <c r="A315" s="12">
        <v>298</v>
      </c>
      <c r="B315" s="1" t="s">
        <v>316</v>
      </c>
      <c r="C315" s="1" t="s">
        <v>296</v>
      </c>
      <c r="D315" s="13">
        <v>9637.2567999999992</v>
      </c>
      <c r="E315" s="14">
        <f t="shared" si="126"/>
        <v>11179.217887999997</v>
      </c>
      <c r="F315" s="15">
        <v>4976.4000000000005</v>
      </c>
      <c r="G315" s="14">
        <f t="shared" si="127"/>
        <v>5772.6239999999998</v>
      </c>
      <c r="H315" s="13">
        <v>10083.906000000001</v>
      </c>
      <c r="I315" s="14">
        <f t="shared" si="128"/>
        <v>11697.330959999999</v>
      </c>
      <c r="J315" s="36">
        <v>26589</v>
      </c>
      <c r="K315" s="14">
        <f t="shared" si="133"/>
        <v>30843.239999999998</v>
      </c>
      <c r="L315" s="37">
        <v>7858</v>
      </c>
      <c r="M315" s="14">
        <f t="shared" si="134"/>
        <v>9115.2799999999988</v>
      </c>
      <c r="O315" s="39">
        <v>7622</v>
      </c>
      <c r="P315" s="36">
        <f t="shared" si="136"/>
        <v>147.86680000000001</v>
      </c>
      <c r="Q315" s="36">
        <f t="shared" si="135"/>
        <v>7769.8667999999998</v>
      </c>
      <c r="R315" s="44">
        <f t="shared" si="109"/>
        <v>9637.2567999999992</v>
      </c>
      <c r="S315" s="45">
        <f t="shared" si="110"/>
        <v>0.24033745340396306</v>
      </c>
      <c r="T315" s="44">
        <f t="shared" si="111"/>
        <v>4976.4000000000005</v>
      </c>
      <c r="U315" s="45">
        <f t="shared" si="112"/>
        <v>-0.35952569997725048</v>
      </c>
      <c r="V315" s="44">
        <f t="shared" si="113"/>
        <v>10083.906000000001</v>
      </c>
      <c r="W315" s="45">
        <f t="shared" si="114"/>
        <v>0.29782224838140103</v>
      </c>
      <c r="X315" s="44">
        <f t="shared" si="115"/>
        <v>26589</v>
      </c>
      <c r="Y315" s="45">
        <f t="shared" si="116"/>
        <v>2.4220663860029106</v>
      </c>
      <c r="Z315" s="44">
        <f t="shared" si="117"/>
        <v>7858</v>
      </c>
      <c r="AA315" s="45">
        <f t="shared" si="118"/>
        <v>1.1342948633302319E-2</v>
      </c>
    </row>
    <row r="316" spans="1:27">
      <c r="A316" s="12">
        <v>299</v>
      </c>
      <c r="B316" s="1" t="s">
        <v>317</v>
      </c>
      <c r="C316" s="1" t="s">
        <v>318</v>
      </c>
      <c r="D316" s="13">
        <v>6511.66</v>
      </c>
      <c r="E316" s="14">
        <f t="shared" si="126"/>
        <v>7553.525599999999</v>
      </c>
      <c r="F316" s="15">
        <v>2488.2000000000003</v>
      </c>
      <c r="G316" s="14">
        <f t="shared" si="127"/>
        <v>2886.3119999999999</v>
      </c>
      <c r="H316" s="13">
        <v>6813.45</v>
      </c>
      <c r="I316" s="14">
        <f t="shared" si="128"/>
        <v>7903.601999999999</v>
      </c>
      <c r="J316" s="36">
        <v>15623</v>
      </c>
      <c r="K316" s="14">
        <f t="shared" si="133"/>
        <v>18122.68</v>
      </c>
      <c r="L316" s="37">
        <v>5294</v>
      </c>
      <c r="M316" s="14">
        <f t="shared" si="134"/>
        <v>6141.04</v>
      </c>
      <c r="O316" s="39">
        <v>5150</v>
      </c>
      <c r="P316" s="36">
        <f t="shared" si="136"/>
        <v>99.91</v>
      </c>
      <c r="Q316" s="36">
        <f t="shared" si="135"/>
        <v>5249.91</v>
      </c>
      <c r="R316" s="44">
        <f t="shared" si="109"/>
        <v>6511.66</v>
      </c>
      <c r="S316" s="45">
        <f t="shared" si="110"/>
        <v>0.24033745340396306</v>
      </c>
      <c r="T316" s="44">
        <f t="shared" si="111"/>
        <v>2488.2000000000003</v>
      </c>
      <c r="U316" s="45">
        <f t="shared" si="112"/>
        <v>-0.52604901798316539</v>
      </c>
      <c r="V316" s="44">
        <f t="shared" si="113"/>
        <v>6813.45</v>
      </c>
      <c r="W316" s="45">
        <f t="shared" si="114"/>
        <v>0.29782224838140081</v>
      </c>
      <c r="X316" s="44">
        <f t="shared" si="115"/>
        <v>15623</v>
      </c>
      <c r="Y316" s="45">
        <f t="shared" si="116"/>
        <v>1.9758605385616135</v>
      </c>
      <c r="Z316" s="44">
        <f t="shared" si="117"/>
        <v>5294</v>
      </c>
      <c r="AA316" s="45">
        <f t="shared" si="118"/>
        <v>8.3982392079102741E-3</v>
      </c>
    </row>
    <row r="317" spans="1:27">
      <c r="A317" s="12">
        <v>300</v>
      </c>
      <c r="B317" s="1" t="s">
        <v>319</v>
      </c>
      <c r="C317" s="1" t="s">
        <v>318</v>
      </c>
      <c r="D317" s="13">
        <v>5860.4939999999997</v>
      </c>
      <c r="E317" s="14">
        <f t="shared" si="126"/>
        <v>6798.1730399999988</v>
      </c>
      <c r="F317" s="15">
        <v>3700.3999999999996</v>
      </c>
      <c r="G317" s="14">
        <f t="shared" si="127"/>
        <v>4292.463999999999</v>
      </c>
      <c r="H317" s="13">
        <v>6132.1050000000005</v>
      </c>
      <c r="I317" s="14">
        <f t="shared" si="128"/>
        <v>7113.2417999999998</v>
      </c>
      <c r="J317" s="36">
        <v>17458</v>
      </c>
      <c r="K317" s="14">
        <f t="shared" si="133"/>
        <v>20251.28</v>
      </c>
      <c r="L317" s="37">
        <v>5408</v>
      </c>
      <c r="M317" s="14">
        <f t="shared" si="134"/>
        <v>6273.28</v>
      </c>
      <c r="O317" s="39">
        <v>4635</v>
      </c>
      <c r="P317" s="36">
        <f t="shared" si="136"/>
        <v>89.918999999999997</v>
      </c>
      <c r="Q317" s="36">
        <f t="shared" si="135"/>
        <v>4724.9189999999999</v>
      </c>
      <c r="R317" s="44">
        <f t="shared" si="109"/>
        <v>5860.4939999999997</v>
      </c>
      <c r="S317" s="45">
        <f t="shared" si="110"/>
        <v>0.24033745340396306</v>
      </c>
      <c r="T317" s="44">
        <f t="shared" si="111"/>
        <v>3700.3999999999996</v>
      </c>
      <c r="U317" s="45">
        <f t="shared" si="112"/>
        <v>-0.21683313512887736</v>
      </c>
      <c r="V317" s="44">
        <f t="shared" si="113"/>
        <v>6132.1050000000005</v>
      </c>
      <c r="W317" s="45">
        <f t="shared" si="114"/>
        <v>0.29782224838140103</v>
      </c>
      <c r="X317" s="44">
        <f t="shared" si="115"/>
        <v>17458</v>
      </c>
      <c r="Y317" s="45">
        <f t="shared" si="116"/>
        <v>2.6948781555831962</v>
      </c>
      <c r="Z317" s="44">
        <f t="shared" si="117"/>
        <v>5408</v>
      </c>
      <c r="AA317" s="45">
        <f t="shared" si="118"/>
        <v>0.14456988574830598</v>
      </c>
    </row>
    <row r="318" spans="1:27">
      <c r="A318" s="12">
        <v>301</v>
      </c>
      <c r="B318" s="1" t="s">
        <v>320</v>
      </c>
      <c r="C318" s="1" t="s">
        <v>4</v>
      </c>
      <c r="D318" s="13">
        <v>9767.49</v>
      </c>
      <c r="E318" s="14">
        <f t="shared" si="126"/>
        <v>11330.288399999999</v>
      </c>
      <c r="F318" s="15">
        <v>12760.000000000002</v>
      </c>
      <c r="G318" s="14">
        <f t="shared" si="127"/>
        <v>14801.6</v>
      </c>
      <c r="H318" s="13">
        <v>10220.174999999999</v>
      </c>
      <c r="I318" s="14">
        <f t="shared" si="128"/>
        <v>11855.402999999998</v>
      </c>
      <c r="J318" s="36">
        <v>28965</v>
      </c>
      <c r="K318" s="14">
        <f t="shared" si="133"/>
        <v>33599.399999999994</v>
      </c>
      <c r="L318" s="37">
        <v>11009</v>
      </c>
      <c r="M318" s="14">
        <f t="shared" si="134"/>
        <v>12770.439999999999</v>
      </c>
      <c r="O318" s="39">
        <v>7725</v>
      </c>
      <c r="P318" s="36">
        <f t="shared" si="136"/>
        <v>149.86500000000001</v>
      </c>
      <c r="Q318" s="36">
        <f t="shared" si="135"/>
        <v>7874.8649999999998</v>
      </c>
      <c r="R318" s="44">
        <f t="shared" si="109"/>
        <v>9767.49</v>
      </c>
      <c r="S318" s="45">
        <f t="shared" si="110"/>
        <v>0.24033745340396306</v>
      </c>
      <c r="T318" s="44">
        <f t="shared" si="111"/>
        <v>12760.000000000002</v>
      </c>
      <c r="U318" s="45">
        <f t="shared" si="112"/>
        <v>0.62034523766439209</v>
      </c>
      <c r="V318" s="44">
        <f t="shared" si="113"/>
        <v>10220.174999999999</v>
      </c>
      <c r="W318" s="45">
        <f t="shared" si="114"/>
        <v>0.29782224838140081</v>
      </c>
      <c r="X318" s="44">
        <f t="shared" si="115"/>
        <v>28965</v>
      </c>
      <c r="Y318" s="45">
        <f t="shared" si="116"/>
        <v>2.678158292237391</v>
      </c>
      <c r="Z318" s="44">
        <f t="shared" si="117"/>
        <v>11009</v>
      </c>
      <c r="AA318" s="45">
        <f t="shared" si="118"/>
        <v>0.39799221954916053</v>
      </c>
    </row>
    <row r="319" spans="1:27">
      <c r="A319" s="12">
        <v>302</v>
      </c>
      <c r="B319" s="1" t="s">
        <v>321</v>
      </c>
      <c r="C319" s="1" t="s">
        <v>4</v>
      </c>
      <c r="D319" s="13">
        <v>8465.1579999999994</v>
      </c>
      <c r="E319" s="14">
        <f t="shared" si="126"/>
        <v>9819.5832799999989</v>
      </c>
      <c r="F319" s="15">
        <v>10080.400000000001</v>
      </c>
      <c r="G319" s="14">
        <f t="shared" si="127"/>
        <v>11693.264000000001</v>
      </c>
      <c r="H319" s="13">
        <v>8857.4850000000006</v>
      </c>
      <c r="I319" s="14">
        <f t="shared" si="128"/>
        <v>10274.6826</v>
      </c>
      <c r="J319" s="36">
        <v>32545</v>
      </c>
      <c r="K319" s="14">
        <f t="shared" si="133"/>
        <v>37752.199999999997</v>
      </c>
      <c r="L319" s="37">
        <v>9178</v>
      </c>
      <c r="M319" s="14">
        <f t="shared" si="134"/>
        <v>10646.48</v>
      </c>
      <c r="O319" s="39">
        <v>6695</v>
      </c>
      <c r="P319" s="36">
        <f t="shared" si="136"/>
        <v>129.88300000000001</v>
      </c>
      <c r="Q319" s="36">
        <f t="shared" si="135"/>
        <v>6824.8829999999998</v>
      </c>
      <c r="R319" s="44">
        <f t="shared" si="109"/>
        <v>8465.1579999999994</v>
      </c>
      <c r="S319" s="45">
        <f t="shared" si="110"/>
        <v>0.24033745340396306</v>
      </c>
      <c r="T319" s="44">
        <f t="shared" si="111"/>
        <v>10080.400000000001</v>
      </c>
      <c r="U319" s="45">
        <f t="shared" si="112"/>
        <v>0.47700700510177274</v>
      </c>
      <c r="V319" s="44">
        <f t="shared" si="113"/>
        <v>8857.4850000000006</v>
      </c>
      <c r="W319" s="45">
        <f t="shared" si="114"/>
        <v>0.29782224838140103</v>
      </c>
      <c r="X319" s="44">
        <f t="shared" si="115"/>
        <v>32545</v>
      </c>
      <c r="Y319" s="45">
        <f t="shared" si="116"/>
        <v>3.7685799155824355</v>
      </c>
      <c r="Z319" s="44">
        <f t="shared" si="117"/>
        <v>9178</v>
      </c>
      <c r="AA319" s="45">
        <f t="shared" si="118"/>
        <v>0.34478495821833133</v>
      </c>
    </row>
    <row r="320" spans="1:27">
      <c r="A320" s="12">
        <v>303</v>
      </c>
      <c r="B320" s="1" t="s">
        <v>322</v>
      </c>
      <c r="C320" s="1" t="s">
        <v>4</v>
      </c>
      <c r="D320" s="13">
        <v>3646.5295999999998</v>
      </c>
      <c r="E320" s="14">
        <f t="shared" si="126"/>
        <v>4229.9743359999993</v>
      </c>
      <c r="F320" s="15">
        <v>4976.4000000000005</v>
      </c>
      <c r="G320" s="14">
        <f t="shared" si="127"/>
        <v>5772.6239999999998</v>
      </c>
      <c r="H320" s="13">
        <v>3815.5320000000002</v>
      </c>
      <c r="I320" s="14">
        <f t="shared" si="128"/>
        <v>4426.0171199999995</v>
      </c>
      <c r="J320" s="36">
        <v>20658</v>
      </c>
      <c r="K320" s="14">
        <f t="shared" si="133"/>
        <v>23963.279999999999</v>
      </c>
      <c r="L320" s="37">
        <v>4728</v>
      </c>
      <c r="M320" s="14">
        <f t="shared" si="134"/>
        <v>5484.48</v>
      </c>
      <c r="O320" s="39">
        <v>2884</v>
      </c>
      <c r="P320" s="36">
        <f t="shared" si="136"/>
        <v>55.949600000000004</v>
      </c>
      <c r="Q320" s="36">
        <f t="shared" si="135"/>
        <v>2939.9495999999999</v>
      </c>
      <c r="R320" s="44">
        <f t="shared" si="109"/>
        <v>3646.5295999999998</v>
      </c>
      <c r="S320" s="45">
        <f t="shared" si="110"/>
        <v>0.24033745340396306</v>
      </c>
      <c r="T320" s="44">
        <f t="shared" si="111"/>
        <v>4976.4000000000005</v>
      </c>
      <c r="U320" s="45">
        <f t="shared" si="112"/>
        <v>0.69268207863155218</v>
      </c>
      <c r="V320" s="44">
        <f t="shared" si="113"/>
        <v>3815.5320000000002</v>
      </c>
      <c r="W320" s="45">
        <f t="shared" si="114"/>
        <v>0.29782224838140081</v>
      </c>
      <c r="X320" s="44">
        <f t="shared" si="115"/>
        <v>20658</v>
      </c>
      <c r="Y320" s="45">
        <f t="shared" si="116"/>
        <v>6.0266510691203692</v>
      </c>
      <c r="Z320" s="44">
        <f t="shared" si="117"/>
        <v>4728</v>
      </c>
      <c r="AA320" s="45">
        <f t="shared" si="118"/>
        <v>0.60819083429185317</v>
      </c>
    </row>
    <row r="321" spans="1:27">
      <c r="A321" s="12">
        <v>304</v>
      </c>
      <c r="B321" s="1" t="s">
        <v>323</v>
      </c>
      <c r="C321" s="1" t="s">
        <v>325</v>
      </c>
      <c r="D321" s="13">
        <v>1106.9821999999999</v>
      </c>
      <c r="E321" s="14">
        <f t="shared" si="126"/>
        <v>1284.0993519999997</v>
      </c>
      <c r="F321" s="15">
        <v>1403.6000000000001</v>
      </c>
      <c r="G321" s="14">
        <f t="shared" si="127"/>
        <v>1628.1760000000002</v>
      </c>
      <c r="H321" s="13">
        <v>1158.9480000000001</v>
      </c>
      <c r="I321" s="14">
        <f t="shared" si="128"/>
        <v>1344.37968</v>
      </c>
      <c r="J321" s="36">
        <v>8874</v>
      </c>
      <c r="K321" s="14">
        <f t="shared" si="133"/>
        <v>10293.84</v>
      </c>
      <c r="L321" s="37">
        <v>1162</v>
      </c>
      <c r="M321" s="14">
        <f t="shared" si="134"/>
        <v>1347.9199999999998</v>
      </c>
      <c r="O321" s="39">
        <v>876</v>
      </c>
      <c r="P321" s="36">
        <f t="shared" si="136"/>
        <v>16.994399999999999</v>
      </c>
      <c r="Q321" s="36">
        <f t="shared" si="135"/>
        <v>892.99440000000004</v>
      </c>
      <c r="R321" s="44">
        <f t="shared" si="109"/>
        <v>1106.9821999999999</v>
      </c>
      <c r="S321" s="45">
        <f t="shared" si="110"/>
        <v>0.23962949823649504</v>
      </c>
      <c r="T321" s="44">
        <f t="shared" si="111"/>
        <v>1403.6000000000001</v>
      </c>
      <c r="U321" s="45">
        <f t="shared" si="112"/>
        <v>0.57179037180972259</v>
      </c>
      <c r="V321" s="44">
        <f t="shared" si="113"/>
        <v>1158.9480000000001</v>
      </c>
      <c r="W321" s="45">
        <f t="shared" si="114"/>
        <v>0.29782224838140081</v>
      </c>
      <c r="X321" s="44">
        <f t="shared" si="115"/>
        <v>8874</v>
      </c>
      <c r="Y321" s="45">
        <f t="shared" si="116"/>
        <v>8.9373523506978323</v>
      </c>
      <c r="Z321" s="44">
        <f t="shared" si="117"/>
        <v>1162</v>
      </c>
      <c r="AA321" s="45">
        <f t="shared" si="118"/>
        <v>0.30123996298297051</v>
      </c>
    </row>
    <row r="322" spans="1:27">
      <c r="A322" s="12">
        <v>305</v>
      </c>
      <c r="B322" s="1" t="s">
        <v>324</v>
      </c>
      <c r="C322" s="1" t="s">
        <v>326</v>
      </c>
      <c r="D322" s="13">
        <v>2865.1304</v>
      </c>
      <c r="E322" s="14">
        <f t="shared" si="126"/>
        <v>3323.5512639999997</v>
      </c>
      <c r="F322" s="15">
        <v>3894</v>
      </c>
      <c r="G322" s="14">
        <f t="shared" si="127"/>
        <v>4517.04</v>
      </c>
      <c r="H322" s="13">
        <v>2997.9180000000001</v>
      </c>
      <c r="I322" s="14">
        <f t="shared" si="128"/>
        <v>3477.5848799999999</v>
      </c>
      <c r="J322" s="36">
        <v>9658</v>
      </c>
      <c r="K322" s="14">
        <f t="shared" si="133"/>
        <v>11203.279999999999</v>
      </c>
      <c r="L322" s="37">
        <v>3457</v>
      </c>
      <c r="M322" s="14">
        <f t="shared" si="134"/>
        <v>4010.12</v>
      </c>
      <c r="O322" s="39">
        <v>2266</v>
      </c>
      <c r="P322" s="36">
        <f t="shared" si="136"/>
        <v>43.9604</v>
      </c>
      <c r="Q322" s="36">
        <f t="shared" si="135"/>
        <v>2309.9603999999999</v>
      </c>
      <c r="R322" s="44">
        <f t="shared" si="109"/>
        <v>2865.1304</v>
      </c>
      <c r="S322" s="45">
        <f t="shared" si="110"/>
        <v>0.24033745340396306</v>
      </c>
      <c r="T322" s="44">
        <f t="shared" si="111"/>
        <v>3894</v>
      </c>
      <c r="U322" s="45">
        <f t="shared" si="112"/>
        <v>0.68574318416887148</v>
      </c>
      <c r="V322" s="44">
        <f t="shared" si="113"/>
        <v>2997.9180000000001</v>
      </c>
      <c r="W322" s="45">
        <f t="shared" si="114"/>
        <v>0.29782224838140081</v>
      </c>
      <c r="X322" s="44">
        <f t="shared" si="115"/>
        <v>9658</v>
      </c>
      <c r="Y322" s="45">
        <f t="shared" si="116"/>
        <v>3.1810240556504779</v>
      </c>
      <c r="Z322" s="44">
        <f t="shared" si="117"/>
        <v>3457</v>
      </c>
      <c r="AA322" s="45">
        <f t="shared" si="118"/>
        <v>0.49656245189311465</v>
      </c>
    </row>
    <row r="323" spans="1:27">
      <c r="A323" s="12">
        <v>306</v>
      </c>
      <c r="B323" s="1" t="s">
        <v>372</v>
      </c>
      <c r="C323" s="1" t="s">
        <v>4</v>
      </c>
      <c r="D323" s="13">
        <v>4427.9287999999997</v>
      </c>
      <c r="E323" s="14">
        <f t="shared" si="126"/>
        <v>5136.3974079999989</v>
      </c>
      <c r="F323" s="15">
        <v>4976.4000000000005</v>
      </c>
      <c r="G323" s="14">
        <f t="shared" si="127"/>
        <v>5772.6239999999998</v>
      </c>
      <c r="H323" s="13">
        <v>4633.1460000000006</v>
      </c>
      <c r="I323" s="14">
        <f t="shared" si="128"/>
        <v>5374.4493600000005</v>
      </c>
      <c r="J323" s="36">
        <v>12548</v>
      </c>
      <c r="K323" s="14">
        <f t="shared" si="133"/>
        <v>14555.679999999998</v>
      </c>
      <c r="L323" s="37">
        <v>4691</v>
      </c>
      <c r="M323" s="14">
        <f t="shared" si="134"/>
        <v>5441.5599999999995</v>
      </c>
      <c r="O323" s="39">
        <v>3502</v>
      </c>
      <c r="P323" s="36">
        <f t="shared" si="136"/>
        <v>67.938800000000001</v>
      </c>
      <c r="Q323" s="36">
        <f t="shared" si="135"/>
        <v>3569.9387999999999</v>
      </c>
      <c r="R323" s="44">
        <f t="shared" si="109"/>
        <v>4427.9287999999997</v>
      </c>
      <c r="S323" s="45">
        <f t="shared" si="110"/>
        <v>0.24033745340396306</v>
      </c>
      <c r="T323" s="44">
        <f t="shared" si="111"/>
        <v>4976.4000000000005</v>
      </c>
      <c r="U323" s="45">
        <f t="shared" si="112"/>
        <v>0.39397347652010195</v>
      </c>
      <c r="V323" s="44">
        <f t="shared" si="113"/>
        <v>4633.1460000000006</v>
      </c>
      <c r="W323" s="45">
        <f t="shared" si="114"/>
        <v>0.29782224838140103</v>
      </c>
      <c r="X323" s="44">
        <f t="shared" si="115"/>
        <v>12548</v>
      </c>
      <c r="Y323" s="45">
        <f t="shared" si="116"/>
        <v>2.5149061939101029</v>
      </c>
      <c r="Z323" s="44">
        <f t="shared" si="117"/>
        <v>4691</v>
      </c>
      <c r="AA323" s="45">
        <f t="shared" si="118"/>
        <v>0.31402812843738381</v>
      </c>
    </row>
    <row r="324" spans="1:27">
      <c r="A324" s="12">
        <v>307</v>
      </c>
      <c r="B324" s="1" t="s">
        <v>373</v>
      </c>
      <c r="C324" s="1" t="s">
        <v>326</v>
      </c>
      <c r="D324" s="13">
        <v>5209.3280000000004</v>
      </c>
      <c r="E324" s="14">
        <f t="shared" si="126"/>
        <v>6042.8204800000003</v>
      </c>
      <c r="F324" s="15">
        <v>4976.4000000000005</v>
      </c>
      <c r="G324" s="14">
        <f t="shared" si="127"/>
        <v>5772.6239999999998</v>
      </c>
      <c r="H324" s="13">
        <v>5450.76</v>
      </c>
      <c r="I324" s="14">
        <f t="shared" si="128"/>
        <v>6322.8815999999997</v>
      </c>
      <c r="J324" s="36">
        <v>21548</v>
      </c>
      <c r="K324" s="14">
        <f t="shared" si="133"/>
        <v>24995.679999999997</v>
      </c>
      <c r="L324" s="37">
        <v>5331</v>
      </c>
      <c r="M324" s="14">
        <f t="shared" si="134"/>
        <v>6183.9599999999991</v>
      </c>
      <c r="O324" s="39">
        <v>4120</v>
      </c>
      <c r="P324" s="36">
        <f t="shared" si="136"/>
        <v>79.927999999999997</v>
      </c>
      <c r="Q324" s="36">
        <f t="shared" si="135"/>
        <v>4199.9279999999999</v>
      </c>
      <c r="R324" s="44">
        <f t="shared" si="109"/>
        <v>5209.3280000000004</v>
      </c>
      <c r="S324" s="45">
        <f t="shared" si="110"/>
        <v>0.24033745340396329</v>
      </c>
      <c r="T324" s="44">
        <f t="shared" si="111"/>
        <v>4976.4000000000005</v>
      </c>
      <c r="U324" s="45">
        <f t="shared" si="112"/>
        <v>0.18487745504208664</v>
      </c>
      <c r="V324" s="44">
        <f t="shared" si="113"/>
        <v>5450.76</v>
      </c>
      <c r="W324" s="45">
        <f t="shared" si="114"/>
        <v>0.29782224838140081</v>
      </c>
      <c r="X324" s="44">
        <f t="shared" si="115"/>
        <v>21548</v>
      </c>
      <c r="Y324" s="45">
        <f t="shared" si="116"/>
        <v>4.1305641430043565</v>
      </c>
      <c r="Z324" s="44">
        <f t="shared" si="117"/>
        <v>5331</v>
      </c>
      <c r="AA324" s="45">
        <f t="shared" si="118"/>
        <v>0.26930747384240883</v>
      </c>
    </row>
    <row r="325" spans="1:27">
      <c r="A325" s="12">
        <v>308</v>
      </c>
      <c r="B325" s="1" t="s">
        <v>327</v>
      </c>
      <c r="C325" s="1" t="s">
        <v>329</v>
      </c>
      <c r="D325" s="13">
        <v>1041.8656000000001</v>
      </c>
      <c r="E325" s="14">
        <f t="shared" si="126"/>
        <v>1208.5640960000001</v>
      </c>
      <c r="F325" s="15">
        <v>3894</v>
      </c>
      <c r="G325" s="14">
        <f t="shared" si="127"/>
        <v>4517.04</v>
      </c>
      <c r="H325" s="13">
        <v>3373.65</v>
      </c>
      <c r="I325" s="14">
        <f t="shared" si="128"/>
        <v>3913.4339999999997</v>
      </c>
      <c r="J325" s="36">
        <v>10658</v>
      </c>
      <c r="K325" s="14">
        <f t="shared" si="133"/>
        <v>12363.279999999999</v>
      </c>
      <c r="L325" s="37">
        <v>2737</v>
      </c>
      <c r="M325" s="14">
        <f t="shared" si="134"/>
        <v>3174.9199999999996</v>
      </c>
      <c r="O325" s="39">
        <v>824</v>
      </c>
      <c r="P325" s="36">
        <f t="shared" si="136"/>
        <v>15.9856</v>
      </c>
      <c r="Q325" s="36">
        <f t="shared" si="135"/>
        <v>839.98559999999998</v>
      </c>
      <c r="R325" s="44">
        <f t="shared" si="109"/>
        <v>1041.8656000000001</v>
      </c>
      <c r="S325" s="45">
        <f t="shared" si="110"/>
        <v>0.24033745340396329</v>
      </c>
      <c r="T325" s="44">
        <f t="shared" si="111"/>
        <v>3894</v>
      </c>
      <c r="U325" s="45">
        <f t="shared" si="112"/>
        <v>3.6357937564643965</v>
      </c>
      <c r="V325" s="44">
        <f t="shared" si="113"/>
        <v>3373.65</v>
      </c>
      <c r="W325" s="45">
        <f t="shared" si="114"/>
        <v>3.0163188511803058</v>
      </c>
      <c r="X325" s="44">
        <f t="shared" si="115"/>
        <v>10658</v>
      </c>
      <c r="Y325" s="45">
        <f t="shared" si="116"/>
        <v>11.68831275202813</v>
      </c>
      <c r="Z325" s="44">
        <f t="shared" si="117"/>
        <v>2737</v>
      </c>
      <c r="AA325" s="45">
        <f t="shared" si="118"/>
        <v>2.2583891914337579</v>
      </c>
    </row>
    <row r="326" spans="1:27">
      <c r="A326" s="12">
        <v>309</v>
      </c>
      <c r="B326" s="1" t="s">
        <v>328</v>
      </c>
      <c r="C326" s="1" t="s">
        <v>329</v>
      </c>
      <c r="D326" s="13">
        <v>716.2826</v>
      </c>
      <c r="E326" s="14">
        <f t="shared" si="126"/>
        <v>830.88781599999993</v>
      </c>
      <c r="F326" s="15">
        <v>6336</v>
      </c>
      <c r="G326" s="14">
        <f t="shared" si="127"/>
        <v>7349.7599999999993</v>
      </c>
      <c r="H326" s="13">
        <v>5490.45</v>
      </c>
      <c r="I326" s="14">
        <f t="shared" si="128"/>
        <v>6368.9219999999996</v>
      </c>
      <c r="J326" s="36">
        <v>16521</v>
      </c>
      <c r="K326" s="14">
        <f t="shared" si="133"/>
        <v>19164.359999999997</v>
      </c>
      <c r="L326" s="37">
        <v>4239</v>
      </c>
      <c r="M326" s="14">
        <f t="shared" si="134"/>
        <v>4917.24</v>
      </c>
      <c r="O326" s="39">
        <v>567</v>
      </c>
      <c r="P326" s="36">
        <f t="shared" si="136"/>
        <v>10.9998</v>
      </c>
      <c r="Q326" s="36">
        <f t="shared" si="135"/>
        <v>577.99980000000005</v>
      </c>
      <c r="R326" s="44">
        <f t="shared" ref="R326:R389" si="137">+D326</f>
        <v>716.2826</v>
      </c>
      <c r="S326" s="45">
        <f t="shared" ref="S326:S389" si="138">+(R326/Q326)-100%</f>
        <v>0.23924368139919761</v>
      </c>
      <c r="T326" s="44">
        <f t="shared" ref="T326:T389" si="139">+F326</f>
        <v>6336</v>
      </c>
      <c r="U326" s="45">
        <f t="shared" ref="U326:U389" si="140">+(T326/Q326)-100%</f>
        <v>9.9619415093223207</v>
      </c>
      <c r="V326" s="44">
        <f t="shared" ref="V326:V389" si="141">+H326</f>
        <v>5490.45</v>
      </c>
      <c r="W326" s="45">
        <f t="shared" ref="W326:W389" si="142">+(V326/Q326)-100%</f>
        <v>8.4990517297756831</v>
      </c>
      <c r="X326" s="44">
        <f t="shared" ref="X326:X389" si="143">+J326</f>
        <v>16521</v>
      </c>
      <c r="Y326" s="45">
        <f t="shared" ref="Y326:Y389" si="144">+(X326/Q326)-100%</f>
        <v>27.583054873029365</v>
      </c>
      <c r="Z326" s="44">
        <f t="shared" ref="Z326:Z389" si="145">+L326</f>
        <v>4239</v>
      </c>
      <c r="AA326" s="45">
        <f t="shared" ref="AA326:AA389" si="146">+(Z326/Q326)-100%</f>
        <v>6.3339125722880869</v>
      </c>
    </row>
    <row r="327" spans="1:27">
      <c r="A327" s="12">
        <v>310</v>
      </c>
      <c r="B327" s="1" t="s">
        <v>330</v>
      </c>
      <c r="C327" s="1" t="s">
        <v>7</v>
      </c>
      <c r="D327" s="13">
        <v>4558.1620000000003</v>
      </c>
      <c r="E327" s="14">
        <f t="shared" si="126"/>
        <v>5287.46792</v>
      </c>
      <c r="F327" s="15">
        <v>9174</v>
      </c>
      <c r="G327" s="14">
        <f t="shared" si="127"/>
        <v>10641.84</v>
      </c>
      <c r="H327" s="13">
        <v>4769.415</v>
      </c>
      <c r="I327" s="14">
        <f t="shared" si="128"/>
        <v>5532.5213999999996</v>
      </c>
      <c r="J327" s="36">
        <v>18548</v>
      </c>
      <c r="K327" s="14">
        <f t="shared" si="133"/>
        <v>21515.68</v>
      </c>
      <c r="L327" s="37">
        <v>5984</v>
      </c>
      <c r="M327" s="14">
        <f t="shared" si="134"/>
        <v>6941.44</v>
      </c>
      <c r="O327" s="39">
        <v>3605</v>
      </c>
      <c r="P327" s="36">
        <f t="shared" si="136"/>
        <v>69.936999999999998</v>
      </c>
      <c r="Q327" s="36">
        <f t="shared" si="135"/>
        <v>3674.9369999999999</v>
      </c>
      <c r="R327" s="44">
        <f t="shared" si="137"/>
        <v>4558.1620000000003</v>
      </c>
      <c r="S327" s="45">
        <f t="shared" si="138"/>
        <v>0.24033745340396329</v>
      </c>
      <c r="T327" s="44">
        <f t="shared" si="139"/>
        <v>9174</v>
      </c>
      <c r="U327" s="45">
        <f t="shared" si="140"/>
        <v>1.4963693255149679</v>
      </c>
      <c r="V327" s="44">
        <f t="shared" si="141"/>
        <v>4769.415</v>
      </c>
      <c r="W327" s="45">
        <f t="shared" si="142"/>
        <v>0.29782224838140081</v>
      </c>
      <c r="X327" s="44">
        <f t="shared" si="143"/>
        <v>18548</v>
      </c>
      <c r="Y327" s="45">
        <f t="shared" si="144"/>
        <v>4.0471613526980192</v>
      </c>
      <c r="Z327" s="44">
        <f t="shared" si="145"/>
        <v>5984</v>
      </c>
      <c r="AA327" s="45">
        <f t="shared" si="146"/>
        <v>0.62832723390904399</v>
      </c>
    </row>
    <row r="328" spans="1:27">
      <c r="A328" s="12">
        <v>311</v>
      </c>
      <c r="B328" s="1" t="s">
        <v>331</v>
      </c>
      <c r="C328" s="1" t="s">
        <v>296</v>
      </c>
      <c r="D328" s="13">
        <v>976.74900000000002</v>
      </c>
      <c r="E328" s="14">
        <f t="shared" si="126"/>
        <v>1133.0288399999999</v>
      </c>
      <c r="F328" s="15">
        <v>1212.2</v>
      </c>
      <c r="G328" s="14">
        <f t="shared" si="127"/>
        <v>1406.152</v>
      </c>
      <c r="H328" s="13">
        <v>1022.6790000000001</v>
      </c>
      <c r="I328" s="14">
        <f t="shared" si="128"/>
        <v>1186.30764</v>
      </c>
      <c r="J328" s="36">
        <v>9854</v>
      </c>
      <c r="K328" s="14">
        <f t="shared" si="133"/>
        <v>11430.64</v>
      </c>
      <c r="L328" s="37">
        <v>1120</v>
      </c>
      <c r="M328" s="14">
        <f t="shared" si="134"/>
        <v>1299.1999999999998</v>
      </c>
      <c r="O328" s="39">
        <v>773</v>
      </c>
      <c r="P328" s="36">
        <f t="shared" si="136"/>
        <v>14.9962</v>
      </c>
      <c r="Q328" s="36">
        <f t="shared" si="135"/>
        <v>787.99620000000004</v>
      </c>
      <c r="R328" s="44">
        <f t="shared" si="137"/>
        <v>976.74900000000002</v>
      </c>
      <c r="S328" s="45">
        <f t="shared" si="138"/>
        <v>0.23953516527110152</v>
      </c>
      <c r="T328" s="44">
        <f t="shared" si="139"/>
        <v>1212.2</v>
      </c>
      <c r="U328" s="45">
        <f t="shared" si="140"/>
        <v>0.5383322914501365</v>
      </c>
      <c r="V328" s="44">
        <f t="shared" si="141"/>
        <v>1022.6790000000001</v>
      </c>
      <c r="W328" s="45">
        <f t="shared" si="142"/>
        <v>0.29782224838140081</v>
      </c>
      <c r="X328" s="44">
        <f t="shared" si="143"/>
        <v>9854</v>
      </c>
      <c r="Y328" s="45">
        <f t="shared" si="144"/>
        <v>11.505136446089461</v>
      </c>
      <c r="Z328" s="44">
        <f t="shared" si="145"/>
        <v>1120</v>
      </c>
      <c r="AA328" s="45">
        <f t="shared" si="146"/>
        <v>0.42132665106760658</v>
      </c>
    </row>
    <row r="329" spans="1:27">
      <c r="A329" s="12">
        <v>312</v>
      </c>
      <c r="B329" s="1" t="s">
        <v>332</v>
      </c>
      <c r="C329" s="1" t="s">
        <v>333</v>
      </c>
      <c r="D329" s="13">
        <v>1953.498</v>
      </c>
      <c r="E329" s="14">
        <f t="shared" si="126"/>
        <v>2266.0576799999999</v>
      </c>
      <c r="F329" s="15">
        <v>2679.6000000000004</v>
      </c>
      <c r="G329" s="14">
        <f t="shared" si="127"/>
        <v>3108.3360000000002</v>
      </c>
      <c r="H329" s="13">
        <v>2044.0350000000001</v>
      </c>
      <c r="I329" s="14">
        <f t="shared" si="128"/>
        <v>2371.0805999999998</v>
      </c>
      <c r="J329" s="36">
        <v>9115</v>
      </c>
      <c r="K329" s="14">
        <f t="shared" si="133"/>
        <v>10573.4</v>
      </c>
      <c r="L329" s="37">
        <v>2277</v>
      </c>
      <c r="M329" s="14">
        <f t="shared" si="134"/>
        <v>2641.3199999999997</v>
      </c>
      <c r="O329" s="39">
        <v>1545</v>
      </c>
      <c r="P329" s="36">
        <f t="shared" si="136"/>
        <v>29.973000000000003</v>
      </c>
      <c r="Q329" s="36">
        <f t="shared" si="135"/>
        <v>1574.973</v>
      </c>
      <c r="R329" s="44">
        <f t="shared" si="137"/>
        <v>1953.498</v>
      </c>
      <c r="S329" s="45">
        <f t="shared" si="138"/>
        <v>0.24033745340396329</v>
      </c>
      <c r="T329" s="44">
        <f t="shared" si="139"/>
        <v>2679.6000000000004</v>
      </c>
      <c r="U329" s="45">
        <f t="shared" si="140"/>
        <v>0.70136249954761154</v>
      </c>
      <c r="V329" s="44">
        <f t="shared" si="141"/>
        <v>2044.0350000000001</v>
      </c>
      <c r="W329" s="45">
        <f t="shared" si="142"/>
        <v>0.29782224838140081</v>
      </c>
      <c r="X329" s="44">
        <f t="shared" si="143"/>
        <v>9115</v>
      </c>
      <c r="Y329" s="45">
        <f t="shared" si="144"/>
        <v>4.7874007998867283</v>
      </c>
      <c r="Z329" s="44">
        <f t="shared" si="145"/>
        <v>2277</v>
      </c>
      <c r="AA329" s="45">
        <f t="shared" si="146"/>
        <v>0.44573906981262534</v>
      </c>
    </row>
    <row r="330" spans="1:27">
      <c r="A330" s="12">
        <v>313</v>
      </c>
      <c r="B330" s="1" t="s">
        <v>334</v>
      </c>
      <c r="C330" s="1" t="s">
        <v>318</v>
      </c>
      <c r="D330" s="13">
        <v>110698.22</v>
      </c>
      <c r="E330" s="14">
        <f t="shared" si="126"/>
        <v>128409.93519999999</v>
      </c>
      <c r="F330" s="15">
        <v>7528.4</v>
      </c>
      <c r="G330" s="14">
        <f t="shared" si="127"/>
        <v>8732.9439999999995</v>
      </c>
      <c r="H330" s="13">
        <v>115828.65</v>
      </c>
      <c r="I330" s="14">
        <f t="shared" si="128"/>
        <v>134361.234</v>
      </c>
      <c r="J330" s="36">
        <v>154875</v>
      </c>
      <c r="K330" s="14">
        <f t="shared" si="133"/>
        <v>179655</v>
      </c>
      <c r="L330" s="37">
        <v>78855</v>
      </c>
      <c r="M330" s="14">
        <f t="shared" si="134"/>
        <v>91471.799999999988</v>
      </c>
      <c r="O330" s="39">
        <v>87550</v>
      </c>
      <c r="P330" s="36">
        <f t="shared" si="136"/>
        <v>1698.47</v>
      </c>
      <c r="Q330" s="36">
        <f t="shared" si="135"/>
        <v>89248.47</v>
      </c>
      <c r="R330" s="44">
        <f t="shared" si="137"/>
        <v>110698.22</v>
      </c>
      <c r="S330" s="45">
        <f t="shared" si="138"/>
        <v>0.24033745340396306</v>
      </c>
      <c r="T330" s="44">
        <f t="shared" si="139"/>
        <v>7528.4</v>
      </c>
      <c r="U330" s="45">
        <f t="shared" si="140"/>
        <v>-0.91564673321570667</v>
      </c>
      <c r="V330" s="44">
        <f t="shared" si="141"/>
        <v>115828.65</v>
      </c>
      <c r="W330" s="45">
        <f t="shared" si="142"/>
        <v>0.29782224838140081</v>
      </c>
      <c r="X330" s="44">
        <f t="shared" si="143"/>
        <v>154875</v>
      </c>
      <c r="Y330" s="45">
        <f t="shared" si="144"/>
        <v>0.73532386605619116</v>
      </c>
      <c r="Z330" s="44">
        <f t="shared" si="145"/>
        <v>78855</v>
      </c>
      <c r="AA330" s="45">
        <f t="shared" si="146"/>
        <v>-0.11645544175715283</v>
      </c>
    </row>
    <row r="331" spans="1:27">
      <c r="A331" s="12">
        <v>314</v>
      </c>
      <c r="B331" s="1" t="s">
        <v>335</v>
      </c>
      <c r="C331" s="1" t="s">
        <v>318</v>
      </c>
      <c r="D331" s="13">
        <v>101581.89600000001</v>
      </c>
      <c r="E331" s="14">
        <f t="shared" si="126"/>
        <v>117834.99936</v>
      </c>
      <c r="F331" s="15">
        <v>22840.400000000001</v>
      </c>
      <c r="G331" s="14">
        <f t="shared" si="127"/>
        <v>26494.864000000001</v>
      </c>
      <c r="H331" s="13">
        <v>106289.82</v>
      </c>
      <c r="I331" s="14">
        <f t="shared" si="128"/>
        <v>123296.1912</v>
      </c>
      <c r="J331" s="36">
        <v>256120</v>
      </c>
      <c r="K331" s="14">
        <f t="shared" si="133"/>
        <v>297099.19999999995</v>
      </c>
      <c r="L331" s="37">
        <v>83115</v>
      </c>
      <c r="M331" s="14">
        <f t="shared" si="134"/>
        <v>96413.4</v>
      </c>
      <c r="O331" s="39">
        <v>80340</v>
      </c>
      <c r="P331" s="36">
        <f t="shared" si="136"/>
        <v>1558.596</v>
      </c>
      <c r="Q331" s="36">
        <f t="shared" si="135"/>
        <v>81898.596000000005</v>
      </c>
      <c r="R331" s="44">
        <f t="shared" si="137"/>
        <v>101581.89600000001</v>
      </c>
      <c r="S331" s="45">
        <f t="shared" si="138"/>
        <v>0.24033745340396306</v>
      </c>
      <c r="T331" s="44">
        <f t="shared" si="139"/>
        <v>22840.400000000001</v>
      </c>
      <c r="U331" s="45">
        <f t="shared" si="140"/>
        <v>-0.72111365620968648</v>
      </c>
      <c r="V331" s="44">
        <f t="shared" si="141"/>
        <v>106289.82</v>
      </c>
      <c r="W331" s="45">
        <f t="shared" si="142"/>
        <v>0.29782224838140081</v>
      </c>
      <c r="X331" s="44">
        <f t="shared" si="143"/>
        <v>256120</v>
      </c>
      <c r="Y331" s="45">
        <f t="shared" si="144"/>
        <v>2.1272819377758316</v>
      </c>
      <c r="Z331" s="44">
        <f t="shared" si="145"/>
        <v>83115</v>
      </c>
      <c r="AA331" s="45">
        <f t="shared" si="146"/>
        <v>1.485256230766141E-2</v>
      </c>
    </row>
    <row r="332" spans="1:27">
      <c r="A332" s="12">
        <v>315</v>
      </c>
      <c r="B332" s="1" t="s">
        <v>337</v>
      </c>
      <c r="C332" s="1" t="s">
        <v>318</v>
      </c>
      <c r="D332" s="13">
        <v>84651.58</v>
      </c>
      <c r="E332" s="14">
        <f t="shared" si="126"/>
        <v>98195.832799999989</v>
      </c>
      <c r="F332" s="15">
        <v>35600.400000000001</v>
      </c>
      <c r="G332" s="14">
        <f t="shared" si="127"/>
        <v>41296.464</v>
      </c>
      <c r="H332" s="13">
        <v>88574.85</v>
      </c>
      <c r="I332" s="14">
        <f t="shared" si="128"/>
        <v>102746.826</v>
      </c>
      <c r="J332" s="36">
        <v>213546</v>
      </c>
      <c r="K332" s="14">
        <f t="shared" si="133"/>
        <v>247713.36</v>
      </c>
      <c r="L332" s="37">
        <v>77078</v>
      </c>
      <c r="M332" s="14">
        <f t="shared" si="134"/>
        <v>89410.48</v>
      </c>
      <c r="O332" s="39">
        <v>66950</v>
      </c>
      <c r="P332" s="36">
        <f t="shared" si="136"/>
        <v>1298.83</v>
      </c>
      <c r="Q332" s="36">
        <f t="shared" si="135"/>
        <v>68248.83</v>
      </c>
      <c r="R332" s="44">
        <f t="shared" si="137"/>
        <v>84651.58</v>
      </c>
      <c r="S332" s="45">
        <f t="shared" si="138"/>
        <v>0.24033745340396306</v>
      </c>
      <c r="T332" s="44">
        <f t="shared" si="139"/>
        <v>35600.400000000001</v>
      </c>
      <c r="U332" s="45">
        <f t="shared" si="140"/>
        <v>-0.47837347541342468</v>
      </c>
      <c r="V332" s="44">
        <f t="shared" si="141"/>
        <v>88574.85</v>
      </c>
      <c r="W332" s="45">
        <f t="shared" si="142"/>
        <v>0.29782224838140081</v>
      </c>
      <c r="X332" s="44">
        <f t="shared" si="143"/>
        <v>213546</v>
      </c>
      <c r="Y332" s="45">
        <f t="shared" si="144"/>
        <v>2.1289327597264305</v>
      </c>
      <c r="Z332" s="44">
        <f t="shared" si="145"/>
        <v>77078</v>
      </c>
      <c r="AA332" s="45">
        <f t="shared" si="146"/>
        <v>0.12936734593105848</v>
      </c>
    </row>
    <row r="333" spans="1:27">
      <c r="A333" s="12">
        <v>316</v>
      </c>
      <c r="B333" s="1" t="s">
        <v>338</v>
      </c>
      <c r="C333" s="1" t="s">
        <v>336</v>
      </c>
      <c r="D333" s="13">
        <v>101581.89600000001</v>
      </c>
      <c r="E333" s="14">
        <f t="shared" si="126"/>
        <v>117834.99936</v>
      </c>
      <c r="F333" s="15">
        <v>35600.400000000001</v>
      </c>
      <c r="G333" s="14">
        <f t="shared" si="127"/>
        <v>41296.464</v>
      </c>
      <c r="H333" s="13">
        <v>106289.82</v>
      </c>
      <c r="I333" s="14">
        <f t="shared" si="128"/>
        <v>123296.1912</v>
      </c>
      <c r="J333" s="36">
        <v>189521</v>
      </c>
      <c r="K333" s="14">
        <f t="shared" si="133"/>
        <v>219844.36</v>
      </c>
      <c r="L333" s="37">
        <v>82863</v>
      </c>
      <c r="M333" s="14">
        <f t="shared" si="134"/>
        <v>96121.079999999987</v>
      </c>
      <c r="O333" s="39">
        <v>80340</v>
      </c>
      <c r="P333" s="36">
        <f t="shared" si="136"/>
        <v>1558.596</v>
      </c>
      <c r="Q333" s="36">
        <f t="shared" si="135"/>
        <v>81898.596000000005</v>
      </c>
      <c r="R333" s="44">
        <f t="shared" si="137"/>
        <v>101581.89600000001</v>
      </c>
      <c r="S333" s="45">
        <f t="shared" si="138"/>
        <v>0.24033745340396306</v>
      </c>
      <c r="T333" s="44">
        <f t="shared" si="139"/>
        <v>35600.400000000001</v>
      </c>
      <c r="U333" s="45">
        <f t="shared" si="140"/>
        <v>-0.56531122951118729</v>
      </c>
      <c r="V333" s="44">
        <f t="shared" si="141"/>
        <v>106289.82</v>
      </c>
      <c r="W333" s="45">
        <f t="shared" si="142"/>
        <v>0.29782224838140081</v>
      </c>
      <c r="X333" s="44">
        <f t="shared" si="143"/>
        <v>189521</v>
      </c>
      <c r="Y333" s="45">
        <f t="shared" si="144"/>
        <v>1.3140933942261963</v>
      </c>
      <c r="Z333" s="44">
        <f t="shared" si="145"/>
        <v>82863</v>
      </c>
      <c r="AA333" s="45">
        <f t="shared" si="146"/>
        <v>1.1775586482581479E-2</v>
      </c>
    </row>
    <row r="334" spans="1:27">
      <c r="A334" s="12">
        <v>317</v>
      </c>
      <c r="B334" s="1" t="s">
        <v>339</v>
      </c>
      <c r="C334" s="1" t="s">
        <v>318</v>
      </c>
      <c r="D334" s="13">
        <v>93767.903999999995</v>
      </c>
      <c r="E334" s="14">
        <f t="shared" si="126"/>
        <v>108770.76863999998</v>
      </c>
      <c r="F334" s="15">
        <v>35600.400000000001</v>
      </c>
      <c r="G334" s="14">
        <f t="shared" si="127"/>
        <v>41296.464</v>
      </c>
      <c r="H334" s="13">
        <v>98113.680000000008</v>
      </c>
      <c r="I334" s="14">
        <f t="shared" si="128"/>
        <v>113811.8688</v>
      </c>
      <c r="J334" s="36">
        <v>235856</v>
      </c>
      <c r="K334" s="14">
        <f t="shared" si="133"/>
        <v>273592.95999999996</v>
      </c>
      <c r="L334" s="37">
        <v>77712</v>
      </c>
      <c r="M334" s="14">
        <f t="shared" si="134"/>
        <v>90145.919999999998</v>
      </c>
      <c r="O334" s="39">
        <v>74160</v>
      </c>
      <c r="P334" s="36">
        <f t="shared" si="136"/>
        <v>1438.704</v>
      </c>
      <c r="Q334" s="36">
        <f t="shared" si="135"/>
        <v>75598.703999999998</v>
      </c>
      <c r="R334" s="44">
        <f t="shared" si="137"/>
        <v>93767.903999999995</v>
      </c>
      <c r="S334" s="45">
        <f t="shared" si="138"/>
        <v>0.24033745340396306</v>
      </c>
      <c r="T334" s="44">
        <f t="shared" si="139"/>
        <v>35600.400000000001</v>
      </c>
      <c r="U334" s="45">
        <f t="shared" si="140"/>
        <v>-0.52908716530378608</v>
      </c>
      <c r="V334" s="44">
        <f t="shared" si="141"/>
        <v>98113.680000000008</v>
      </c>
      <c r="W334" s="45">
        <f t="shared" si="142"/>
        <v>0.29782224838140103</v>
      </c>
      <c r="X334" s="44">
        <f t="shared" si="143"/>
        <v>235856</v>
      </c>
      <c r="Y334" s="45">
        <f t="shared" si="144"/>
        <v>2.119841842791379</v>
      </c>
      <c r="Z334" s="44">
        <f t="shared" si="145"/>
        <v>77712</v>
      </c>
      <c r="AA334" s="45">
        <f t="shared" si="146"/>
        <v>2.7954130007308065E-2</v>
      </c>
    </row>
    <row r="335" spans="1:27">
      <c r="A335" s="12">
        <v>318</v>
      </c>
      <c r="B335" s="1" t="s">
        <v>340</v>
      </c>
      <c r="C335" s="1" t="s">
        <v>336</v>
      </c>
      <c r="D335" s="13">
        <v>110698.22</v>
      </c>
      <c r="E335" s="14">
        <f t="shared" si="126"/>
        <v>128409.93519999999</v>
      </c>
      <c r="F335" s="15">
        <v>35600.400000000001</v>
      </c>
      <c r="G335" s="14">
        <f t="shared" si="127"/>
        <v>41296.464</v>
      </c>
      <c r="H335" s="13">
        <v>115828.65</v>
      </c>
      <c r="I335" s="14">
        <f t="shared" si="128"/>
        <v>134361.234</v>
      </c>
      <c r="J335" s="36">
        <v>289845</v>
      </c>
      <c r="K335" s="14">
        <f t="shared" si="133"/>
        <v>336220.19999999995</v>
      </c>
      <c r="L335" s="37">
        <v>89464</v>
      </c>
      <c r="M335" s="14">
        <f t="shared" si="134"/>
        <v>103778.23999999999</v>
      </c>
      <c r="O335" s="39">
        <v>87550</v>
      </c>
      <c r="P335" s="36">
        <f t="shared" si="136"/>
        <v>1698.47</v>
      </c>
      <c r="Q335" s="36">
        <f t="shared" si="135"/>
        <v>89248.47</v>
      </c>
      <c r="R335" s="44">
        <f t="shared" si="137"/>
        <v>110698.22</v>
      </c>
      <c r="S335" s="45">
        <f t="shared" si="138"/>
        <v>0.24033745340396306</v>
      </c>
      <c r="T335" s="44">
        <f t="shared" si="139"/>
        <v>35600.400000000001</v>
      </c>
      <c r="U335" s="45">
        <f t="shared" si="140"/>
        <v>-0.60110912825732465</v>
      </c>
      <c r="V335" s="44">
        <f t="shared" si="141"/>
        <v>115828.65</v>
      </c>
      <c r="W335" s="45">
        <f t="shared" si="142"/>
        <v>0.29782224838140081</v>
      </c>
      <c r="X335" s="44">
        <f t="shared" si="143"/>
        <v>289845</v>
      </c>
      <c r="Y335" s="45">
        <f t="shared" si="144"/>
        <v>2.2476186986734898</v>
      </c>
      <c r="Z335" s="44">
        <f t="shared" si="145"/>
        <v>89464</v>
      </c>
      <c r="AA335" s="45">
        <f t="shared" si="146"/>
        <v>2.414943359813293E-3</v>
      </c>
    </row>
    <row r="336" spans="1:27">
      <c r="A336" s="12">
        <v>319</v>
      </c>
      <c r="B336" s="1" t="s">
        <v>340</v>
      </c>
      <c r="C336" s="1" t="s">
        <v>336</v>
      </c>
      <c r="D336" s="13">
        <v>110698.22</v>
      </c>
      <c r="E336" s="14">
        <f t="shared" si="126"/>
        <v>128409.93519999999</v>
      </c>
      <c r="F336" s="15">
        <v>35600.400000000001</v>
      </c>
      <c r="G336" s="14">
        <f t="shared" si="127"/>
        <v>41296.464</v>
      </c>
      <c r="H336" s="13">
        <v>115828.65</v>
      </c>
      <c r="I336" s="14">
        <f t="shared" si="128"/>
        <v>134361.234</v>
      </c>
      <c r="J336" s="36">
        <v>235154</v>
      </c>
      <c r="K336" s="14">
        <f t="shared" si="133"/>
        <v>272778.63999999996</v>
      </c>
      <c r="L336" s="37">
        <v>90493</v>
      </c>
      <c r="M336" s="14">
        <f t="shared" si="134"/>
        <v>104971.87999999999</v>
      </c>
      <c r="O336" s="39">
        <v>87550</v>
      </c>
      <c r="P336" s="36">
        <f t="shared" si="136"/>
        <v>1698.47</v>
      </c>
      <c r="Q336" s="36">
        <f t="shared" si="135"/>
        <v>89248.47</v>
      </c>
      <c r="R336" s="44">
        <f t="shared" si="137"/>
        <v>110698.22</v>
      </c>
      <c r="S336" s="45">
        <f t="shared" si="138"/>
        <v>0.24033745340396306</v>
      </c>
      <c r="T336" s="44">
        <f t="shared" si="139"/>
        <v>35600.400000000001</v>
      </c>
      <c r="U336" s="45">
        <f t="shared" si="140"/>
        <v>-0.60110912825732465</v>
      </c>
      <c r="V336" s="44">
        <f t="shared" si="141"/>
        <v>115828.65</v>
      </c>
      <c r="W336" s="45">
        <f t="shared" si="142"/>
        <v>0.29782224838140081</v>
      </c>
      <c r="X336" s="44">
        <f t="shared" si="143"/>
        <v>235154</v>
      </c>
      <c r="Y336" s="45">
        <f t="shared" si="144"/>
        <v>1.6348238798939634</v>
      </c>
      <c r="Z336" s="44">
        <f t="shared" si="145"/>
        <v>90493</v>
      </c>
      <c r="AA336" s="45">
        <f t="shared" si="146"/>
        <v>1.3944552774966423E-2</v>
      </c>
    </row>
    <row r="337" spans="1:27">
      <c r="A337" s="12">
        <v>320</v>
      </c>
      <c r="B337" s="1" t="s">
        <v>341</v>
      </c>
      <c r="C337" s="1" t="s">
        <v>329</v>
      </c>
      <c r="D337" s="13">
        <v>45581.62</v>
      </c>
      <c r="E337" s="14">
        <f t="shared" si="126"/>
        <v>52874.679199999999</v>
      </c>
      <c r="F337" s="15">
        <v>30496.399999999998</v>
      </c>
      <c r="G337" s="14">
        <f t="shared" si="127"/>
        <v>35375.823999999993</v>
      </c>
      <c r="H337" s="13">
        <v>47694.15</v>
      </c>
      <c r="I337" s="14">
        <f t="shared" si="128"/>
        <v>55325.214</v>
      </c>
      <c r="J337" s="36">
        <v>85484</v>
      </c>
      <c r="K337" s="14">
        <f t="shared" si="133"/>
        <v>99161.439999999988</v>
      </c>
      <c r="L337" s="37">
        <v>42351</v>
      </c>
      <c r="M337" s="14">
        <f t="shared" si="134"/>
        <v>49127.159999999996</v>
      </c>
      <c r="O337" s="39">
        <v>36050</v>
      </c>
      <c r="P337" s="36">
        <f t="shared" si="136"/>
        <v>699.37</v>
      </c>
      <c r="Q337" s="36">
        <f t="shared" si="135"/>
        <v>36749.370000000003</v>
      </c>
      <c r="R337" s="44">
        <f t="shared" si="137"/>
        <v>45581.62</v>
      </c>
      <c r="S337" s="45">
        <f t="shared" si="138"/>
        <v>0.24033745340396306</v>
      </c>
      <c r="T337" s="44">
        <f t="shared" si="139"/>
        <v>30496.399999999998</v>
      </c>
      <c r="U337" s="45">
        <f t="shared" si="140"/>
        <v>-0.17015176042473668</v>
      </c>
      <c r="V337" s="44">
        <f t="shared" si="141"/>
        <v>47694.15</v>
      </c>
      <c r="W337" s="45">
        <f t="shared" si="142"/>
        <v>0.29782224838140081</v>
      </c>
      <c r="X337" s="44">
        <f t="shared" si="143"/>
        <v>85484</v>
      </c>
      <c r="Y337" s="45">
        <f t="shared" si="144"/>
        <v>1.326135114697204</v>
      </c>
      <c r="Z337" s="44">
        <f t="shared" si="145"/>
        <v>42351</v>
      </c>
      <c r="AA337" s="45">
        <f t="shared" si="146"/>
        <v>0.15242791917249177</v>
      </c>
    </row>
    <row r="338" spans="1:27">
      <c r="A338" s="12">
        <v>321</v>
      </c>
      <c r="B338" s="1" t="s">
        <v>342</v>
      </c>
      <c r="C338" s="1" t="s">
        <v>343</v>
      </c>
      <c r="D338" s="13">
        <v>175814.82</v>
      </c>
      <c r="E338" s="14">
        <f t="shared" si="126"/>
        <v>203945.1912</v>
      </c>
      <c r="F338" s="15">
        <v>78984.400000000009</v>
      </c>
      <c r="G338" s="14">
        <f t="shared" si="127"/>
        <v>91621.90400000001</v>
      </c>
      <c r="H338" s="13">
        <v>183963.15</v>
      </c>
      <c r="I338" s="14">
        <f t="shared" si="128"/>
        <v>213397.25399999999</v>
      </c>
      <c r="J338" s="36">
        <v>325874</v>
      </c>
      <c r="K338" s="14">
        <f t="shared" si="133"/>
        <v>378013.83999999997</v>
      </c>
      <c r="L338" s="37">
        <v>151006</v>
      </c>
      <c r="M338" s="14">
        <f t="shared" si="134"/>
        <v>175166.96</v>
      </c>
      <c r="O338" s="39">
        <v>139050</v>
      </c>
      <c r="P338" s="36">
        <f t="shared" si="136"/>
        <v>2697.57</v>
      </c>
      <c r="Q338" s="36">
        <f t="shared" si="135"/>
        <v>141747.57</v>
      </c>
      <c r="R338" s="44">
        <f t="shared" si="137"/>
        <v>175814.82</v>
      </c>
      <c r="S338" s="45">
        <f t="shared" si="138"/>
        <v>0.24033745340396306</v>
      </c>
      <c r="T338" s="44">
        <f t="shared" si="139"/>
        <v>78984.400000000009</v>
      </c>
      <c r="U338" s="45">
        <f t="shared" si="140"/>
        <v>-0.44278127660318967</v>
      </c>
      <c r="V338" s="44">
        <f t="shared" si="141"/>
        <v>183963.15</v>
      </c>
      <c r="W338" s="45">
        <f t="shared" si="142"/>
        <v>0.29782224838140081</v>
      </c>
      <c r="X338" s="44">
        <f t="shared" si="143"/>
        <v>325874</v>
      </c>
      <c r="Y338" s="45">
        <f t="shared" si="144"/>
        <v>1.2989741552535961</v>
      </c>
      <c r="Z338" s="44">
        <f t="shared" si="145"/>
        <v>151006</v>
      </c>
      <c r="AA338" s="45">
        <f t="shared" si="146"/>
        <v>6.5316322530255766E-2</v>
      </c>
    </row>
    <row r="339" spans="1:27">
      <c r="A339" s="12">
        <v>322</v>
      </c>
      <c r="B339" s="1" t="s">
        <v>344</v>
      </c>
      <c r="C339" s="1" t="s">
        <v>329</v>
      </c>
      <c r="D339" s="13">
        <v>54697.944000000003</v>
      </c>
      <c r="E339" s="14">
        <f t="shared" si="126"/>
        <v>63449.615039999997</v>
      </c>
      <c r="F339" s="15">
        <v>40832</v>
      </c>
      <c r="G339" s="14">
        <f t="shared" si="127"/>
        <v>47365.119999999995</v>
      </c>
      <c r="H339" s="13">
        <v>57232.98</v>
      </c>
      <c r="I339" s="14">
        <f t="shared" si="128"/>
        <v>66390.256800000003</v>
      </c>
      <c r="J339" s="36">
        <v>189541</v>
      </c>
      <c r="K339" s="14">
        <f t="shared" si="133"/>
        <v>219867.56</v>
      </c>
      <c r="L339" s="37">
        <v>53803</v>
      </c>
      <c r="M339" s="14">
        <f t="shared" si="134"/>
        <v>62411.479999999996</v>
      </c>
      <c r="O339" s="39">
        <v>43260</v>
      </c>
      <c r="P339" s="36">
        <f t="shared" si="136"/>
        <v>839.24400000000003</v>
      </c>
      <c r="Q339" s="36">
        <f t="shared" si="135"/>
        <v>44099.243999999999</v>
      </c>
      <c r="R339" s="44">
        <f t="shared" si="137"/>
        <v>54697.944000000003</v>
      </c>
      <c r="S339" s="45">
        <f t="shared" si="138"/>
        <v>0.24033745340396329</v>
      </c>
      <c r="T339" s="44">
        <f t="shared" si="139"/>
        <v>40832</v>
      </c>
      <c r="U339" s="45">
        <f t="shared" si="140"/>
        <v>-7.4088435620347615E-2</v>
      </c>
      <c r="V339" s="44">
        <f t="shared" si="141"/>
        <v>57232.98</v>
      </c>
      <c r="W339" s="45">
        <f t="shared" si="142"/>
        <v>0.29782224838140103</v>
      </c>
      <c r="X339" s="44">
        <f t="shared" si="143"/>
        <v>189541</v>
      </c>
      <c r="Y339" s="45">
        <f t="shared" si="144"/>
        <v>3.2980555403625518</v>
      </c>
      <c r="Z339" s="44">
        <f t="shared" si="145"/>
        <v>53803</v>
      </c>
      <c r="AA339" s="45">
        <f t="shared" si="146"/>
        <v>0.22004359076994606</v>
      </c>
    </row>
    <row r="340" spans="1:27">
      <c r="A340" s="12">
        <v>323</v>
      </c>
      <c r="B340" s="1" t="s">
        <v>519</v>
      </c>
      <c r="C340" s="1" t="s">
        <v>521</v>
      </c>
      <c r="D340" s="13">
        <v>11069.822</v>
      </c>
      <c r="E340" s="14">
        <f t="shared" si="126"/>
        <v>12840.99352</v>
      </c>
      <c r="F340" s="15">
        <v>7591.2760000000007</v>
      </c>
      <c r="G340" s="14">
        <f t="shared" si="127"/>
        <v>8805.8801600000006</v>
      </c>
      <c r="H340" s="13">
        <v>11582.865</v>
      </c>
      <c r="I340" s="14">
        <f t="shared" si="128"/>
        <v>13436.123399999999</v>
      </c>
      <c r="J340" s="36">
        <v>45475</v>
      </c>
      <c r="K340" s="14">
        <f t="shared" si="133"/>
        <v>52751</v>
      </c>
      <c r="L340" s="37">
        <v>10256</v>
      </c>
      <c r="M340" s="14">
        <f t="shared" si="134"/>
        <v>11896.96</v>
      </c>
      <c r="O340" s="39">
        <v>8755</v>
      </c>
      <c r="P340" s="36">
        <f t="shared" si="136"/>
        <v>169.84700000000001</v>
      </c>
      <c r="Q340" s="36">
        <f t="shared" si="135"/>
        <v>8924.8469999999998</v>
      </c>
      <c r="R340" s="44">
        <f t="shared" si="137"/>
        <v>11069.822</v>
      </c>
      <c r="S340" s="45">
        <f t="shared" si="138"/>
        <v>0.24033745340396306</v>
      </c>
      <c r="T340" s="44">
        <f t="shared" si="139"/>
        <v>7591.2760000000007</v>
      </c>
      <c r="U340" s="45">
        <f t="shared" si="140"/>
        <v>-0.14942228141277925</v>
      </c>
      <c r="V340" s="44">
        <f t="shared" si="141"/>
        <v>11582.865</v>
      </c>
      <c r="W340" s="45">
        <f t="shared" si="142"/>
        <v>0.29782224838140081</v>
      </c>
      <c r="X340" s="44">
        <f t="shared" si="143"/>
        <v>45475</v>
      </c>
      <c r="Y340" s="45">
        <f t="shared" si="144"/>
        <v>4.0953254436742723</v>
      </c>
      <c r="Z340" s="44">
        <f t="shared" si="145"/>
        <v>10256</v>
      </c>
      <c r="AA340" s="45">
        <f t="shared" si="146"/>
        <v>0.14915135239853416</v>
      </c>
    </row>
    <row r="341" spans="1:27">
      <c r="A341" s="12">
        <v>324</v>
      </c>
      <c r="B341" s="1" t="s">
        <v>520</v>
      </c>
      <c r="C341" s="1" t="s">
        <v>521</v>
      </c>
      <c r="D341" s="13">
        <v>8855.8575999999994</v>
      </c>
      <c r="E341" s="14">
        <f t="shared" si="126"/>
        <v>10272.794815999998</v>
      </c>
      <c r="F341" s="15">
        <v>9187.2000000000007</v>
      </c>
      <c r="G341" s="14">
        <f t="shared" si="127"/>
        <v>10657.152</v>
      </c>
      <c r="H341" s="13">
        <v>9266.2920000000013</v>
      </c>
      <c r="I341" s="14">
        <f t="shared" si="128"/>
        <v>10748.898720000001</v>
      </c>
      <c r="J341" s="36">
        <v>36521</v>
      </c>
      <c r="K341" s="14">
        <f t="shared" si="133"/>
        <v>42364.36</v>
      </c>
      <c r="L341" s="37">
        <v>9523</v>
      </c>
      <c r="M341" s="14">
        <f t="shared" si="134"/>
        <v>11046.679999999998</v>
      </c>
      <c r="O341" s="39">
        <v>7004</v>
      </c>
      <c r="P341" s="36">
        <f t="shared" si="136"/>
        <v>135.8776</v>
      </c>
      <c r="Q341" s="36">
        <f t="shared" si="135"/>
        <v>7139.8775999999998</v>
      </c>
      <c r="R341" s="44">
        <f t="shared" si="137"/>
        <v>8855.8575999999994</v>
      </c>
      <c r="S341" s="45">
        <f t="shared" si="138"/>
        <v>0.24033745340396306</v>
      </c>
      <c r="T341" s="44">
        <f t="shared" si="139"/>
        <v>9187.2000000000007</v>
      </c>
      <c r="U341" s="45">
        <f t="shared" si="140"/>
        <v>0.28674474755701707</v>
      </c>
      <c r="V341" s="44">
        <f t="shared" si="141"/>
        <v>9266.2920000000013</v>
      </c>
      <c r="W341" s="45">
        <f t="shared" si="142"/>
        <v>0.29782224838140103</v>
      </c>
      <c r="X341" s="44">
        <f t="shared" si="143"/>
        <v>36521</v>
      </c>
      <c r="Y341" s="45">
        <f t="shared" si="144"/>
        <v>4.1150736813751543</v>
      </c>
      <c r="Z341" s="44">
        <f t="shared" si="145"/>
        <v>9523</v>
      </c>
      <c r="AA341" s="45">
        <f t="shared" si="146"/>
        <v>0.33377636613826556</v>
      </c>
    </row>
    <row r="342" spans="1:27">
      <c r="A342" s="7"/>
      <c r="B342" s="8" t="s">
        <v>345</v>
      </c>
      <c r="C342" s="9"/>
      <c r="D342" s="11"/>
      <c r="E342" s="17"/>
      <c r="F342" s="11"/>
      <c r="G342" s="17"/>
      <c r="H342" s="11"/>
      <c r="I342" s="17"/>
      <c r="J342" s="11"/>
      <c r="K342" s="17"/>
      <c r="L342" s="11"/>
      <c r="M342" s="17"/>
      <c r="O342" s="38"/>
      <c r="P342" s="38"/>
      <c r="Q342" s="38"/>
      <c r="R342" s="38"/>
      <c r="S342" s="38"/>
      <c r="T342" s="38"/>
      <c r="U342" s="38"/>
      <c r="V342" s="38"/>
      <c r="W342" s="38"/>
      <c r="X342" s="38"/>
      <c r="Y342" s="38"/>
      <c r="Z342" s="38"/>
      <c r="AA342" s="38"/>
    </row>
    <row r="343" spans="1:27">
      <c r="A343" s="12">
        <v>325</v>
      </c>
      <c r="B343" s="1" t="s">
        <v>543</v>
      </c>
      <c r="C343" s="1" t="s">
        <v>347</v>
      </c>
      <c r="D343" s="13">
        <v>1183478.3999999999</v>
      </c>
      <c r="E343" s="14">
        <f>D343*1.16</f>
        <v>1372834.9439999999</v>
      </c>
      <c r="F343" s="15">
        <v>395450.00000000006</v>
      </c>
      <c r="G343" s="14">
        <f t="shared" si="127"/>
        <v>458722.00000000006</v>
      </c>
      <c r="H343" s="13">
        <v>1521450</v>
      </c>
      <c r="I343" s="14">
        <f t="shared" si="128"/>
        <v>1764881.9999999998</v>
      </c>
      <c r="J343" s="36">
        <v>2145895</v>
      </c>
      <c r="K343" s="14">
        <f t="shared" ref="K343:K365" si="147">J343*1.16</f>
        <v>2489238.1999999997</v>
      </c>
      <c r="L343" s="37">
        <v>1086097</v>
      </c>
      <c r="M343" s="14">
        <f t="shared" ref="M343:M365" si="148">L343*1.16</f>
        <v>1259872.52</v>
      </c>
      <c r="O343" s="39">
        <v>936000</v>
      </c>
      <c r="P343" s="36">
        <f>+O343*1.94%</f>
        <v>18158.400000000001</v>
      </c>
      <c r="Q343" s="36">
        <f t="shared" ref="Q343:Q365" si="149">+(O343+P343)</f>
        <v>954158.4</v>
      </c>
      <c r="R343" s="44">
        <f t="shared" si="137"/>
        <v>1183478.3999999999</v>
      </c>
      <c r="S343" s="45">
        <f t="shared" si="138"/>
        <v>0.24033745340396306</v>
      </c>
      <c r="T343" s="44">
        <f t="shared" si="139"/>
        <v>395450.00000000006</v>
      </c>
      <c r="U343" s="45">
        <f t="shared" si="140"/>
        <v>-0.5855509944680044</v>
      </c>
      <c r="V343" s="44">
        <f t="shared" si="141"/>
        <v>1521450</v>
      </c>
      <c r="W343" s="45">
        <f t="shared" si="142"/>
        <v>0.59454656585321675</v>
      </c>
      <c r="X343" s="44">
        <f t="shared" si="143"/>
        <v>2145895</v>
      </c>
      <c r="Y343" s="45">
        <f t="shared" si="144"/>
        <v>1.2489924104844645</v>
      </c>
      <c r="Z343" s="44">
        <f t="shared" si="145"/>
        <v>1086097</v>
      </c>
      <c r="AA343" s="45">
        <f t="shared" si="146"/>
        <v>0.13827746001083252</v>
      </c>
    </row>
    <row r="344" spans="1:27">
      <c r="A344" s="12">
        <v>326</v>
      </c>
      <c r="B344" s="1" t="s">
        <v>346</v>
      </c>
      <c r="C344" s="1" t="s">
        <v>347</v>
      </c>
      <c r="D344" s="13">
        <v>313731.77879999997</v>
      </c>
      <c r="E344" s="14">
        <f t="shared" si="126"/>
        <v>363928.86340799992</v>
      </c>
      <c r="F344" s="15">
        <v>312620</v>
      </c>
      <c r="G344" s="14">
        <f t="shared" si="127"/>
        <v>362639.19999999995</v>
      </c>
      <c r="H344" s="13">
        <v>328272.02100000001</v>
      </c>
      <c r="I344" s="14">
        <f t="shared" si="128"/>
        <v>380795.54436</v>
      </c>
      <c r="J344" s="36">
        <v>745851</v>
      </c>
      <c r="K344" s="14">
        <f t="shared" si="147"/>
        <v>865187.15999999992</v>
      </c>
      <c r="L344" s="37">
        <v>334009</v>
      </c>
      <c r="M344" s="14">
        <f t="shared" si="148"/>
        <v>387450.44</v>
      </c>
      <c r="O344" s="39">
        <v>248127</v>
      </c>
      <c r="P344" s="36">
        <f t="shared" ref="P344:P365" si="150">+O344*1.94%</f>
        <v>4813.6638000000003</v>
      </c>
      <c r="Q344" s="36">
        <f t="shared" si="149"/>
        <v>252940.66380000001</v>
      </c>
      <c r="R344" s="44">
        <f t="shared" si="137"/>
        <v>313731.77879999997</v>
      </c>
      <c r="S344" s="45">
        <f t="shared" si="138"/>
        <v>0.24033745340396306</v>
      </c>
      <c r="T344" s="44">
        <f t="shared" si="139"/>
        <v>312620</v>
      </c>
      <c r="U344" s="45">
        <f t="shared" si="140"/>
        <v>0.235942039937036</v>
      </c>
      <c r="V344" s="44">
        <f t="shared" si="141"/>
        <v>328272.02100000001</v>
      </c>
      <c r="W344" s="45">
        <f t="shared" si="142"/>
        <v>0.29782224838140081</v>
      </c>
      <c r="X344" s="44">
        <f t="shared" si="143"/>
        <v>745851</v>
      </c>
      <c r="Y344" s="45">
        <f t="shared" si="144"/>
        <v>1.9487192323878135</v>
      </c>
      <c r="Z344" s="44">
        <f t="shared" si="145"/>
        <v>334009</v>
      </c>
      <c r="AA344" s="45">
        <f t="shared" si="146"/>
        <v>0.32050337411979224</v>
      </c>
    </row>
    <row r="345" spans="1:27">
      <c r="A345" s="12">
        <v>327</v>
      </c>
      <c r="B345" s="1" t="s">
        <v>351</v>
      </c>
      <c r="C345" s="1" t="s">
        <v>347</v>
      </c>
      <c r="D345" s="13">
        <v>218791.77600000001</v>
      </c>
      <c r="E345" s="14">
        <f t="shared" si="126"/>
        <v>253798.46015999999</v>
      </c>
      <c r="F345" s="15">
        <v>215644.00000000003</v>
      </c>
      <c r="G345" s="14">
        <f t="shared" si="127"/>
        <v>250147.04</v>
      </c>
      <c r="H345" s="13">
        <v>228931.92</v>
      </c>
      <c r="I345" s="14">
        <f t="shared" si="128"/>
        <v>265561.02720000001</v>
      </c>
      <c r="J345" s="36">
        <v>562548</v>
      </c>
      <c r="K345" s="14">
        <f t="shared" si="147"/>
        <v>652555.67999999993</v>
      </c>
      <c r="L345" s="37">
        <v>230915</v>
      </c>
      <c r="M345" s="14">
        <f t="shared" si="148"/>
        <v>267861.39999999997</v>
      </c>
      <c r="O345" s="39">
        <v>173040</v>
      </c>
      <c r="P345" s="36">
        <f t="shared" si="150"/>
        <v>3356.9760000000001</v>
      </c>
      <c r="Q345" s="36">
        <f t="shared" si="149"/>
        <v>176396.976</v>
      </c>
      <c r="R345" s="44">
        <f t="shared" si="137"/>
        <v>218791.77600000001</v>
      </c>
      <c r="S345" s="45">
        <f t="shared" si="138"/>
        <v>0.24033745340396329</v>
      </c>
      <c r="T345" s="44">
        <f t="shared" si="139"/>
        <v>215644.00000000003</v>
      </c>
      <c r="U345" s="45">
        <f t="shared" si="140"/>
        <v>0.22249261234500994</v>
      </c>
      <c r="V345" s="44">
        <f t="shared" si="141"/>
        <v>228931.92</v>
      </c>
      <c r="W345" s="45">
        <f t="shared" si="142"/>
        <v>0.29782224838140103</v>
      </c>
      <c r="X345" s="44">
        <f t="shared" si="143"/>
        <v>562548</v>
      </c>
      <c r="Y345" s="45">
        <f t="shared" si="144"/>
        <v>2.1891022893725798</v>
      </c>
      <c r="Z345" s="44">
        <f t="shared" si="145"/>
        <v>230915</v>
      </c>
      <c r="AA345" s="45">
        <f t="shared" si="146"/>
        <v>0.30906439121722817</v>
      </c>
    </row>
    <row r="346" spans="1:27">
      <c r="A346" s="12">
        <v>328</v>
      </c>
      <c r="B346" s="1" t="s">
        <v>348</v>
      </c>
      <c r="C346" s="1" t="s">
        <v>347</v>
      </c>
      <c r="D346" s="13">
        <v>319893.2</v>
      </c>
      <c r="E346" s="14">
        <f t="shared" si="126"/>
        <v>371076.11199999996</v>
      </c>
      <c r="F346" s="15">
        <v>241164</v>
      </c>
      <c r="G346" s="14">
        <f t="shared" si="127"/>
        <v>279750.24</v>
      </c>
      <c r="H346" s="13">
        <v>334719</v>
      </c>
      <c r="I346" s="14">
        <f t="shared" si="128"/>
        <v>388274.04</v>
      </c>
      <c r="J346" s="36">
        <v>745895</v>
      </c>
      <c r="K346" s="14">
        <f t="shared" si="147"/>
        <v>865238.2</v>
      </c>
      <c r="L346" s="37">
        <v>309002</v>
      </c>
      <c r="M346" s="14">
        <f t="shared" si="148"/>
        <v>358442.31999999995</v>
      </c>
      <c r="O346" s="39">
        <v>253000</v>
      </c>
      <c r="P346" s="36">
        <f t="shared" si="150"/>
        <v>4908.2</v>
      </c>
      <c r="Q346" s="36">
        <f t="shared" si="149"/>
        <v>257908.2</v>
      </c>
      <c r="R346" s="44">
        <f t="shared" si="137"/>
        <v>319893.2</v>
      </c>
      <c r="S346" s="45">
        <f t="shared" si="138"/>
        <v>0.24033745340396306</v>
      </c>
      <c r="T346" s="44">
        <f t="shared" si="139"/>
        <v>241164</v>
      </c>
      <c r="U346" s="45">
        <f t="shared" si="140"/>
        <v>-6.4923100545077661E-2</v>
      </c>
      <c r="V346" s="44">
        <f t="shared" si="141"/>
        <v>334719</v>
      </c>
      <c r="W346" s="45">
        <f t="shared" si="142"/>
        <v>0.29782224838140081</v>
      </c>
      <c r="X346" s="44">
        <f t="shared" si="143"/>
        <v>745895</v>
      </c>
      <c r="Y346" s="45">
        <f t="shared" si="144"/>
        <v>1.892094939207051</v>
      </c>
      <c r="Z346" s="44">
        <f t="shared" si="145"/>
        <v>309002</v>
      </c>
      <c r="AA346" s="45">
        <f t="shared" si="146"/>
        <v>0.19810847425556832</v>
      </c>
    </row>
    <row r="347" spans="1:27">
      <c r="A347" s="12">
        <v>329</v>
      </c>
      <c r="B347" s="1" t="s">
        <v>352</v>
      </c>
      <c r="C347" s="1" t="s">
        <v>347</v>
      </c>
      <c r="D347" s="13">
        <v>115777.31479999999</v>
      </c>
      <c r="E347" s="14">
        <f t="shared" si="126"/>
        <v>134301.685168</v>
      </c>
      <c r="F347" s="15">
        <v>163680</v>
      </c>
      <c r="G347" s="14">
        <f t="shared" si="127"/>
        <v>189868.79999999999</v>
      </c>
      <c r="H347" s="13">
        <v>121143.141</v>
      </c>
      <c r="I347" s="14">
        <f t="shared" si="128"/>
        <v>140526.04355999999</v>
      </c>
      <c r="J347" s="36">
        <v>254512</v>
      </c>
      <c r="K347" s="14">
        <f t="shared" si="147"/>
        <v>295233.91999999998</v>
      </c>
      <c r="L347" s="37">
        <v>136578</v>
      </c>
      <c r="M347" s="14">
        <f t="shared" si="148"/>
        <v>158430.47999999998</v>
      </c>
      <c r="O347" s="39">
        <v>91567</v>
      </c>
      <c r="P347" s="36">
        <f t="shared" si="150"/>
        <v>1776.3998000000001</v>
      </c>
      <c r="Q347" s="36">
        <f t="shared" si="149"/>
        <v>93343.399799999999</v>
      </c>
      <c r="R347" s="44">
        <f t="shared" si="137"/>
        <v>115777.31479999999</v>
      </c>
      <c r="S347" s="45">
        <f t="shared" si="138"/>
        <v>0.24033745340396306</v>
      </c>
      <c r="T347" s="44">
        <f t="shared" si="139"/>
        <v>163680</v>
      </c>
      <c r="U347" s="45">
        <f t="shared" si="140"/>
        <v>0.75352515925823393</v>
      </c>
      <c r="V347" s="44">
        <f t="shared" si="141"/>
        <v>121143.141</v>
      </c>
      <c r="W347" s="45">
        <f t="shared" si="142"/>
        <v>0.29782224838140081</v>
      </c>
      <c r="X347" s="44">
        <f t="shared" si="143"/>
        <v>254512</v>
      </c>
      <c r="Y347" s="45">
        <f t="shared" si="144"/>
        <v>1.7266202060919578</v>
      </c>
      <c r="Z347" s="44">
        <f t="shared" si="145"/>
        <v>136578</v>
      </c>
      <c r="AA347" s="45">
        <f t="shared" si="146"/>
        <v>0.46317790323296104</v>
      </c>
    </row>
    <row r="348" spans="1:27">
      <c r="A348" s="12">
        <v>330</v>
      </c>
      <c r="B348" s="1" t="s">
        <v>349</v>
      </c>
      <c r="C348" s="1" t="s">
        <v>350</v>
      </c>
      <c r="D348" s="13">
        <v>39590.892800000001</v>
      </c>
      <c r="E348" s="14">
        <f t="shared" si="126"/>
        <v>45925.435647999999</v>
      </c>
      <c r="F348" s="15">
        <v>44660</v>
      </c>
      <c r="G348" s="14">
        <f t="shared" si="127"/>
        <v>51805.599999999999</v>
      </c>
      <c r="H348" s="13">
        <v>41425.775999999998</v>
      </c>
      <c r="I348" s="14">
        <f t="shared" si="128"/>
        <v>48053.900159999997</v>
      </c>
      <c r="J348" s="36">
        <v>152145</v>
      </c>
      <c r="K348" s="14">
        <f t="shared" si="147"/>
        <v>176488.19999999998</v>
      </c>
      <c r="L348" s="37">
        <v>42992</v>
      </c>
      <c r="M348" s="14">
        <f t="shared" si="148"/>
        <v>49870.719999999994</v>
      </c>
      <c r="O348" s="39">
        <v>31312</v>
      </c>
      <c r="P348" s="36">
        <f t="shared" si="150"/>
        <v>607.45280000000002</v>
      </c>
      <c r="Q348" s="36">
        <f t="shared" si="149"/>
        <v>31919.452799999999</v>
      </c>
      <c r="R348" s="44">
        <f t="shared" si="137"/>
        <v>39590.892800000001</v>
      </c>
      <c r="S348" s="45">
        <f t="shared" si="138"/>
        <v>0.24033745340396329</v>
      </c>
      <c r="T348" s="44">
        <f t="shared" si="139"/>
        <v>44660</v>
      </c>
      <c r="U348" s="45">
        <f t="shared" si="140"/>
        <v>0.39914679239112782</v>
      </c>
      <c r="V348" s="44">
        <f t="shared" si="141"/>
        <v>41425.775999999998</v>
      </c>
      <c r="W348" s="45">
        <f t="shared" si="142"/>
        <v>0.29782224838140081</v>
      </c>
      <c r="X348" s="44">
        <f t="shared" si="143"/>
        <v>152145</v>
      </c>
      <c r="Y348" s="45">
        <f t="shared" si="144"/>
        <v>3.7665290803481444</v>
      </c>
      <c r="Z348" s="44">
        <f t="shared" si="145"/>
        <v>42992</v>
      </c>
      <c r="AA348" s="45">
        <f t="shared" si="146"/>
        <v>0.34689025746707047</v>
      </c>
    </row>
    <row r="349" spans="1:27">
      <c r="A349" s="12">
        <v>331</v>
      </c>
      <c r="B349" s="1" t="s">
        <v>353</v>
      </c>
      <c r="C349" s="1" t="s">
        <v>347</v>
      </c>
      <c r="D349" s="13">
        <v>370773.9204</v>
      </c>
      <c r="E349" s="14">
        <f t="shared" si="126"/>
        <v>430097.74766399997</v>
      </c>
      <c r="F349" s="15">
        <v>368764.00000000006</v>
      </c>
      <c r="G349" s="14">
        <f t="shared" si="127"/>
        <v>427766.24000000005</v>
      </c>
      <c r="H349" s="13">
        <v>387957.84299999999</v>
      </c>
      <c r="I349" s="14">
        <f t="shared" si="128"/>
        <v>450031.09787999996</v>
      </c>
      <c r="J349" s="36">
        <v>745812</v>
      </c>
      <c r="K349" s="14">
        <f t="shared" si="147"/>
        <v>865141.91999999993</v>
      </c>
      <c r="L349" s="37">
        <v>387682</v>
      </c>
      <c r="M349" s="14">
        <f t="shared" si="148"/>
        <v>449711.12</v>
      </c>
      <c r="O349" s="39">
        <v>293241</v>
      </c>
      <c r="P349" s="36">
        <f t="shared" si="150"/>
        <v>5688.8753999999999</v>
      </c>
      <c r="Q349" s="36">
        <f t="shared" si="149"/>
        <v>298929.87540000002</v>
      </c>
      <c r="R349" s="44">
        <f t="shared" si="137"/>
        <v>370773.9204</v>
      </c>
      <c r="S349" s="45">
        <f t="shared" si="138"/>
        <v>0.24033745340396306</v>
      </c>
      <c r="T349" s="44">
        <f t="shared" si="139"/>
        <v>368764.00000000006</v>
      </c>
      <c r="U349" s="45">
        <f t="shared" si="140"/>
        <v>0.23361373468126767</v>
      </c>
      <c r="V349" s="44">
        <f t="shared" si="141"/>
        <v>387957.84299999999</v>
      </c>
      <c r="W349" s="45">
        <f t="shared" si="142"/>
        <v>0.29782224838140081</v>
      </c>
      <c r="X349" s="44">
        <f t="shared" si="143"/>
        <v>745812</v>
      </c>
      <c r="Y349" s="45">
        <f t="shared" si="144"/>
        <v>1.4949396543320539</v>
      </c>
      <c r="Z349" s="44">
        <f t="shared" si="145"/>
        <v>387682</v>
      </c>
      <c r="AA349" s="45">
        <f t="shared" si="146"/>
        <v>0.29689948012469536</v>
      </c>
    </row>
    <row r="350" spans="1:27">
      <c r="A350" s="12">
        <v>332</v>
      </c>
      <c r="B350" s="1" t="s">
        <v>354</v>
      </c>
      <c r="C350" s="1" t="s">
        <v>350</v>
      </c>
      <c r="D350" s="13">
        <v>58735.173199999997</v>
      </c>
      <c r="E350" s="14">
        <f t="shared" si="126"/>
        <v>68132.800911999992</v>
      </c>
      <c r="F350" s="15">
        <v>49764.000000000007</v>
      </c>
      <c r="G350" s="14">
        <f t="shared" si="127"/>
        <v>57726.240000000005</v>
      </c>
      <c r="H350" s="13">
        <v>61457.319000000003</v>
      </c>
      <c r="I350" s="14">
        <f t="shared" si="128"/>
        <v>71290.490040000004</v>
      </c>
      <c r="J350" s="36">
        <v>156258</v>
      </c>
      <c r="K350" s="14">
        <f t="shared" si="147"/>
        <v>181259.28</v>
      </c>
      <c r="L350" s="37">
        <v>56785</v>
      </c>
      <c r="M350" s="14">
        <f t="shared" si="148"/>
        <v>65870.599999999991</v>
      </c>
      <c r="O350" s="39">
        <v>46453</v>
      </c>
      <c r="P350" s="36">
        <f t="shared" si="150"/>
        <v>901.18820000000005</v>
      </c>
      <c r="Q350" s="36">
        <f t="shared" si="149"/>
        <v>47354.188199999997</v>
      </c>
      <c r="R350" s="44">
        <f t="shared" si="137"/>
        <v>58735.173199999997</v>
      </c>
      <c r="S350" s="45">
        <f t="shared" si="138"/>
        <v>0.24033745340396306</v>
      </c>
      <c r="T350" s="44">
        <f t="shared" si="139"/>
        <v>49764.000000000007</v>
      </c>
      <c r="U350" s="45">
        <f t="shared" si="140"/>
        <v>5.0889095381008165E-2</v>
      </c>
      <c r="V350" s="44">
        <f t="shared" si="141"/>
        <v>61457.319000000003</v>
      </c>
      <c r="W350" s="45">
        <f t="shared" si="142"/>
        <v>0.29782224838140103</v>
      </c>
      <c r="X350" s="44">
        <f t="shared" si="143"/>
        <v>156258</v>
      </c>
      <c r="Y350" s="45">
        <f t="shared" si="144"/>
        <v>2.2997714867383157</v>
      </c>
      <c r="Z350" s="44">
        <f t="shared" si="145"/>
        <v>56785</v>
      </c>
      <c r="AA350" s="45">
        <f t="shared" si="146"/>
        <v>0.19915475607287481</v>
      </c>
    </row>
    <row r="351" spans="1:27">
      <c r="A351" s="12">
        <v>333</v>
      </c>
      <c r="B351" s="1" t="s">
        <v>355</v>
      </c>
      <c r="C351" s="1" t="s">
        <v>347</v>
      </c>
      <c r="D351" s="13">
        <v>63553.801600000006</v>
      </c>
      <c r="E351" s="14">
        <f t="shared" si="126"/>
        <v>73722.409855999998</v>
      </c>
      <c r="F351" s="15">
        <v>76432.400000000009</v>
      </c>
      <c r="G351" s="14">
        <f t="shared" si="127"/>
        <v>88661.584000000003</v>
      </c>
      <c r="H351" s="13">
        <v>66499.272000000012</v>
      </c>
      <c r="I351" s="14">
        <f t="shared" si="128"/>
        <v>77139.155520000015</v>
      </c>
      <c r="J351" s="36">
        <v>201369</v>
      </c>
      <c r="K351" s="14">
        <f t="shared" si="147"/>
        <v>233588.03999999998</v>
      </c>
      <c r="L351" s="37">
        <v>70139</v>
      </c>
      <c r="M351" s="14">
        <f t="shared" si="148"/>
        <v>81361.239999999991</v>
      </c>
      <c r="O351" s="39">
        <v>50264</v>
      </c>
      <c r="P351" s="36">
        <f t="shared" si="150"/>
        <v>975.12160000000006</v>
      </c>
      <c r="Q351" s="36">
        <f t="shared" si="149"/>
        <v>51239.121599999999</v>
      </c>
      <c r="R351" s="44">
        <f t="shared" si="137"/>
        <v>63553.801600000006</v>
      </c>
      <c r="S351" s="45">
        <f t="shared" si="138"/>
        <v>0.24033745340396329</v>
      </c>
      <c r="T351" s="44">
        <f t="shared" si="139"/>
        <v>76432.400000000009</v>
      </c>
      <c r="U351" s="45">
        <f t="shared" si="140"/>
        <v>0.49168052873100021</v>
      </c>
      <c r="V351" s="44">
        <f t="shared" si="141"/>
        <v>66499.272000000012</v>
      </c>
      <c r="W351" s="45">
        <f t="shared" si="142"/>
        <v>0.29782224838140103</v>
      </c>
      <c r="X351" s="44">
        <f t="shared" si="143"/>
        <v>201369</v>
      </c>
      <c r="Y351" s="45">
        <f t="shared" si="144"/>
        <v>2.9299854039652389</v>
      </c>
      <c r="Z351" s="44">
        <f t="shared" si="145"/>
        <v>70139</v>
      </c>
      <c r="AA351" s="45">
        <f t="shared" si="146"/>
        <v>0.36885640912314166</v>
      </c>
    </row>
    <row r="352" spans="1:27">
      <c r="A352" s="12">
        <v>334</v>
      </c>
      <c r="B352" s="1" t="s">
        <v>356</v>
      </c>
      <c r="C352" s="1" t="s">
        <v>350</v>
      </c>
      <c r="D352" s="13">
        <v>14586.118399999999</v>
      </c>
      <c r="E352" s="14">
        <f t="shared" si="126"/>
        <v>16919.897343999997</v>
      </c>
      <c r="F352" s="15">
        <v>17736.399999999998</v>
      </c>
      <c r="G352" s="14">
        <f t="shared" si="127"/>
        <v>20574.223999999995</v>
      </c>
      <c r="H352" s="13">
        <v>15262.128000000001</v>
      </c>
      <c r="I352" s="14">
        <f t="shared" si="128"/>
        <v>17704.068479999998</v>
      </c>
      <c r="J352" s="36">
        <v>36589</v>
      </c>
      <c r="K352" s="14">
        <f t="shared" si="147"/>
        <v>42443.24</v>
      </c>
      <c r="L352" s="37">
        <v>15640</v>
      </c>
      <c r="M352" s="14">
        <f t="shared" si="148"/>
        <v>18142.399999999998</v>
      </c>
      <c r="O352" s="39">
        <v>11536</v>
      </c>
      <c r="P352" s="36">
        <f t="shared" si="150"/>
        <v>223.79840000000002</v>
      </c>
      <c r="Q352" s="36">
        <f t="shared" si="149"/>
        <v>11759.7984</v>
      </c>
      <c r="R352" s="44">
        <f t="shared" si="137"/>
        <v>14586.118399999999</v>
      </c>
      <c r="S352" s="45">
        <f t="shared" si="138"/>
        <v>0.24033745340396306</v>
      </c>
      <c r="T352" s="44">
        <f t="shared" si="139"/>
        <v>17736.399999999998</v>
      </c>
      <c r="U352" s="45">
        <f t="shared" si="140"/>
        <v>0.50822313416529297</v>
      </c>
      <c r="V352" s="44">
        <f t="shared" si="141"/>
        <v>15262.128000000001</v>
      </c>
      <c r="W352" s="45">
        <f t="shared" si="142"/>
        <v>0.29782224838140081</v>
      </c>
      <c r="X352" s="44">
        <f t="shared" si="143"/>
        <v>36589</v>
      </c>
      <c r="Y352" s="45">
        <f t="shared" si="144"/>
        <v>2.1113628614585775</v>
      </c>
      <c r="Z352" s="44">
        <f t="shared" si="145"/>
        <v>15640</v>
      </c>
      <c r="AA352" s="45">
        <f t="shared" si="146"/>
        <v>0.32995477201377876</v>
      </c>
    </row>
    <row r="353" spans="1:27">
      <c r="A353" s="12">
        <v>335</v>
      </c>
      <c r="B353" s="1" t="s">
        <v>359</v>
      </c>
      <c r="C353" s="1" t="s">
        <v>357</v>
      </c>
      <c r="D353" s="13">
        <v>19534.98</v>
      </c>
      <c r="E353" s="14">
        <f t="shared" si="126"/>
        <v>22660.576799999999</v>
      </c>
      <c r="F353" s="15">
        <v>24116.400000000001</v>
      </c>
      <c r="G353" s="14">
        <f t="shared" si="127"/>
        <v>27975.024000000001</v>
      </c>
      <c r="H353" s="13">
        <v>20440.349999999999</v>
      </c>
      <c r="I353" s="14">
        <f t="shared" si="128"/>
        <v>23710.805999999997</v>
      </c>
      <c r="J353" s="36">
        <v>65854</v>
      </c>
      <c r="K353" s="14">
        <f t="shared" si="147"/>
        <v>76390.64</v>
      </c>
      <c r="L353" s="37">
        <v>21653</v>
      </c>
      <c r="M353" s="14">
        <f t="shared" si="148"/>
        <v>25117.48</v>
      </c>
      <c r="O353" s="39">
        <v>15450</v>
      </c>
      <c r="P353" s="36">
        <f t="shared" si="150"/>
        <v>299.73</v>
      </c>
      <c r="Q353" s="36">
        <f t="shared" si="149"/>
        <v>15749.73</v>
      </c>
      <c r="R353" s="44">
        <f t="shared" si="137"/>
        <v>19534.98</v>
      </c>
      <c r="S353" s="45">
        <f t="shared" si="138"/>
        <v>0.24033745340396306</v>
      </c>
      <c r="T353" s="44">
        <f t="shared" si="139"/>
        <v>24116.400000000001</v>
      </c>
      <c r="U353" s="45">
        <f t="shared" si="140"/>
        <v>0.53122624959285036</v>
      </c>
      <c r="V353" s="44">
        <f t="shared" si="141"/>
        <v>20440.349999999999</v>
      </c>
      <c r="W353" s="45">
        <f t="shared" si="142"/>
        <v>0.29782224838140081</v>
      </c>
      <c r="X353" s="44">
        <f t="shared" si="143"/>
        <v>65854</v>
      </c>
      <c r="Y353" s="45">
        <f t="shared" si="144"/>
        <v>3.1812780282582622</v>
      </c>
      <c r="Z353" s="44">
        <f t="shared" si="145"/>
        <v>21653</v>
      </c>
      <c r="AA353" s="45">
        <f t="shared" si="146"/>
        <v>0.37481721908883525</v>
      </c>
    </row>
    <row r="354" spans="1:27">
      <c r="A354" s="12">
        <v>336</v>
      </c>
      <c r="B354" s="1" t="s">
        <v>360</v>
      </c>
      <c r="C354" s="1" t="s">
        <v>358</v>
      </c>
      <c r="D354" s="13">
        <v>64204.967600000004</v>
      </c>
      <c r="E354" s="14">
        <f t="shared" si="126"/>
        <v>74477.762415999998</v>
      </c>
      <c r="F354" s="15">
        <v>72604.400000000009</v>
      </c>
      <c r="G354" s="14">
        <f t="shared" si="127"/>
        <v>84221.104000000007</v>
      </c>
      <c r="H354" s="13">
        <v>67180.617000000013</v>
      </c>
      <c r="I354" s="14">
        <f t="shared" si="128"/>
        <v>77929.51572000001</v>
      </c>
      <c r="J354" s="36">
        <v>198541</v>
      </c>
      <c r="K354" s="14">
        <f t="shared" si="147"/>
        <v>230307.56</v>
      </c>
      <c r="L354" s="37">
        <v>70794</v>
      </c>
      <c r="M354" s="14">
        <f t="shared" si="148"/>
        <v>82121.039999999994</v>
      </c>
      <c r="O354" s="39">
        <v>50779</v>
      </c>
      <c r="P354" s="36">
        <f t="shared" si="150"/>
        <v>985.11260000000004</v>
      </c>
      <c r="Q354" s="36">
        <f t="shared" si="149"/>
        <v>51764.1126</v>
      </c>
      <c r="R354" s="44">
        <f t="shared" si="137"/>
        <v>64204.967600000004</v>
      </c>
      <c r="S354" s="45">
        <f t="shared" si="138"/>
        <v>0.24033745340396329</v>
      </c>
      <c r="T354" s="44">
        <f t="shared" si="139"/>
        <v>72604.400000000009</v>
      </c>
      <c r="U354" s="45">
        <f t="shared" si="140"/>
        <v>0.40260107540218915</v>
      </c>
      <c r="V354" s="44">
        <f t="shared" si="141"/>
        <v>67180.617000000013</v>
      </c>
      <c r="W354" s="45">
        <f t="shared" si="142"/>
        <v>0.29782224838140103</v>
      </c>
      <c r="X354" s="44">
        <f t="shared" si="143"/>
        <v>198541</v>
      </c>
      <c r="Y354" s="45">
        <f t="shared" si="144"/>
        <v>2.8354950954959479</v>
      </c>
      <c r="Z354" s="44">
        <f t="shared" si="145"/>
        <v>70794</v>
      </c>
      <c r="AA354" s="45">
        <f t="shared" si="146"/>
        <v>0.3676270381963429</v>
      </c>
    </row>
    <row r="355" spans="1:27">
      <c r="A355" s="12">
        <v>337</v>
      </c>
      <c r="B355" s="1" t="s">
        <v>361</v>
      </c>
      <c r="C355" s="1" t="s">
        <v>357</v>
      </c>
      <c r="D355" s="13">
        <v>14976.817999999999</v>
      </c>
      <c r="E355" s="14">
        <f t="shared" si="126"/>
        <v>17373.10888</v>
      </c>
      <c r="F355" s="15">
        <v>12101.276000000002</v>
      </c>
      <c r="G355" s="14">
        <f t="shared" si="127"/>
        <v>14037.480160000001</v>
      </c>
      <c r="H355" s="13">
        <v>15670.934999999999</v>
      </c>
      <c r="I355" s="14">
        <f t="shared" si="128"/>
        <v>18178.284599999999</v>
      </c>
      <c r="J355" s="36">
        <v>49854</v>
      </c>
      <c r="K355" s="14">
        <f t="shared" si="147"/>
        <v>57830.64</v>
      </c>
      <c r="L355" s="37">
        <v>13297</v>
      </c>
      <c r="M355" s="14">
        <f t="shared" si="148"/>
        <v>15424.519999999999</v>
      </c>
      <c r="O355" s="39">
        <v>11845</v>
      </c>
      <c r="P355" s="36">
        <f t="shared" si="150"/>
        <v>229.79300000000001</v>
      </c>
      <c r="Q355" s="36">
        <f t="shared" si="149"/>
        <v>12074.793</v>
      </c>
      <c r="R355" s="44">
        <f t="shared" si="137"/>
        <v>14976.817999999999</v>
      </c>
      <c r="S355" s="45">
        <f t="shared" si="138"/>
        <v>0.24033745340396306</v>
      </c>
      <c r="T355" s="44">
        <f t="shared" si="139"/>
        <v>12101.276000000002</v>
      </c>
      <c r="U355" s="45">
        <f t="shared" si="140"/>
        <v>2.1932467082459439E-3</v>
      </c>
      <c r="V355" s="44">
        <f t="shared" si="141"/>
        <v>15670.934999999999</v>
      </c>
      <c r="W355" s="45">
        <f t="shared" si="142"/>
        <v>0.29782224838140081</v>
      </c>
      <c r="X355" s="44">
        <f t="shared" si="143"/>
        <v>49854</v>
      </c>
      <c r="Y355" s="45">
        <f t="shared" si="144"/>
        <v>3.1287664310270165</v>
      </c>
      <c r="Z355" s="44">
        <f t="shared" si="145"/>
        <v>13297</v>
      </c>
      <c r="AA355" s="45">
        <f t="shared" si="146"/>
        <v>0.10121970620945642</v>
      </c>
    </row>
    <row r="356" spans="1:27">
      <c r="A356" s="12">
        <v>338</v>
      </c>
      <c r="B356" s="1" t="s">
        <v>362</v>
      </c>
      <c r="C356" s="1" t="s">
        <v>358</v>
      </c>
      <c r="D356" s="13">
        <v>49618.849200000004</v>
      </c>
      <c r="E356" s="14">
        <f t="shared" ref="E356:E381" si="151">D356*1.16</f>
        <v>57557.865072000001</v>
      </c>
      <c r="F356" s="15">
        <v>47212.000000000007</v>
      </c>
      <c r="G356" s="14">
        <f t="shared" ref="G356:G381" si="152">F356*1.16</f>
        <v>54765.920000000006</v>
      </c>
      <c r="H356" s="13">
        <v>51918.489000000001</v>
      </c>
      <c r="I356" s="14">
        <f t="shared" ref="I356:I381" si="153">H356*1.16</f>
        <v>60225.447239999994</v>
      </c>
      <c r="J356" s="36">
        <v>210514</v>
      </c>
      <c r="K356" s="14">
        <f t="shared" si="147"/>
        <v>244196.24</v>
      </c>
      <c r="L356" s="37">
        <v>50366</v>
      </c>
      <c r="M356" s="14">
        <f t="shared" si="148"/>
        <v>58424.56</v>
      </c>
      <c r="O356" s="39">
        <v>39243</v>
      </c>
      <c r="P356" s="36">
        <f t="shared" si="150"/>
        <v>761.31420000000003</v>
      </c>
      <c r="Q356" s="36">
        <f t="shared" si="149"/>
        <v>40004.314200000001</v>
      </c>
      <c r="R356" s="44">
        <f t="shared" si="137"/>
        <v>49618.849200000004</v>
      </c>
      <c r="S356" s="45">
        <f t="shared" si="138"/>
        <v>0.24033745340396329</v>
      </c>
      <c r="T356" s="44">
        <f t="shared" si="139"/>
        <v>47212.000000000007</v>
      </c>
      <c r="U356" s="45">
        <f t="shared" si="140"/>
        <v>0.18017271247209643</v>
      </c>
      <c r="V356" s="44">
        <f t="shared" si="141"/>
        <v>51918.489000000001</v>
      </c>
      <c r="W356" s="45">
        <f t="shared" si="142"/>
        <v>0.29782224838140081</v>
      </c>
      <c r="X356" s="44">
        <f t="shared" si="143"/>
        <v>210514</v>
      </c>
      <c r="Y356" s="45">
        <f t="shared" si="144"/>
        <v>4.2622824365278085</v>
      </c>
      <c r="Z356" s="44">
        <f t="shared" si="145"/>
        <v>50366</v>
      </c>
      <c r="AA356" s="45">
        <f t="shared" si="146"/>
        <v>0.25901420902248584</v>
      </c>
    </row>
    <row r="357" spans="1:27">
      <c r="A357" s="12">
        <v>339</v>
      </c>
      <c r="B357" s="1" t="s">
        <v>363</v>
      </c>
      <c r="C357" s="1" t="s">
        <v>358</v>
      </c>
      <c r="D357" s="13">
        <v>51963.046800000004</v>
      </c>
      <c r="E357" s="14">
        <f t="shared" si="151"/>
        <v>60277.134288000001</v>
      </c>
      <c r="F357" s="15">
        <v>54740.4</v>
      </c>
      <c r="G357" s="14">
        <f t="shared" si="152"/>
        <v>63498.863999999994</v>
      </c>
      <c r="H357" s="13">
        <v>54371.330999999998</v>
      </c>
      <c r="I357" s="14">
        <f t="shared" si="153"/>
        <v>63070.743959999993</v>
      </c>
      <c r="J357" s="36">
        <v>156854</v>
      </c>
      <c r="K357" s="14">
        <f t="shared" si="147"/>
        <v>181950.63999999998</v>
      </c>
      <c r="L357" s="37">
        <v>52633</v>
      </c>
      <c r="M357" s="14">
        <f t="shared" si="148"/>
        <v>61054.28</v>
      </c>
      <c r="O357" s="39">
        <v>41097</v>
      </c>
      <c r="P357" s="36">
        <f t="shared" si="150"/>
        <v>797.28179999999998</v>
      </c>
      <c r="Q357" s="36">
        <f t="shared" si="149"/>
        <v>41894.281799999997</v>
      </c>
      <c r="R357" s="44">
        <f t="shared" si="137"/>
        <v>51963.046800000004</v>
      </c>
      <c r="S357" s="45">
        <f t="shared" si="138"/>
        <v>0.24033745340396329</v>
      </c>
      <c r="T357" s="44">
        <f t="shared" si="139"/>
        <v>54740.4</v>
      </c>
      <c r="U357" s="45">
        <f t="shared" si="140"/>
        <v>0.30663177999628588</v>
      </c>
      <c r="V357" s="44">
        <f t="shared" si="141"/>
        <v>54371.330999999998</v>
      </c>
      <c r="W357" s="45">
        <f t="shared" si="142"/>
        <v>0.29782224838140081</v>
      </c>
      <c r="X357" s="44">
        <f t="shared" si="143"/>
        <v>156854</v>
      </c>
      <c r="Y357" s="45">
        <f t="shared" si="144"/>
        <v>2.7440431787041639</v>
      </c>
      <c r="Z357" s="44">
        <f t="shared" si="145"/>
        <v>52633</v>
      </c>
      <c r="AA357" s="45">
        <f t="shared" si="146"/>
        <v>0.25632897232290075</v>
      </c>
    </row>
    <row r="358" spans="1:27">
      <c r="A358" s="12">
        <v>340</v>
      </c>
      <c r="B358" s="1" t="s">
        <v>365</v>
      </c>
      <c r="C358" s="1" t="s">
        <v>357</v>
      </c>
      <c r="D358" s="13">
        <v>36335.0628</v>
      </c>
      <c r="E358" s="14">
        <f t="shared" si="151"/>
        <v>42148.672847999995</v>
      </c>
      <c r="F358" s="15">
        <v>28710.000000000004</v>
      </c>
      <c r="G358" s="14">
        <f t="shared" si="152"/>
        <v>33303.599999999999</v>
      </c>
      <c r="H358" s="13">
        <v>38019.050999999999</v>
      </c>
      <c r="I358" s="14">
        <f t="shared" si="153"/>
        <v>44102.099159999998</v>
      </c>
      <c r="J358" s="36">
        <v>135698</v>
      </c>
      <c r="K358" s="14">
        <f t="shared" si="147"/>
        <v>157409.68</v>
      </c>
      <c r="L358" s="37">
        <v>35070</v>
      </c>
      <c r="M358" s="14">
        <f t="shared" si="148"/>
        <v>40681.199999999997</v>
      </c>
      <c r="O358" s="39">
        <v>28737</v>
      </c>
      <c r="P358" s="36">
        <f t="shared" si="150"/>
        <v>557.49779999999998</v>
      </c>
      <c r="Q358" s="36">
        <f t="shared" si="149"/>
        <v>29294.497800000001</v>
      </c>
      <c r="R358" s="44">
        <f t="shared" si="137"/>
        <v>36335.0628</v>
      </c>
      <c r="S358" s="45">
        <f t="shared" si="138"/>
        <v>0.24033745340396306</v>
      </c>
      <c r="T358" s="44">
        <f t="shared" si="139"/>
        <v>28710.000000000004</v>
      </c>
      <c r="U358" s="45">
        <f t="shared" si="140"/>
        <v>-1.9952477219117859E-2</v>
      </c>
      <c r="V358" s="44">
        <f t="shared" si="141"/>
        <v>38019.050999999999</v>
      </c>
      <c r="W358" s="45">
        <f t="shared" si="142"/>
        <v>0.29782224838140081</v>
      </c>
      <c r="X358" s="44">
        <f t="shared" si="143"/>
        <v>135698</v>
      </c>
      <c r="Y358" s="45">
        <f t="shared" si="144"/>
        <v>3.63220093160293</v>
      </c>
      <c r="Z358" s="44">
        <f t="shared" si="145"/>
        <v>35070</v>
      </c>
      <c r="AA358" s="45">
        <f t="shared" si="146"/>
        <v>0.19715313911269705</v>
      </c>
    </row>
    <row r="359" spans="1:27">
      <c r="A359" s="12">
        <v>341</v>
      </c>
      <c r="B359" s="1" t="s">
        <v>364</v>
      </c>
      <c r="C359" s="1" t="s">
        <v>358</v>
      </c>
      <c r="D359" s="13">
        <v>98846.998799999987</v>
      </c>
      <c r="E359" s="14">
        <f t="shared" si="151"/>
        <v>114662.51860799997</v>
      </c>
      <c r="F359" s="15">
        <v>117264.4</v>
      </c>
      <c r="G359" s="14">
        <f t="shared" si="152"/>
        <v>136026.704</v>
      </c>
      <c r="H359" s="13">
        <v>103428.171</v>
      </c>
      <c r="I359" s="14">
        <f t="shared" si="153"/>
        <v>119976.67835999999</v>
      </c>
      <c r="J359" s="36">
        <v>215896</v>
      </c>
      <c r="K359" s="14">
        <f t="shared" si="147"/>
        <v>250439.36</v>
      </c>
      <c r="L359" s="37">
        <v>108484</v>
      </c>
      <c r="M359" s="14">
        <f t="shared" si="148"/>
        <v>125841.43999999999</v>
      </c>
      <c r="O359" s="39">
        <v>78177</v>
      </c>
      <c r="P359" s="36">
        <f t="shared" si="150"/>
        <v>1516.6338000000001</v>
      </c>
      <c r="Q359" s="36">
        <f t="shared" si="149"/>
        <v>79693.633799999996</v>
      </c>
      <c r="R359" s="44">
        <f t="shared" si="137"/>
        <v>98846.998799999987</v>
      </c>
      <c r="S359" s="45">
        <f t="shared" si="138"/>
        <v>0.24033745340396306</v>
      </c>
      <c r="T359" s="44">
        <f t="shared" si="139"/>
        <v>117264.4</v>
      </c>
      <c r="U359" s="45">
        <f t="shared" si="140"/>
        <v>0.47143999349167598</v>
      </c>
      <c r="V359" s="44">
        <f t="shared" si="141"/>
        <v>103428.171</v>
      </c>
      <c r="W359" s="45">
        <f t="shared" si="142"/>
        <v>0.29782224838140081</v>
      </c>
      <c r="X359" s="44">
        <f t="shared" si="143"/>
        <v>215896</v>
      </c>
      <c r="Y359" s="45">
        <f t="shared" si="144"/>
        <v>1.7090746111767841</v>
      </c>
      <c r="Z359" s="44">
        <f t="shared" si="145"/>
        <v>108484</v>
      </c>
      <c r="AA359" s="45">
        <f t="shared" si="146"/>
        <v>0.36126306239533035</v>
      </c>
    </row>
    <row r="360" spans="1:27">
      <c r="A360" s="12">
        <v>342</v>
      </c>
      <c r="B360" s="1" t="s">
        <v>366</v>
      </c>
      <c r="C360" s="1" t="s">
        <v>358</v>
      </c>
      <c r="D360" s="13">
        <v>41544.390799999994</v>
      </c>
      <c r="E360" s="14">
        <f t="shared" si="151"/>
        <v>48191.49332799999</v>
      </c>
      <c r="F360" s="15">
        <v>58568.399999999994</v>
      </c>
      <c r="G360" s="14">
        <f t="shared" si="152"/>
        <v>67939.343999999983</v>
      </c>
      <c r="H360" s="13">
        <v>43469.811000000002</v>
      </c>
      <c r="I360" s="14">
        <f t="shared" si="153"/>
        <v>50424.980759999999</v>
      </c>
      <c r="J360" s="36">
        <v>96582</v>
      </c>
      <c r="K360" s="14">
        <f t="shared" si="147"/>
        <v>112035.12</v>
      </c>
      <c r="L360" s="37">
        <v>48423</v>
      </c>
      <c r="M360" s="14">
        <f t="shared" si="148"/>
        <v>56170.679999999993</v>
      </c>
      <c r="O360" s="39">
        <v>32857</v>
      </c>
      <c r="P360" s="36">
        <f t="shared" si="150"/>
        <v>637.42579999999998</v>
      </c>
      <c r="Q360" s="36">
        <f t="shared" si="149"/>
        <v>33494.425799999997</v>
      </c>
      <c r="R360" s="44">
        <f t="shared" si="137"/>
        <v>41544.390799999994</v>
      </c>
      <c r="S360" s="45">
        <f t="shared" si="138"/>
        <v>0.24033745340396306</v>
      </c>
      <c r="T360" s="44">
        <f t="shared" si="139"/>
        <v>58568.399999999994</v>
      </c>
      <c r="U360" s="45">
        <f t="shared" si="140"/>
        <v>0.74860140459550739</v>
      </c>
      <c r="V360" s="44">
        <f t="shared" si="141"/>
        <v>43469.811000000002</v>
      </c>
      <c r="W360" s="45">
        <f t="shared" si="142"/>
        <v>0.29782224838140103</v>
      </c>
      <c r="X360" s="44">
        <f t="shared" si="143"/>
        <v>96582</v>
      </c>
      <c r="Y360" s="45">
        <f t="shared" si="144"/>
        <v>1.8835245773940095</v>
      </c>
      <c r="Z360" s="44">
        <f t="shared" si="145"/>
        <v>48423</v>
      </c>
      <c r="AA360" s="45">
        <f t="shared" si="146"/>
        <v>0.44570324295572794</v>
      </c>
    </row>
    <row r="361" spans="1:27">
      <c r="A361" s="12">
        <v>343</v>
      </c>
      <c r="B361" s="1" t="s">
        <v>367</v>
      </c>
      <c r="C361" s="1" t="s">
        <v>358</v>
      </c>
      <c r="D361" s="13">
        <v>91033.006800000003</v>
      </c>
      <c r="E361" s="14">
        <f t="shared" si="151"/>
        <v>105598.28788799999</v>
      </c>
      <c r="F361" s="15">
        <v>90596.000000000015</v>
      </c>
      <c r="G361" s="14">
        <f t="shared" si="152"/>
        <v>105091.36000000002</v>
      </c>
      <c r="H361" s="13">
        <v>95252.031000000003</v>
      </c>
      <c r="I361" s="14">
        <f t="shared" si="153"/>
        <v>110492.35596</v>
      </c>
      <c r="J361" s="36">
        <v>189362</v>
      </c>
      <c r="K361" s="14">
        <f t="shared" si="147"/>
        <v>219659.91999999998</v>
      </c>
      <c r="L361" s="37">
        <v>95237</v>
      </c>
      <c r="M361" s="14">
        <f t="shared" si="148"/>
        <v>110474.92</v>
      </c>
      <c r="O361" s="39">
        <v>71997</v>
      </c>
      <c r="P361" s="36">
        <f t="shared" si="150"/>
        <v>1396.7418</v>
      </c>
      <c r="Q361" s="36">
        <f t="shared" si="149"/>
        <v>73393.741800000003</v>
      </c>
      <c r="R361" s="44">
        <f t="shared" si="137"/>
        <v>91033.006800000003</v>
      </c>
      <c r="S361" s="45">
        <f t="shared" si="138"/>
        <v>0.24033745340396306</v>
      </c>
      <c r="T361" s="44">
        <f t="shared" si="139"/>
        <v>90596.000000000015</v>
      </c>
      <c r="U361" s="45">
        <f t="shared" si="140"/>
        <v>0.23438317461557756</v>
      </c>
      <c r="V361" s="44">
        <f t="shared" si="141"/>
        <v>95252.031000000003</v>
      </c>
      <c r="W361" s="45">
        <f t="shared" si="142"/>
        <v>0.29782224838140081</v>
      </c>
      <c r="X361" s="44">
        <f t="shared" si="143"/>
        <v>189362</v>
      </c>
      <c r="Y361" s="45">
        <f t="shared" si="144"/>
        <v>1.5800837422353631</v>
      </c>
      <c r="Z361" s="44">
        <f t="shared" si="145"/>
        <v>95237</v>
      </c>
      <c r="AA361" s="45">
        <f t="shared" si="146"/>
        <v>0.29761744890352482</v>
      </c>
    </row>
    <row r="362" spans="1:27">
      <c r="A362" s="12">
        <v>344</v>
      </c>
      <c r="B362" s="1" t="s">
        <v>369</v>
      </c>
      <c r="C362" s="1" t="s">
        <v>368</v>
      </c>
      <c r="D362" s="13">
        <v>87354.867199999993</v>
      </c>
      <c r="E362" s="14">
        <f t="shared" si="151"/>
        <v>101331.64595199999</v>
      </c>
      <c r="F362" s="15">
        <v>91744.400000000009</v>
      </c>
      <c r="G362" s="14">
        <f t="shared" si="152"/>
        <v>106423.504</v>
      </c>
      <c r="H362" s="13">
        <v>91403.424000000014</v>
      </c>
      <c r="I362" s="14">
        <f t="shared" si="153"/>
        <v>106027.97184000001</v>
      </c>
      <c r="J362" s="36">
        <v>232689</v>
      </c>
      <c r="K362" s="14">
        <f t="shared" si="147"/>
        <v>269919.24</v>
      </c>
      <c r="L362" s="37">
        <v>93478</v>
      </c>
      <c r="M362" s="14">
        <f t="shared" si="148"/>
        <v>108434.48</v>
      </c>
      <c r="O362" s="39">
        <v>69088</v>
      </c>
      <c r="P362" s="36">
        <f t="shared" si="150"/>
        <v>1340.3072</v>
      </c>
      <c r="Q362" s="36">
        <f t="shared" si="149"/>
        <v>70428.307199999996</v>
      </c>
      <c r="R362" s="44">
        <f t="shared" si="137"/>
        <v>87354.867199999993</v>
      </c>
      <c r="S362" s="45">
        <f t="shared" si="138"/>
        <v>0.24033745340396306</v>
      </c>
      <c r="T362" s="44">
        <f t="shared" si="139"/>
        <v>91744.400000000009</v>
      </c>
      <c r="U362" s="45">
        <f t="shared" si="140"/>
        <v>0.30266371076429932</v>
      </c>
      <c r="V362" s="44">
        <f t="shared" si="141"/>
        <v>91403.424000000014</v>
      </c>
      <c r="W362" s="45">
        <f t="shared" si="142"/>
        <v>0.29782224838140103</v>
      </c>
      <c r="X362" s="44">
        <f t="shared" si="143"/>
        <v>232689</v>
      </c>
      <c r="Y362" s="45">
        <f t="shared" si="144"/>
        <v>2.3039130038894364</v>
      </c>
      <c r="Z362" s="44">
        <f t="shared" si="145"/>
        <v>93478</v>
      </c>
      <c r="AA362" s="45">
        <f t="shared" si="146"/>
        <v>0.32727881325536123</v>
      </c>
    </row>
    <row r="363" spans="1:27" ht="30">
      <c r="A363" s="12">
        <v>345</v>
      </c>
      <c r="B363" s="1" t="s">
        <v>441</v>
      </c>
      <c r="C363" s="1" t="s">
        <v>358</v>
      </c>
      <c r="D363" s="13">
        <v>82698.081999999995</v>
      </c>
      <c r="E363" s="14">
        <f t="shared" si="151"/>
        <v>95929.775119999991</v>
      </c>
      <c r="F363" s="15">
        <v>91744.400000000009</v>
      </c>
      <c r="G363" s="14">
        <f t="shared" si="152"/>
        <v>106423.504</v>
      </c>
      <c r="H363" s="13">
        <v>86530.815000000002</v>
      </c>
      <c r="I363" s="14">
        <f t="shared" si="153"/>
        <v>100375.7454</v>
      </c>
      <c r="J363" s="36">
        <v>253269</v>
      </c>
      <c r="K363" s="14">
        <f t="shared" si="147"/>
        <v>293792.03999999998</v>
      </c>
      <c r="L363" s="37">
        <v>90556</v>
      </c>
      <c r="M363" s="14">
        <f t="shared" si="148"/>
        <v>105044.95999999999</v>
      </c>
      <c r="O363" s="39">
        <v>65405</v>
      </c>
      <c r="P363" s="36">
        <f t="shared" si="150"/>
        <v>1268.857</v>
      </c>
      <c r="Q363" s="36">
        <f t="shared" si="149"/>
        <v>66673.857000000004</v>
      </c>
      <c r="R363" s="44">
        <f t="shared" si="137"/>
        <v>82698.081999999995</v>
      </c>
      <c r="S363" s="45">
        <f t="shared" si="138"/>
        <v>0.24033745340396306</v>
      </c>
      <c r="T363" s="44">
        <f t="shared" si="139"/>
        <v>91744.400000000009</v>
      </c>
      <c r="U363" s="45">
        <f t="shared" si="140"/>
        <v>0.37601758962287124</v>
      </c>
      <c r="V363" s="44">
        <f t="shared" si="141"/>
        <v>86530.815000000002</v>
      </c>
      <c r="W363" s="45">
        <f t="shared" si="142"/>
        <v>0.29782224838140081</v>
      </c>
      <c r="X363" s="44">
        <f t="shared" si="143"/>
        <v>253269</v>
      </c>
      <c r="Y363" s="45">
        <f t="shared" si="144"/>
        <v>2.7986252992683474</v>
      </c>
      <c r="Z363" s="44">
        <f t="shared" si="145"/>
        <v>90556</v>
      </c>
      <c r="AA363" s="45">
        <f t="shared" si="146"/>
        <v>0.35819351203875893</v>
      </c>
    </row>
    <row r="364" spans="1:27">
      <c r="A364" s="12">
        <v>346</v>
      </c>
      <c r="B364" s="1" t="s">
        <v>370</v>
      </c>
      <c r="C364" s="1" t="s">
        <v>371</v>
      </c>
      <c r="D364" s="13">
        <v>13276.2</v>
      </c>
      <c r="E364" s="14">
        <f t="shared" si="151"/>
        <v>15400.392</v>
      </c>
      <c r="F364" s="15">
        <v>16460.399999999998</v>
      </c>
      <c r="G364" s="14">
        <f t="shared" si="152"/>
        <v>19094.063999999995</v>
      </c>
      <c r="H364" s="13">
        <v>13891.5</v>
      </c>
      <c r="I364" s="14">
        <f t="shared" si="153"/>
        <v>16114.14</v>
      </c>
      <c r="J364" s="36">
        <v>36587</v>
      </c>
      <c r="K364" s="14">
        <f t="shared" si="147"/>
        <v>42440.92</v>
      </c>
      <c r="L364" s="37">
        <v>15219</v>
      </c>
      <c r="M364" s="14">
        <f t="shared" si="148"/>
        <v>17654.039999999997</v>
      </c>
      <c r="O364" s="39">
        <v>10500</v>
      </c>
      <c r="P364" s="36">
        <f t="shared" si="150"/>
        <v>203.70000000000002</v>
      </c>
      <c r="Q364" s="36">
        <f t="shared" si="149"/>
        <v>10703.7</v>
      </c>
      <c r="R364" s="44">
        <f t="shared" si="137"/>
        <v>13276.2</v>
      </c>
      <c r="S364" s="45">
        <f t="shared" si="138"/>
        <v>0.24033745340396306</v>
      </c>
      <c r="T364" s="44">
        <f t="shared" si="139"/>
        <v>16460.399999999998</v>
      </c>
      <c r="U364" s="45">
        <f t="shared" si="140"/>
        <v>0.53782336948905485</v>
      </c>
      <c r="V364" s="44">
        <f t="shared" si="141"/>
        <v>13891.5</v>
      </c>
      <c r="W364" s="45">
        <f t="shared" si="142"/>
        <v>0.29782224838140081</v>
      </c>
      <c r="X364" s="44">
        <f t="shared" si="143"/>
        <v>36587</v>
      </c>
      <c r="Y364" s="45">
        <f t="shared" si="144"/>
        <v>2.4181638125134297</v>
      </c>
      <c r="Z364" s="44">
        <f t="shared" si="145"/>
        <v>15219</v>
      </c>
      <c r="AA364" s="45">
        <f t="shared" si="146"/>
        <v>0.42184478264525338</v>
      </c>
    </row>
    <row r="365" spans="1:27">
      <c r="A365" s="12">
        <v>347</v>
      </c>
      <c r="B365" s="1" t="s">
        <v>456</v>
      </c>
      <c r="C365" s="1" t="s">
        <v>457</v>
      </c>
      <c r="D365" s="13">
        <v>12391.12</v>
      </c>
      <c r="E365" s="14">
        <f t="shared" si="151"/>
        <v>14373.699199999999</v>
      </c>
      <c r="F365" s="15">
        <v>12800</v>
      </c>
      <c r="G365" s="14">
        <f t="shared" si="152"/>
        <v>14847.999999999998</v>
      </c>
      <c r="H365" s="13">
        <v>12965.4</v>
      </c>
      <c r="I365" s="14">
        <f t="shared" si="153"/>
        <v>15039.863999999998</v>
      </c>
      <c r="J365" s="36">
        <v>56230</v>
      </c>
      <c r="K365" s="14">
        <f t="shared" si="147"/>
        <v>65226.799999999996</v>
      </c>
      <c r="L365" s="37">
        <v>13359</v>
      </c>
      <c r="M365" s="14">
        <f t="shared" si="148"/>
        <v>15496.439999999999</v>
      </c>
      <c r="O365" s="39">
        <v>9800</v>
      </c>
      <c r="P365" s="36">
        <f t="shared" si="150"/>
        <v>190.12</v>
      </c>
      <c r="Q365" s="36">
        <f t="shared" si="149"/>
        <v>9990.1200000000008</v>
      </c>
      <c r="R365" s="44">
        <f t="shared" si="137"/>
        <v>12391.12</v>
      </c>
      <c r="S365" s="45">
        <f t="shared" si="138"/>
        <v>0.24033745340396306</v>
      </c>
      <c r="T365" s="44">
        <f t="shared" si="139"/>
        <v>12800</v>
      </c>
      <c r="U365" s="45">
        <f t="shared" si="140"/>
        <v>0.2812658907000114</v>
      </c>
      <c r="V365" s="44">
        <f t="shared" si="141"/>
        <v>12965.4</v>
      </c>
      <c r="W365" s="45">
        <f t="shared" si="142"/>
        <v>0.29782224838140059</v>
      </c>
      <c r="X365" s="44">
        <f t="shared" si="143"/>
        <v>56230</v>
      </c>
      <c r="Y365" s="45">
        <f t="shared" si="144"/>
        <v>4.6285610182860664</v>
      </c>
      <c r="Z365" s="44">
        <f t="shared" si="145"/>
        <v>13359</v>
      </c>
      <c r="AA365" s="45">
        <f t="shared" si="146"/>
        <v>0.3372211745204261</v>
      </c>
    </row>
    <row r="366" spans="1:27">
      <c r="A366" s="7"/>
      <c r="B366" s="8" t="s">
        <v>374</v>
      </c>
      <c r="C366" s="9"/>
      <c r="D366" s="11"/>
      <c r="E366" s="17"/>
      <c r="F366" s="11"/>
      <c r="G366" s="17"/>
      <c r="H366" s="11"/>
      <c r="I366" s="17"/>
      <c r="J366" s="11"/>
      <c r="K366" s="17"/>
      <c r="L366" s="11"/>
      <c r="M366" s="17"/>
      <c r="O366" s="38"/>
      <c r="P366" s="38"/>
      <c r="Q366" s="38"/>
      <c r="R366" s="38"/>
      <c r="S366" s="38"/>
      <c r="T366" s="38"/>
      <c r="U366" s="38"/>
      <c r="V366" s="38"/>
      <c r="W366" s="38"/>
      <c r="X366" s="38"/>
      <c r="Y366" s="38"/>
      <c r="Z366" s="38"/>
      <c r="AA366" s="38"/>
    </row>
    <row r="367" spans="1:27">
      <c r="A367" s="12">
        <v>348</v>
      </c>
      <c r="B367" s="1" t="s">
        <v>375</v>
      </c>
      <c r="C367" s="1" t="s">
        <v>1</v>
      </c>
      <c r="D367" s="13">
        <v>46493.252399999998</v>
      </c>
      <c r="E367" s="14">
        <f t="shared" si="151"/>
        <v>53932.172783999995</v>
      </c>
      <c r="F367" s="15">
        <v>22968.000000000004</v>
      </c>
      <c r="G367" s="14">
        <f t="shared" si="152"/>
        <v>26642.880000000001</v>
      </c>
      <c r="H367" s="13">
        <v>47694.15</v>
      </c>
      <c r="I367" s="14">
        <f t="shared" si="153"/>
        <v>55325.214</v>
      </c>
      <c r="J367" s="36">
        <v>89541</v>
      </c>
      <c r="K367" s="14">
        <f t="shared" ref="K367:K381" si="154">J367*1.16</f>
        <v>103867.56</v>
      </c>
      <c r="L367" s="37">
        <v>40491</v>
      </c>
      <c r="M367" s="14">
        <f t="shared" ref="M367:M381" si="155">L367*1.16</f>
        <v>46969.56</v>
      </c>
      <c r="O367" s="39">
        <v>36050</v>
      </c>
      <c r="P367" s="36">
        <f>+O367*1.94%</f>
        <v>699.37</v>
      </c>
      <c r="Q367" s="36">
        <f t="shared" ref="Q367:Q381" si="156">+(O367+P367)</f>
        <v>36749.370000000003</v>
      </c>
      <c r="R367" s="44">
        <f t="shared" si="137"/>
        <v>46493.252399999998</v>
      </c>
      <c r="S367" s="45">
        <f t="shared" si="138"/>
        <v>0.26514420247204229</v>
      </c>
      <c r="T367" s="44">
        <f t="shared" si="139"/>
        <v>22968.000000000004</v>
      </c>
      <c r="U367" s="45">
        <f t="shared" si="140"/>
        <v>-0.37500969404373452</v>
      </c>
      <c r="V367" s="44">
        <f t="shared" si="141"/>
        <v>47694.15</v>
      </c>
      <c r="W367" s="45">
        <f t="shared" si="142"/>
        <v>0.29782224838140081</v>
      </c>
      <c r="X367" s="44">
        <f t="shared" si="143"/>
        <v>89541</v>
      </c>
      <c r="Y367" s="45">
        <f t="shared" si="144"/>
        <v>1.4365315650309105</v>
      </c>
      <c r="Z367" s="44">
        <f t="shared" si="145"/>
        <v>40491</v>
      </c>
      <c r="AA367" s="45">
        <f t="shared" si="146"/>
        <v>0.10181480662117459</v>
      </c>
    </row>
    <row r="368" spans="1:27">
      <c r="A368" s="12">
        <v>349</v>
      </c>
      <c r="B368" s="1" t="s">
        <v>379</v>
      </c>
      <c r="C368" s="1" t="s">
        <v>376</v>
      </c>
      <c r="D368" s="13">
        <v>66020.418407999998</v>
      </c>
      <c r="E368" s="14">
        <f t="shared" si="151"/>
        <v>76583.685353279987</v>
      </c>
      <c r="F368" s="15">
        <v>42108</v>
      </c>
      <c r="G368" s="14">
        <f t="shared" si="152"/>
        <v>48845.279999999999</v>
      </c>
      <c r="H368" s="13">
        <v>67725.692999999999</v>
      </c>
      <c r="I368" s="14">
        <f t="shared" si="153"/>
        <v>78561.803879999992</v>
      </c>
      <c r="J368" s="36">
        <v>180256</v>
      </c>
      <c r="K368" s="14">
        <f t="shared" si="154"/>
        <v>209096.95999999999</v>
      </c>
      <c r="L368" s="37">
        <v>58834</v>
      </c>
      <c r="M368" s="14">
        <f t="shared" si="155"/>
        <v>68247.44</v>
      </c>
      <c r="O368" s="39">
        <v>51191</v>
      </c>
      <c r="P368" s="36">
        <f t="shared" ref="P368:P381" si="157">+O368*1.94%</f>
        <v>993.10540000000003</v>
      </c>
      <c r="Q368" s="36">
        <f t="shared" si="156"/>
        <v>52184.1054</v>
      </c>
      <c r="R368" s="44">
        <f t="shared" si="137"/>
        <v>66020.418407999998</v>
      </c>
      <c r="S368" s="45">
        <f t="shared" si="138"/>
        <v>0.26514420247204229</v>
      </c>
      <c r="T368" s="44">
        <f t="shared" si="139"/>
        <v>42108</v>
      </c>
      <c r="U368" s="45">
        <f t="shared" si="140"/>
        <v>-0.1930876331550565</v>
      </c>
      <c r="V368" s="44">
        <f t="shared" si="141"/>
        <v>67725.692999999999</v>
      </c>
      <c r="W368" s="45">
        <f t="shared" si="142"/>
        <v>0.29782224838140081</v>
      </c>
      <c r="X368" s="44">
        <f t="shared" si="143"/>
        <v>180256</v>
      </c>
      <c r="Y368" s="45">
        <f t="shared" si="144"/>
        <v>2.4542318703809762</v>
      </c>
      <c r="Z368" s="44">
        <f t="shared" si="145"/>
        <v>58834</v>
      </c>
      <c r="AA368" s="45">
        <f t="shared" si="146"/>
        <v>0.1274314189929564</v>
      </c>
    </row>
    <row r="369" spans="1:27">
      <c r="A369" s="12">
        <v>350</v>
      </c>
      <c r="B369" s="1" t="s">
        <v>378</v>
      </c>
      <c r="C369" s="1" t="s">
        <v>377</v>
      </c>
      <c r="D369" s="13">
        <v>36530.412600000003</v>
      </c>
      <c r="E369" s="14">
        <f t="shared" si="151"/>
        <v>42375.278616000003</v>
      </c>
      <c r="F369" s="15">
        <v>42108</v>
      </c>
      <c r="G369" s="14">
        <f t="shared" si="152"/>
        <v>48845.279999999999</v>
      </c>
      <c r="H369" s="13">
        <v>37473.974999999999</v>
      </c>
      <c r="I369" s="14">
        <f t="shared" si="153"/>
        <v>43469.810999999994</v>
      </c>
      <c r="J369" s="36">
        <v>111526</v>
      </c>
      <c r="K369" s="14">
        <f t="shared" si="154"/>
        <v>129370.15999999999</v>
      </c>
      <c r="L369" s="37">
        <v>38934</v>
      </c>
      <c r="M369" s="14">
        <f t="shared" si="155"/>
        <v>45163.439999999995</v>
      </c>
      <c r="O369" s="39">
        <v>28325</v>
      </c>
      <c r="P369" s="36">
        <f t="shared" si="157"/>
        <v>549.505</v>
      </c>
      <c r="Q369" s="36">
        <f t="shared" si="156"/>
        <v>28874.505000000001</v>
      </c>
      <c r="R369" s="44">
        <f t="shared" si="137"/>
        <v>36530.412600000003</v>
      </c>
      <c r="S369" s="45">
        <f t="shared" si="138"/>
        <v>0.26514420247204251</v>
      </c>
      <c r="T369" s="44">
        <f t="shared" si="139"/>
        <v>42108</v>
      </c>
      <c r="U369" s="45">
        <f t="shared" si="140"/>
        <v>0.45831071389795253</v>
      </c>
      <c r="V369" s="44">
        <f t="shared" si="141"/>
        <v>37473.974999999999</v>
      </c>
      <c r="W369" s="45">
        <f t="shared" si="142"/>
        <v>0.29782224838140081</v>
      </c>
      <c r="X369" s="44">
        <f t="shared" si="143"/>
        <v>111526</v>
      </c>
      <c r="Y369" s="45">
        <f t="shared" si="144"/>
        <v>2.8624385076038532</v>
      </c>
      <c r="Z369" s="44">
        <f t="shared" si="145"/>
        <v>38934</v>
      </c>
      <c r="AA369" s="45">
        <f t="shared" si="146"/>
        <v>0.3483867515650918</v>
      </c>
    </row>
    <row r="370" spans="1:27">
      <c r="A370" s="12">
        <v>351</v>
      </c>
      <c r="B370" s="1" t="s">
        <v>380</v>
      </c>
      <c r="C370" s="1" t="s">
        <v>1</v>
      </c>
      <c r="D370" s="13">
        <v>99628.398000000001</v>
      </c>
      <c r="E370" s="14">
        <f t="shared" si="151"/>
        <v>115568.94167999999</v>
      </c>
      <c r="F370" s="15">
        <v>32352.399999999998</v>
      </c>
      <c r="G370" s="14">
        <f t="shared" si="152"/>
        <v>37528.783999999992</v>
      </c>
      <c r="H370" s="13">
        <v>102201.75</v>
      </c>
      <c r="I370" s="14">
        <f t="shared" si="153"/>
        <v>118554.03</v>
      </c>
      <c r="J370" s="36">
        <v>156258</v>
      </c>
      <c r="K370" s="14">
        <f t="shared" si="154"/>
        <v>181259.28</v>
      </c>
      <c r="L370" s="37">
        <v>79107</v>
      </c>
      <c r="M370" s="14">
        <f t="shared" si="155"/>
        <v>91764.12</v>
      </c>
      <c r="O370" s="39">
        <v>77250</v>
      </c>
      <c r="P370" s="36">
        <f t="shared" si="157"/>
        <v>1498.65</v>
      </c>
      <c r="Q370" s="36">
        <f t="shared" si="156"/>
        <v>78748.649999999994</v>
      </c>
      <c r="R370" s="44">
        <f t="shared" si="137"/>
        <v>99628.398000000001</v>
      </c>
      <c r="S370" s="45">
        <f t="shared" si="138"/>
        <v>0.26514420247204251</v>
      </c>
      <c r="T370" s="44">
        <f t="shared" si="139"/>
        <v>32352.399999999998</v>
      </c>
      <c r="U370" s="45">
        <f t="shared" si="140"/>
        <v>-0.58916883019581923</v>
      </c>
      <c r="V370" s="44">
        <f t="shared" si="141"/>
        <v>102201.75</v>
      </c>
      <c r="W370" s="45">
        <f t="shared" si="142"/>
        <v>0.29782224838140081</v>
      </c>
      <c r="X370" s="44">
        <f t="shared" si="143"/>
        <v>156258</v>
      </c>
      <c r="Y370" s="45">
        <f t="shared" si="144"/>
        <v>0.98426258735864058</v>
      </c>
      <c r="Z370" s="44">
        <f t="shared" si="145"/>
        <v>79107</v>
      </c>
      <c r="AA370" s="45">
        <f t="shared" si="146"/>
        <v>4.5505541999768528E-3</v>
      </c>
    </row>
    <row r="371" spans="1:27" ht="30">
      <c r="A371" s="12">
        <v>352</v>
      </c>
      <c r="B371" s="1" t="s">
        <v>381</v>
      </c>
      <c r="C371" s="1" t="s">
        <v>1</v>
      </c>
      <c r="D371" s="13">
        <v>126195.97080000001</v>
      </c>
      <c r="E371" s="14">
        <f t="shared" si="151"/>
        <v>146387.32612800002</v>
      </c>
      <c r="F371" s="15">
        <v>49648</v>
      </c>
      <c r="G371" s="14">
        <f t="shared" si="152"/>
        <v>57591.679999999993</v>
      </c>
      <c r="H371" s="13">
        <v>129455.55</v>
      </c>
      <c r="I371" s="14">
        <f t="shared" si="153"/>
        <v>150168.43799999999</v>
      </c>
      <c r="J371" s="36">
        <v>232562</v>
      </c>
      <c r="K371" s="14">
        <f t="shared" si="154"/>
        <v>269771.92</v>
      </c>
      <c r="L371" s="37">
        <v>103213</v>
      </c>
      <c r="M371" s="14">
        <f t="shared" si="155"/>
        <v>119727.07999999999</v>
      </c>
      <c r="O371" s="39">
        <v>97850</v>
      </c>
      <c r="P371" s="36">
        <f t="shared" si="157"/>
        <v>1898.29</v>
      </c>
      <c r="Q371" s="36">
        <f t="shared" si="156"/>
        <v>99748.29</v>
      </c>
      <c r="R371" s="44">
        <f t="shared" si="137"/>
        <v>126195.97080000001</v>
      </c>
      <c r="S371" s="45">
        <f t="shared" si="138"/>
        <v>0.26514420247204251</v>
      </c>
      <c r="T371" s="44">
        <f t="shared" si="139"/>
        <v>49648</v>
      </c>
      <c r="U371" s="45">
        <f t="shared" si="140"/>
        <v>-0.50226715666002897</v>
      </c>
      <c r="V371" s="44">
        <f t="shared" si="141"/>
        <v>129455.55</v>
      </c>
      <c r="W371" s="45">
        <f t="shared" si="142"/>
        <v>0.29782224838140103</v>
      </c>
      <c r="X371" s="44">
        <f t="shared" si="143"/>
        <v>232562</v>
      </c>
      <c r="Y371" s="45">
        <f t="shared" si="144"/>
        <v>1.3314885899297124</v>
      </c>
      <c r="Z371" s="44">
        <f t="shared" si="145"/>
        <v>103213</v>
      </c>
      <c r="AA371" s="45">
        <f t="shared" si="146"/>
        <v>3.4734530286183452E-2</v>
      </c>
    </row>
    <row r="372" spans="1:27">
      <c r="A372" s="12">
        <v>353</v>
      </c>
      <c r="B372" s="1" t="s">
        <v>382</v>
      </c>
      <c r="C372" s="1" t="s">
        <v>1</v>
      </c>
      <c r="D372" s="13">
        <v>159405.43680000002</v>
      </c>
      <c r="E372" s="14">
        <f t="shared" si="151"/>
        <v>184910.30668800001</v>
      </c>
      <c r="F372" s="15">
        <v>53359.999999999993</v>
      </c>
      <c r="G372" s="14">
        <f t="shared" si="152"/>
        <v>61897.599999999984</v>
      </c>
      <c r="H372" s="13">
        <v>163522.79999999999</v>
      </c>
      <c r="I372" s="14">
        <f t="shared" si="153"/>
        <v>189686.44799999997</v>
      </c>
      <c r="J372" s="36">
        <v>215785</v>
      </c>
      <c r="K372" s="14">
        <f t="shared" si="154"/>
        <v>250310.59999999998</v>
      </c>
      <c r="L372" s="37">
        <v>131183</v>
      </c>
      <c r="M372" s="14">
        <f t="shared" si="155"/>
        <v>152172.28</v>
      </c>
      <c r="O372" s="39">
        <v>123600</v>
      </c>
      <c r="P372" s="36">
        <f t="shared" si="157"/>
        <v>2397.84</v>
      </c>
      <c r="Q372" s="36">
        <f t="shared" si="156"/>
        <v>125997.84</v>
      </c>
      <c r="R372" s="44">
        <f t="shared" si="137"/>
        <v>159405.43680000002</v>
      </c>
      <c r="S372" s="45">
        <f t="shared" si="138"/>
        <v>0.26514420247204251</v>
      </c>
      <c r="T372" s="44">
        <f t="shared" si="139"/>
        <v>53359.999999999993</v>
      </c>
      <c r="U372" s="45">
        <f t="shared" si="140"/>
        <v>-0.57650067651953396</v>
      </c>
      <c r="V372" s="44">
        <f t="shared" si="141"/>
        <v>163522.79999999999</v>
      </c>
      <c r="W372" s="45">
        <f t="shared" si="142"/>
        <v>0.29782224838140081</v>
      </c>
      <c r="X372" s="44">
        <f t="shared" si="143"/>
        <v>215785</v>
      </c>
      <c r="Y372" s="45">
        <f t="shared" si="144"/>
        <v>0.71260872408606368</v>
      </c>
      <c r="Z372" s="44">
        <f t="shared" si="145"/>
        <v>131183</v>
      </c>
      <c r="AA372" s="45">
        <f t="shared" si="146"/>
        <v>4.1152768968103048E-2</v>
      </c>
    </row>
    <row r="373" spans="1:27">
      <c r="A373" s="12">
        <v>354</v>
      </c>
      <c r="B373" s="1" t="s">
        <v>383</v>
      </c>
      <c r="C373" s="1" t="s">
        <v>1</v>
      </c>
      <c r="D373" s="13">
        <v>30021.357263999998</v>
      </c>
      <c r="E373" s="14">
        <f t="shared" si="151"/>
        <v>34824.774426239994</v>
      </c>
      <c r="F373" s="15">
        <v>30496.399999999998</v>
      </c>
      <c r="G373" s="14">
        <f t="shared" si="152"/>
        <v>35375.823999999993</v>
      </c>
      <c r="H373" s="13">
        <v>30796.794000000002</v>
      </c>
      <c r="I373" s="14">
        <f t="shared" si="153"/>
        <v>35724.281040000002</v>
      </c>
      <c r="J373" s="36">
        <v>96523</v>
      </c>
      <c r="K373" s="14">
        <f t="shared" si="154"/>
        <v>111966.68</v>
      </c>
      <c r="L373" s="37">
        <v>30265</v>
      </c>
      <c r="M373" s="14">
        <f t="shared" si="155"/>
        <v>35107.399999999994</v>
      </c>
      <c r="O373" s="39">
        <v>23278</v>
      </c>
      <c r="P373" s="36">
        <f t="shared" si="157"/>
        <v>451.59320000000002</v>
      </c>
      <c r="Q373" s="36">
        <f t="shared" si="156"/>
        <v>23729.593199999999</v>
      </c>
      <c r="R373" s="44">
        <f t="shared" si="137"/>
        <v>30021.357263999998</v>
      </c>
      <c r="S373" s="45">
        <f t="shared" si="138"/>
        <v>0.26514420247204229</v>
      </c>
      <c r="T373" s="44">
        <f t="shared" si="139"/>
        <v>30496.399999999998</v>
      </c>
      <c r="U373" s="45">
        <f t="shared" si="140"/>
        <v>0.28516320288204522</v>
      </c>
      <c r="V373" s="44">
        <f t="shared" si="141"/>
        <v>30796.794000000002</v>
      </c>
      <c r="W373" s="45">
        <f t="shared" si="142"/>
        <v>0.29782224838140103</v>
      </c>
      <c r="X373" s="44">
        <f t="shared" si="143"/>
        <v>96523</v>
      </c>
      <c r="Y373" s="45">
        <f t="shared" si="144"/>
        <v>3.0676213530706464</v>
      </c>
      <c r="Z373" s="44">
        <f t="shared" si="145"/>
        <v>30265</v>
      </c>
      <c r="AA373" s="45">
        <f t="shared" si="146"/>
        <v>0.27541166613846557</v>
      </c>
    </row>
    <row r="374" spans="1:27">
      <c r="A374" s="12">
        <v>355</v>
      </c>
      <c r="B374" s="1" t="s">
        <v>384</v>
      </c>
      <c r="C374" s="1" t="s">
        <v>1</v>
      </c>
      <c r="D374" s="13">
        <v>46493.252399999998</v>
      </c>
      <c r="E374" s="14">
        <f t="shared" si="151"/>
        <v>53932.172783999995</v>
      </c>
      <c r="F374" s="15">
        <v>34069.199999999997</v>
      </c>
      <c r="G374" s="14">
        <f t="shared" si="152"/>
        <v>39520.271999999997</v>
      </c>
      <c r="H374" s="13">
        <v>47694.15</v>
      </c>
      <c r="I374" s="14">
        <f t="shared" si="153"/>
        <v>55325.214</v>
      </c>
      <c r="J374" s="36">
        <v>87452</v>
      </c>
      <c r="K374" s="14">
        <f t="shared" si="154"/>
        <v>101444.31999999999</v>
      </c>
      <c r="L374" s="37">
        <v>45734</v>
      </c>
      <c r="M374" s="14">
        <f t="shared" si="155"/>
        <v>53051.439999999995</v>
      </c>
      <c r="O374" s="39">
        <v>36050</v>
      </c>
      <c r="P374" s="36">
        <f t="shared" si="157"/>
        <v>699.37</v>
      </c>
      <c r="Q374" s="36">
        <f t="shared" si="156"/>
        <v>36749.370000000003</v>
      </c>
      <c r="R374" s="44">
        <f t="shared" si="137"/>
        <v>46493.252399999998</v>
      </c>
      <c r="S374" s="45">
        <f t="shared" si="138"/>
        <v>0.26514420247204229</v>
      </c>
      <c r="T374" s="44">
        <f t="shared" si="139"/>
        <v>34069.199999999997</v>
      </c>
      <c r="U374" s="45">
        <f t="shared" si="140"/>
        <v>-7.2931046164873226E-2</v>
      </c>
      <c r="V374" s="44">
        <f t="shared" si="141"/>
        <v>47694.15</v>
      </c>
      <c r="W374" s="45">
        <f t="shared" si="142"/>
        <v>0.29782224838140081</v>
      </c>
      <c r="X374" s="44">
        <f t="shared" si="143"/>
        <v>87452</v>
      </c>
      <c r="Y374" s="45">
        <f t="shared" si="144"/>
        <v>1.3796870531385981</v>
      </c>
      <c r="Z374" s="44">
        <f t="shared" si="145"/>
        <v>45734</v>
      </c>
      <c r="AA374" s="45">
        <f t="shared" si="146"/>
        <v>0.2444839190440542</v>
      </c>
    </row>
    <row r="375" spans="1:27">
      <c r="A375" s="12">
        <v>356</v>
      </c>
      <c r="B375" s="1" t="s">
        <v>442</v>
      </c>
      <c r="C375" s="1" t="s">
        <v>297</v>
      </c>
      <c r="D375" s="13">
        <v>23910.81552</v>
      </c>
      <c r="E375" s="14">
        <f t="shared" si="151"/>
        <v>27736.546003199997</v>
      </c>
      <c r="F375" s="15">
        <v>18502</v>
      </c>
      <c r="G375" s="14">
        <f t="shared" si="152"/>
        <v>21462.32</v>
      </c>
      <c r="H375" s="13">
        <v>24528.420000000002</v>
      </c>
      <c r="I375" s="14">
        <f t="shared" si="153"/>
        <v>28452.967199999999</v>
      </c>
      <c r="J375" s="36">
        <v>74523</v>
      </c>
      <c r="K375" s="14">
        <f t="shared" si="154"/>
        <v>86446.68</v>
      </c>
      <c r="L375" s="37">
        <v>22819</v>
      </c>
      <c r="M375" s="14">
        <f t="shared" si="155"/>
        <v>26470.039999999997</v>
      </c>
      <c r="O375" s="39">
        <v>18540</v>
      </c>
      <c r="P375" s="36">
        <f t="shared" si="157"/>
        <v>359.67599999999999</v>
      </c>
      <c r="Q375" s="36">
        <f t="shared" si="156"/>
        <v>18899.675999999999</v>
      </c>
      <c r="R375" s="44">
        <f t="shared" si="137"/>
        <v>23910.81552</v>
      </c>
      <c r="S375" s="45">
        <f t="shared" si="138"/>
        <v>0.26514420247204251</v>
      </c>
      <c r="T375" s="44">
        <f t="shared" si="139"/>
        <v>18502</v>
      </c>
      <c r="U375" s="45">
        <f t="shared" si="140"/>
        <v>-2.1041418911096677E-2</v>
      </c>
      <c r="V375" s="44">
        <f t="shared" si="141"/>
        <v>24528.420000000002</v>
      </c>
      <c r="W375" s="45">
        <f t="shared" si="142"/>
        <v>0.29782224838140103</v>
      </c>
      <c r="X375" s="44">
        <f t="shared" si="143"/>
        <v>74523</v>
      </c>
      <c r="Y375" s="45">
        <f t="shared" si="144"/>
        <v>2.9430834687324801</v>
      </c>
      <c r="Z375" s="44">
        <f t="shared" si="145"/>
        <v>22819</v>
      </c>
      <c r="AA375" s="45">
        <f t="shared" si="146"/>
        <v>0.20737519521498671</v>
      </c>
    </row>
    <row r="376" spans="1:27">
      <c r="A376" s="12">
        <v>357</v>
      </c>
      <c r="B376" s="1" t="s">
        <v>385</v>
      </c>
      <c r="C376" s="1" t="s">
        <v>1</v>
      </c>
      <c r="D376" s="13">
        <v>21918.24756</v>
      </c>
      <c r="E376" s="14">
        <f t="shared" si="151"/>
        <v>25425.167169599998</v>
      </c>
      <c r="F376" s="15">
        <v>61400</v>
      </c>
      <c r="G376" s="14">
        <f t="shared" si="152"/>
        <v>71224</v>
      </c>
      <c r="H376" s="13">
        <v>22484.384999999998</v>
      </c>
      <c r="I376" s="14">
        <f t="shared" si="153"/>
        <v>26081.886599999998</v>
      </c>
      <c r="J376" s="36">
        <v>78562</v>
      </c>
      <c r="K376" s="14">
        <f t="shared" si="154"/>
        <v>91131.92</v>
      </c>
      <c r="L376" s="37">
        <v>35665</v>
      </c>
      <c r="M376" s="14">
        <f t="shared" si="155"/>
        <v>41371.399999999994</v>
      </c>
      <c r="O376" s="39">
        <v>16995</v>
      </c>
      <c r="P376" s="36">
        <f t="shared" si="157"/>
        <v>329.70300000000003</v>
      </c>
      <c r="Q376" s="36">
        <f t="shared" si="156"/>
        <v>17324.703000000001</v>
      </c>
      <c r="R376" s="44">
        <f t="shared" si="137"/>
        <v>21918.24756</v>
      </c>
      <c r="S376" s="45">
        <f t="shared" si="138"/>
        <v>0.26514420247204229</v>
      </c>
      <c r="T376" s="44">
        <f t="shared" si="139"/>
        <v>61400</v>
      </c>
      <c r="U376" s="45">
        <f t="shared" si="140"/>
        <v>2.5440722995366785</v>
      </c>
      <c r="V376" s="44">
        <f t="shared" si="141"/>
        <v>22484.384999999998</v>
      </c>
      <c r="W376" s="45">
        <f t="shared" si="142"/>
        <v>0.29782224838140059</v>
      </c>
      <c r="X376" s="44">
        <f t="shared" si="143"/>
        <v>78562</v>
      </c>
      <c r="Y376" s="45">
        <f t="shared" si="144"/>
        <v>3.5346809119902369</v>
      </c>
      <c r="Z376" s="44">
        <f t="shared" si="145"/>
        <v>35665</v>
      </c>
      <c r="AA376" s="45">
        <f t="shared" si="146"/>
        <v>1.0586211492341309</v>
      </c>
    </row>
    <row r="377" spans="1:27">
      <c r="A377" s="12">
        <v>358</v>
      </c>
      <c r="B377" s="1" t="s">
        <v>386</v>
      </c>
      <c r="C377" s="1" t="s">
        <v>1</v>
      </c>
      <c r="D377" s="13">
        <v>23910.81552</v>
      </c>
      <c r="E377" s="14">
        <f t="shared" si="151"/>
        <v>27736.546003199997</v>
      </c>
      <c r="F377" s="15">
        <v>64300</v>
      </c>
      <c r="G377" s="14">
        <f t="shared" si="152"/>
        <v>74588</v>
      </c>
      <c r="H377" s="13">
        <v>24528.420000000002</v>
      </c>
      <c r="I377" s="14">
        <f t="shared" si="153"/>
        <v>28452.967199999999</v>
      </c>
      <c r="J377" s="36">
        <v>95421</v>
      </c>
      <c r="K377" s="14">
        <f t="shared" si="154"/>
        <v>110688.35999999999</v>
      </c>
      <c r="L377" s="37">
        <v>39765</v>
      </c>
      <c r="M377" s="14">
        <f t="shared" si="155"/>
        <v>46127.399999999994</v>
      </c>
      <c r="O377" s="39">
        <v>18540</v>
      </c>
      <c r="P377" s="36">
        <f t="shared" si="157"/>
        <v>359.67599999999999</v>
      </c>
      <c r="Q377" s="36">
        <f t="shared" si="156"/>
        <v>18899.675999999999</v>
      </c>
      <c r="R377" s="44">
        <f t="shared" si="137"/>
        <v>23910.81552</v>
      </c>
      <c r="S377" s="45">
        <f t="shared" si="138"/>
        <v>0.26514420247204251</v>
      </c>
      <c r="T377" s="44">
        <f t="shared" si="139"/>
        <v>64300</v>
      </c>
      <c r="U377" s="45">
        <f t="shared" si="140"/>
        <v>2.4021747251116898</v>
      </c>
      <c r="V377" s="44">
        <f t="shared" si="141"/>
        <v>24528.420000000002</v>
      </c>
      <c r="W377" s="45">
        <f t="shared" si="142"/>
        <v>0.29782224838140103</v>
      </c>
      <c r="X377" s="44">
        <f t="shared" si="143"/>
        <v>95421</v>
      </c>
      <c r="Y377" s="45">
        <f t="shared" si="144"/>
        <v>4.0488167098737566</v>
      </c>
      <c r="Z377" s="44">
        <f t="shared" si="145"/>
        <v>39765</v>
      </c>
      <c r="AA377" s="45">
        <f t="shared" si="146"/>
        <v>1.1040043226137843</v>
      </c>
    </row>
    <row r="378" spans="1:27">
      <c r="A378" s="12">
        <v>359</v>
      </c>
      <c r="B378" s="1" t="s">
        <v>387</v>
      </c>
      <c r="C378" s="1" t="s">
        <v>1</v>
      </c>
      <c r="D378" s="13">
        <v>23777.977656000003</v>
      </c>
      <c r="E378" s="14">
        <f t="shared" si="151"/>
        <v>27582.45408096</v>
      </c>
      <c r="F378" s="15">
        <v>61400</v>
      </c>
      <c r="G378" s="14">
        <f t="shared" si="152"/>
        <v>71224</v>
      </c>
      <c r="H378" s="13">
        <v>24392.151000000002</v>
      </c>
      <c r="I378" s="14">
        <f t="shared" si="153"/>
        <v>28294.89516</v>
      </c>
      <c r="J378" s="36">
        <v>78541</v>
      </c>
      <c r="K378" s="14">
        <f t="shared" si="154"/>
        <v>91107.56</v>
      </c>
      <c r="L378" s="37">
        <v>37424</v>
      </c>
      <c r="M378" s="14">
        <f t="shared" si="155"/>
        <v>43411.839999999997</v>
      </c>
      <c r="O378" s="39">
        <v>18437</v>
      </c>
      <c r="P378" s="36">
        <f t="shared" si="157"/>
        <v>357.67779999999999</v>
      </c>
      <c r="Q378" s="36">
        <f t="shared" si="156"/>
        <v>18794.677800000001</v>
      </c>
      <c r="R378" s="44">
        <f t="shared" si="137"/>
        <v>23777.977656000003</v>
      </c>
      <c r="S378" s="45">
        <f t="shared" si="138"/>
        <v>0.26514420247204251</v>
      </c>
      <c r="T378" s="44">
        <f t="shared" si="139"/>
        <v>61400</v>
      </c>
      <c r="U378" s="45">
        <f t="shared" si="140"/>
        <v>2.2668822872824133</v>
      </c>
      <c r="V378" s="44">
        <f t="shared" si="141"/>
        <v>24392.151000000002</v>
      </c>
      <c r="W378" s="45">
        <f t="shared" si="142"/>
        <v>0.29782224838140081</v>
      </c>
      <c r="X378" s="44">
        <f t="shared" si="143"/>
        <v>78541</v>
      </c>
      <c r="Y378" s="45">
        <f t="shared" si="144"/>
        <v>3.178895793574072</v>
      </c>
      <c r="Z378" s="44">
        <f t="shared" si="145"/>
        <v>37424</v>
      </c>
      <c r="AA378" s="45">
        <f t="shared" si="146"/>
        <v>0.99120199868496806</v>
      </c>
    </row>
    <row r="379" spans="1:27">
      <c r="A379" s="12">
        <v>360</v>
      </c>
      <c r="B379" s="1" t="s">
        <v>388</v>
      </c>
      <c r="C379" s="1" t="s">
        <v>1</v>
      </c>
      <c r="D379" s="13">
        <v>43172.305799999995</v>
      </c>
      <c r="E379" s="14">
        <f t="shared" si="151"/>
        <v>50079.874727999988</v>
      </c>
      <c r="F379" s="15">
        <v>17864</v>
      </c>
      <c r="G379" s="14">
        <f t="shared" si="152"/>
        <v>20722.239999999998</v>
      </c>
      <c r="H379" s="13">
        <v>44287.425000000003</v>
      </c>
      <c r="I379" s="14">
        <f t="shared" si="153"/>
        <v>51373.413</v>
      </c>
      <c r="J379" s="36">
        <v>112562</v>
      </c>
      <c r="K379" s="14">
        <f t="shared" si="154"/>
        <v>130571.92</v>
      </c>
      <c r="L379" s="37">
        <v>35667</v>
      </c>
      <c r="M379" s="14">
        <f t="shared" si="155"/>
        <v>41373.719999999994</v>
      </c>
      <c r="O379" s="39">
        <v>33475</v>
      </c>
      <c r="P379" s="36">
        <f t="shared" si="157"/>
        <v>649.41499999999996</v>
      </c>
      <c r="Q379" s="36">
        <f t="shared" si="156"/>
        <v>34124.415000000001</v>
      </c>
      <c r="R379" s="44">
        <f t="shared" si="137"/>
        <v>43172.305799999995</v>
      </c>
      <c r="S379" s="45">
        <f t="shared" si="138"/>
        <v>0.26514420247204229</v>
      </c>
      <c r="T379" s="44">
        <f t="shared" si="139"/>
        <v>17864</v>
      </c>
      <c r="U379" s="45">
        <f t="shared" si="140"/>
        <v>-0.47650384629304265</v>
      </c>
      <c r="V379" s="44">
        <f t="shared" si="141"/>
        <v>44287.425000000003</v>
      </c>
      <c r="W379" s="45">
        <f t="shared" si="142"/>
        <v>0.29782224838140081</v>
      </c>
      <c r="X379" s="44">
        <f t="shared" si="143"/>
        <v>112562</v>
      </c>
      <c r="Y379" s="45">
        <f t="shared" si="144"/>
        <v>2.2985766935491787</v>
      </c>
      <c r="Z379" s="44">
        <f t="shared" si="145"/>
        <v>35667</v>
      </c>
      <c r="AA379" s="45">
        <f t="shared" si="146"/>
        <v>4.5204730982201458E-2</v>
      </c>
    </row>
    <row r="380" spans="1:27">
      <c r="A380" s="12">
        <v>361</v>
      </c>
      <c r="B380" s="1" t="s">
        <v>389</v>
      </c>
      <c r="C380" s="1" t="s">
        <v>391</v>
      </c>
      <c r="D380" s="13">
        <v>10095.677664000001</v>
      </c>
      <c r="E380" s="14">
        <f t="shared" si="151"/>
        <v>11710.98609024</v>
      </c>
      <c r="F380" s="15">
        <v>12804</v>
      </c>
      <c r="G380" s="14">
        <f t="shared" si="152"/>
        <v>14852.64</v>
      </c>
      <c r="H380" s="13">
        <v>10356.444</v>
      </c>
      <c r="I380" s="14">
        <f t="shared" si="153"/>
        <v>12013.475039999999</v>
      </c>
      <c r="J380" s="36">
        <v>25412</v>
      </c>
      <c r="K380" s="14">
        <f t="shared" si="154"/>
        <v>29477.919999999998</v>
      </c>
      <c r="L380" s="37">
        <v>10876</v>
      </c>
      <c r="M380" s="14">
        <f t="shared" si="155"/>
        <v>12616.16</v>
      </c>
      <c r="O380" s="39">
        <v>7828</v>
      </c>
      <c r="P380" s="36">
        <f t="shared" si="157"/>
        <v>151.86320000000001</v>
      </c>
      <c r="Q380" s="36">
        <f t="shared" si="156"/>
        <v>7979.8631999999998</v>
      </c>
      <c r="R380" s="44">
        <f t="shared" si="137"/>
        <v>10095.677664000001</v>
      </c>
      <c r="S380" s="45">
        <f t="shared" si="138"/>
        <v>0.26514420247204251</v>
      </c>
      <c r="T380" s="44">
        <f t="shared" si="139"/>
        <v>12804</v>
      </c>
      <c r="U380" s="45">
        <f t="shared" si="140"/>
        <v>0.60453878457465282</v>
      </c>
      <c r="V380" s="44">
        <f t="shared" si="141"/>
        <v>10356.444</v>
      </c>
      <c r="W380" s="45">
        <f t="shared" si="142"/>
        <v>0.29782224838140081</v>
      </c>
      <c r="X380" s="44">
        <f t="shared" si="143"/>
        <v>25412</v>
      </c>
      <c r="Y380" s="45">
        <f t="shared" si="144"/>
        <v>2.184515744580684</v>
      </c>
      <c r="Z380" s="44">
        <f t="shared" si="145"/>
        <v>10876</v>
      </c>
      <c r="AA380" s="45">
        <f t="shared" si="146"/>
        <v>0.36293063269555792</v>
      </c>
    </row>
    <row r="381" spans="1:27">
      <c r="A381" s="12">
        <v>362</v>
      </c>
      <c r="B381" s="1" t="s">
        <v>390</v>
      </c>
      <c r="C381" s="1" t="s">
        <v>392</v>
      </c>
      <c r="D381" s="13">
        <v>23379.464064</v>
      </c>
      <c r="E381" s="14">
        <f t="shared" si="151"/>
        <v>27120.178314239998</v>
      </c>
      <c r="F381" s="15">
        <v>19012.400000000001</v>
      </c>
      <c r="G381" s="14">
        <f t="shared" si="152"/>
        <v>22054.384000000002</v>
      </c>
      <c r="H381" s="13">
        <v>23983.344000000001</v>
      </c>
      <c r="I381" s="14">
        <f t="shared" si="153"/>
        <v>27820.679039999999</v>
      </c>
      <c r="J381" s="36">
        <v>30251</v>
      </c>
      <c r="K381" s="14">
        <f t="shared" si="154"/>
        <v>35091.159999999996</v>
      </c>
      <c r="L381" s="37">
        <v>22822</v>
      </c>
      <c r="M381" s="14">
        <f t="shared" si="155"/>
        <v>26473.519999999997</v>
      </c>
      <c r="O381" s="39">
        <v>18128</v>
      </c>
      <c r="P381" s="36">
        <f t="shared" si="157"/>
        <v>351.6832</v>
      </c>
      <c r="Q381" s="36">
        <f t="shared" si="156"/>
        <v>18479.683199999999</v>
      </c>
      <c r="R381" s="44">
        <f t="shared" si="137"/>
        <v>23379.464064</v>
      </c>
      <c r="S381" s="45">
        <f t="shared" si="138"/>
        <v>0.26514420247204251</v>
      </c>
      <c r="T381" s="44">
        <f t="shared" si="139"/>
        <v>19012.400000000001</v>
      </c>
      <c r="U381" s="45">
        <f t="shared" si="140"/>
        <v>2.882716084656689E-2</v>
      </c>
      <c r="V381" s="44">
        <f t="shared" si="141"/>
        <v>23983.344000000001</v>
      </c>
      <c r="W381" s="45">
        <f t="shared" si="142"/>
        <v>0.29782224838140081</v>
      </c>
      <c r="X381" s="44">
        <f t="shared" si="143"/>
        <v>30251</v>
      </c>
      <c r="Y381" s="45">
        <f t="shared" si="144"/>
        <v>0.63698693709208176</v>
      </c>
      <c r="Z381" s="44">
        <f t="shared" si="145"/>
        <v>22822</v>
      </c>
      <c r="AA381" s="45">
        <f t="shared" si="146"/>
        <v>0.23497788100609873</v>
      </c>
    </row>
    <row r="382" spans="1:27">
      <c r="A382" s="7"/>
      <c r="B382" s="8" t="s">
        <v>403</v>
      </c>
      <c r="C382" s="9"/>
      <c r="D382" s="11"/>
      <c r="E382" s="17"/>
      <c r="F382" s="11"/>
      <c r="G382" s="17"/>
      <c r="H382" s="11"/>
      <c r="I382" s="17"/>
      <c r="J382" s="11"/>
      <c r="K382" s="17"/>
      <c r="L382" s="11"/>
      <c r="M382" s="17"/>
      <c r="O382" s="38"/>
      <c r="P382" s="38"/>
      <c r="Q382" s="38"/>
      <c r="R382" s="38"/>
      <c r="S382" s="38"/>
      <c r="T382" s="38"/>
      <c r="U382" s="38"/>
      <c r="V382" s="38"/>
      <c r="W382" s="38"/>
      <c r="X382" s="38"/>
      <c r="Y382" s="38"/>
      <c r="Z382" s="38"/>
      <c r="AA382" s="38"/>
    </row>
    <row r="383" spans="1:27">
      <c r="A383" s="12">
        <v>363</v>
      </c>
      <c r="B383" s="1" t="s">
        <v>393</v>
      </c>
      <c r="C383" s="1" t="s">
        <v>3</v>
      </c>
      <c r="D383" s="13">
        <v>279871.14679999999</v>
      </c>
      <c r="E383" s="14">
        <f>D383*1.16</f>
        <v>324650.53028799995</v>
      </c>
      <c r="F383" s="15">
        <v>279444</v>
      </c>
      <c r="G383" s="14">
        <f t="shared" ref="G383:G443" si="158">F383*1.16</f>
        <v>324155.03999999998</v>
      </c>
      <c r="H383" s="13">
        <v>292842.08100000001</v>
      </c>
      <c r="I383" s="14">
        <f t="shared" ref="I383:I443" si="159">H383*1.16</f>
        <v>339696.81396</v>
      </c>
      <c r="J383" s="36">
        <v>450256</v>
      </c>
      <c r="K383" s="14">
        <f t="shared" ref="K383:K394" si="160">J383*1.16</f>
        <v>522296.95999999996</v>
      </c>
      <c r="L383" s="37">
        <v>298116</v>
      </c>
      <c r="M383" s="14">
        <f t="shared" ref="M383:M394" si="161">L383*1.16</f>
        <v>345814.56</v>
      </c>
      <c r="O383" s="39">
        <v>221347</v>
      </c>
      <c r="P383" s="36">
        <f>+O383*1.94%</f>
        <v>4294.1318000000001</v>
      </c>
      <c r="Q383" s="36">
        <f t="shared" ref="Q383:Q394" si="162">+(O383+P383)</f>
        <v>225641.1318</v>
      </c>
      <c r="R383" s="44">
        <f t="shared" si="137"/>
        <v>279871.14679999999</v>
      </c>
      <c r="S383" s="45">
        <f t="shared" si="138"/>
        <v>0.24033745340396306</v>
      </c>
      <c r="T383" s="44">
        <f t="shared" si="139"/>
        <v>279444</v>
      </c>
      <c r="U383" s="45">
        <f t="shared" si="140"/>
        <v>0.23844441734004818</v>
      </c>
      <c r="V383" s="44">
        <f t="shared" si="141"/>
        <v>292842.08100000001</v>
      </c>
      <c r="W383" s="45">
        <f t="shared" si="142"/>
        <v>0.29782224838140081</v>
      </c>
      <c r="X383" s="44">
        <f t="shared" si="143"/>
        <v>450256</v>
      </c>
      <c r="Y383" s="45">
        <f t="shared" si="144"/>
        <v>0.99545178845801185</v>
      </c>
      <c r="Z383" s="44">
        <f t="shared" si="145"/>
        <v>298116</v>
      </c>
      <c r="AA383" s="45">
        <f t="shared" si="146"/>
        <v>0.32119528749855353</v>
      </c>
    </row>
    <row r="384" spans="1:27">
      <c r="A384" s="12">
        <v>364</v>
      </c>
      <c r="B384" s="1" t="s">
        <v>394</v>
      </c>
      <c r="C384" s="1" t="s">
        <v>296</v>
      </c>
      <c r="D384" s="13">
        <v>306048.02</v>
      </c>
      <c r="E384" s="14">
        <f>D384*1.16</f>
        <v>355015.70319999999</v>
      </c>
      <c r="F384" s="15">
        <v>125048</v>
      </c>
      <c r="G384" s="14">
        <f t="shared" si="158"/>
        <v>145055.67999999999</v>
      </c>
      <c r="H384" s="13">
        <v>320232.15000000002</v>
      </c>
      <c r="I384" s="14">
        <f t="shared" si="159"/>
        <v>371469.29399999999</v>
      </c>
      <c r="J384" s="36">
        <v>432502</v>
      </c>
      <c r="K384" s="14">
        <f t="shared" si="160"/>
        <v>501702.31999999995</v>
      </c>
      <c r="L384" s="37">
        <v>258978</v>
      </c>
      <c r="M384" s="14">
        <f t="shared" si="161"/>
        <v>300414.48</v>
      </c>
      <c r="O384" s="39">
        <v>242050</v>
      </c>
      <c r="P384" s="36">
        <f t="shared" ref="P384:P394" si="163">+O384*1.94%</f>
        <v>4695.7700000000004</v>
      </c>
      <c r="Q384" s="36">
        <f t="shared" si="162"/>
        <v>246745.77</v>
      </c>
      <c r="R384" s="44">
        <f t="shared" si="137"/>
        <v>306048.02</v>
      </c>
      <c r="S384" s="45">
        <f t="shared" si="138"/>
        <v>0.24033745340396329</v>
      </c>
      <c r="T384" s="44">
        <f t="shared" si="139"/>
        <v>125048</v>
      </c>
      <c r="U384" s="45">
        <f t="shared" si="140"/>
        <v>-0.49321117034752004</v>
      </c>
      <c r="V384" s="44">
        <f t="shared" si="141"/>
        <v>320232.15000000002</v>
      </c>
      <c r="W384" s="45">
        <f t="shared" si="142"/>
        <v>0.29782224838140103</v>
      </c>
      <c r="X384" s="44">
        <f t="shared" si="143"/>
        <v>432502</v>
      </c>
      <c r="Y384" s="45">
        <f t="shared" si="144"/>
        <v>0.75282437465898622</v>
      </c>
      <c r="Z384" s="44">
        <f t="shared" si="145"/>
        <v>258978</v>
      </c>
      <c r="AA384" s="45">
        <f t="shared" si="146"/>
        <v>4.9574223704017317E-2</v>
      </c>
    </row>
    <row r="385" spans="1:27">
      <c r="A385" s="12">
        <v>365</v>
      </c>
      <c r="B385" s="1" t="s">
        <v>395</v>
      </c>
      <c r="C385" s="1" t="s">
        <v>296</v>
      </c>
      <c r="D385" s="13">
        <v>174382.2548</v>
      </c>
      <c r="E385" s="14">
        <f t="shared" ref="E385:E443" si="164">D385*1.16</f>
        <v>202283.41556799997</v>
      </c>
      <c r="F385" s="15">
        <v>191400.00000000003</v>
      </c>
      <c r="G385" s="14">
        <f t="shared" si="158"/>
        <v>222024.00000000003</v>
      </c>
      <c r="H385" s="13">
        <v>182464.19100000002</v>
      </c>
      <c r="I385" s="14">
        <f t="shared" si="159"/>
        <v>211658.46156</v>
      </c>
      <c r="J385" s="36">
        <v>337862</v>
      </c>
      <c r="K385" s="14">
        <f t="shared" si="160"/>
        <v>391919.92</v>
      </c>
      <c r="L385" s="37">
        <v>191221</v>
      </c>
      <c r="M385" s="14">
        <f t="shared" si="161"/>
        <v>221816.36</v>
      </c>
      <c r="O385" s="39">
        <v>137917</v>
      </c>
      <c r="P385" s="36">
        <f t="shared" si="163"/>
        <v>2675.5898000000002</v>
      </c>
      <c r="Q385" s="36">
        <f t="shared" si="162"/>
        <v>140592.58979999999</v>
      </c>
      <c r="R385" s="44">
        <f t="shared" si="137"/>
        <v>174382.2548</v>
      </c>
      <c r="S385" s="45">
        <f t="shared" si="138"/>
        <v>0.24033745340396329</v>
      </c>
      <c r="T385" s="44">
        <f t="shared" si="139"/>
        <v>191400.00000000003</v>
      </c>
      <c r="U385" s="45">
        <f t="shared" si="140"/>
        <v>0.36138042746261467</v>
      </c>
      <c r="V385" s="44">
        <f t="shared" si="141"/>
        <v>182464.19100000002</v>
      </c>
      <c r="W385" s="45">
        <f t="shared" si="142"/>
        <v>0.29782224838140103</v>
      </c>
      <c r="X385" s="44">
        <f t="shared" si="143"/>
        <v>337862</v>
      </c>
      <c r="Y385" s="45">
        <f t="shared" si="144"/>
        <v>1.4031280772381081</v>
      </c>
      <c r="Z385" s="44">
        <f t="shared" si="145"/>
        <v>191221</v>
      </c>
      <c r="AA385" s="45">
        <f t="shared" si="146"/>
        <v>0.36010724514017034</v>
      </c>
    </row>
    <row r="386" spans="1:27">
      <c r="A386" s="12">
        <v>366</v>
      </c>
      <c r="B386" s="1" t="s">
        <v>398</v>
      </c>
      <c r="C386" s="1" t="s">
        <v>3</v>
      </c>
      <c r="D386" s="13">
        <v>18883.813999999998</v>
      </c>
      <c r="E386" s="14">
        <f t="shared" si="164"/>
        <v>21905.224239999996</v>
      </c>
      <c r="F386" s="15">
        <v>20288.400000000001</v>
      </c>
      <c r="G386" s="14">
        <f t="shared" si="158"/>
        <v>23534.544000000002</v>
      </c>
      <c r="H386" s="13">
        <v>19759.005000000001</v>
      </c>
      <c r="I386" s="14">
        <f t="shared" si="159"/>
        <v>22920.445800000001</v>
      </c>
      <c r="J386" s="36">
        <v>50325</v>
      </c>
      <c r="K386" s="14">
        <f t="shared" si="160"/>
        <v>58376.999999999993</v>
      </c>
      <c r="L386" s="37">
        <v>19694</v>
      </c>
      <c r="M386" s="14">
        <f t="shared" si="161"/>
        <v>22845.039999999997</v>
      </c>
      <c r="O386" s="39">
        <v>14935</v>
      </c>
      <c r="P386" s="36">
        <f t="shared" si="163"/>
        <v>289.73900000000003</v>
      </c>
      <c r="Q386" s="36">
        <f t="shared" si="162"/>
        <v>15224.739</v>
      </c>
      <c r="R386" s="44">
        <f t="shared" si="137"/>
        <v>18883.813999999998</v>
      </c>
      <c r="S386" s="45">
        <f t="shared" si="138"/>
        <v>0.24033745340396306</v>
      </c>
      <c r="T386" s="44">
        <f t="shared" si="139"/>
        <v>20288.400000000001</v>
      </c>
      <c r="U386" s="45">
        <f t="shared" si="140"/>
        <v>0.33259427304468092</v>
      </c>
      <c r="V386" s="44">
        <f t="shared" si="141"/>
        <v>19759.005000000001</v>
      </c>
      <c r="W386" s="45">
        <f t="shared" si="142"/>
        <v>0.29782224838140103</v>
      </c>
      <c r="X386" s="44">
        <f t="shared" si="143"/>
        <v>50325</v>
      </c>
      <c r="Y386" s="45">
        <f t="shared" si="144"/>
        <v>2.3054753845041285</v>
      </c>
      <c r="Z386" s="44">
        <f t="shared" si="145"/>
        <v>19694</v>
      </c>
      <c r="AA386" s="45">
        <f t="shared" si="146"/>
        <v>0.29355255285492921</v>
      </c>
    </row>
    <row r="387" spans="1:27">
      <c r="A387" s="12">
        <v>367</v>
      </c>
      <c r="B387" s="1" t="s">
        <v>399</v>
      </c>
      <c r="C387" s="1" t="s">
        <v>296</v>
      </c>
      <c r="D387" s="13">
        <v>972.32360000000006</v>
      </c>
      <c r="E387" s="14">
        <f t="shared" si="164"/>
        <v>1127.8953759999999</v>
      </c>
      <c r="F387" s="15">
        <v>7400</v>
      </c>
      <c r="G387" s="14">
        <f t="shared" si="158"/>
        <v>8584</v>
      </c>
      <c r="H387" s="13">
        <v>1017.3870000000001</v>
      </c>
      <c r="I387" s="14">
        <f t="shared" si="159"/>
        <v>1180.1689200000001</v>
      </c>
      <c r="J387" s="36">
        <v>9623</v>
      </c>
      <c r="K387" s="14">
        <f t="shared" si="160"/>
        <v>11162.679999999998</v>
      </c>
      <c r="L387" s="37">
        <v>3032</v>
      </c>
      <c r="M387" s="14">
        <f t="shared" si="161"/>
        <v>3517.12</v>
      </c>
      <c r="O387" s="39">
        <v>769</v>
      </c>
      <c r="P387" s="36">
        <f t="shared" si="163"/>
        <v>14.9186</v>
      </c>
      <c r="Q387" s="36">
        <f t="shared" si="162"/>
        <v>783.91859999999997</v>
      </c>
      <c r="R387" s="44">
        <f t="shared" si="137"/>
        <v>972.32360000000006</v>
      </c>
      <c r="S387" s="45">
        <f t="shared" si="138"/>
        <v>0.24033745340396329</v>
      </c>
      <c r="T387" s="44">
        <f t="shared" si="139"/>
        <v>7400</v>
      </c>
      <c r="U387" s="45">
        <f t="shared" si="140"/>
        <v>8.4397556072786131</v>
      </c>
      <c r="V387" s="44">
        <f t="shared" si="141"/>
        <v>1017.3870000000001</v>
      </c>
      <c r="W387" s="45">
        <f t="shared" si="142"/>
        <v>0.29782224838140103</v>
      </c>
      <c r="X387" s="44">
        <f t="shared" si="143"/>
        <v>9623</v>
      </c>
      <c r="Y387" s="45">
        <f t="shared" si="144"/>
        <v>11.275509217411093</v>
      </c>
      <c r="Z387" s="44">
        <f t="shared" si="145"/>
        <v>3032</v>
      </c>
      <c r="AA387" s="45">
        <f t="shared" si="146"/>
        <v>2.8677485136849667</v>
      </c>
    </row>
    <row r="388" spans="1:27">
      <c r="A388" s="12">
        <v>368</v>
      </c>
      <c r="B388" s="1" t="s">
        <v>400</v>
      </c>
      <c r="C388" s="1" t="s">
        <v>296</v>
      </c>
      <c r="D388" s="13">
        <v>972.32360000000006</v>
      </c>
      <c r="E388" s="14">
        <f t="shared" si="164"/>
        <v>1127.8953759999999</v>
      </c>
      <c r="F388" s="15">
        <v>7400</v>
      </c>
      <c r="G388" s="14">
        <f t="shared" si="158"/>
        <v>8584</v>
      </c>
      <c r="H388" s="13">
        <v>1017.3870000000001</v>
      </c>
      <c r="I388" s="14">
        <f t="shared" si="159"/>
        <v>1180.1689200000001</v>
      </c>
      <c r="J388" s="36">
        <v>12421</v>
      </c>
      <c r="K388" s="14">
        <f t="shared" si="160"/>
        <v>14408.359999999999</v>
      </c>
      <c r="L388" s="37">
        <v>2734</v>
      </c>
      <c r="M388" s="14">
        <f t="shared" si="161"/>
        <v>3171.4399999999996</v>
      </c>
      <c r="O388" s="39">
        <v>769</v>
      </c>
      <c r="P388" s="36">
        <f t="shared" si="163"/>
        <v>14.9186</v>
      </c>
      <c r="Q388" s="36">
        <f t="shared" si="162"/>
        <v>783.91859999999997</v>
      </c>
      <c r="R388" s="44">
        <f t="shared" si="137"/>
        <v>972.32360000000006</v>
      </c>
      <c r="S388" s="45">
        <f t="shared" si="138"/>
        <v>0.24033745340396329</v>
      </c>
      <c r="T388" s="44">
        <f t="shared" si="139"/>
        <v>7400</v>
      </c>
      <c r="U388" s="45">
        <f t="shared" si="140"/>
        <v>8.4397556072786131</v>
      </c>
      <c r="V388" s="44">
        <f t="shared" si="141"/>
        <v>1017.3870000000001</v>
      </c>
      <c r="W388" s="45">
        <f t="shared" si="142"/>
        <v>0.29782224838140103</v>
      </c>
      <c r="X388" s="44">
        <f t="shared" si="143"/>
        <v>12421</v>
      </c>
      <c r="Y388" s="45">
        <f t="shared" si="144"/>
        <v>14.844757351082116</v>
      </c>
      <c r="Z388" s="44">
        <f t="shared" si="145"/>
        <v>2734</v>
      </c>
      <c r="AA388" s="45">
        <f t="shared" si="146"/>
        <v>2.4876070040945577</v>
      </c>
    </row>
    <row r="389" spans="1:27">
      <c r="A389" s="12">
        <v>369</v>
      </c>
      <c r="B389" s="1" t="s">
        <v>402</v>
      </c>
      <c r="C389" s="1" t="s">
        <v>296</v>
      </c>
      <c r="D389" s="13">
        <v>1953.498</v>
      </c>
      <c r="E389" s="14">
        <f t="shared" si="164"/>
        <v>2266.0576799999999</v>
      </c>
      <c r="F389" s="15">
        <v>7400</v>
      </c>
      <c r="G389" s="14">
        <f t="shared" si="158"/>
        <v>8584</v>
      </c>
      <c r="H389" s="13">
        <v>2044.0350000000001</v>
      </c>
      <c r="I389" s="14">
        <f t="shared" si="159"/>
        <v>2371.0805999999998</v>
      </c>
      <c r="J389" s="36">
        <v>15421</v>
      </c>
      <c r="K389" s="14">
        <f t="shared" si="160"/>
        <v>17888.36</v>
      </c>
      <c r="L389" s="37">
        <v>3894</v>
      </c>
      <c r="M389" s="14">
        <f t="shared" si="161"/>
        <v>4517.04</v>
      </c>
      <c r="O389" s="39">
        <v>1545</v>
      </c>
      <c r="P389" s="36">
        <f t="shared" si="163"/>
        <v>29.973000000000003</v>
      </c>
      <c r="Q389" s="36">
        <f t="shared" si="162"/>
        <v>1574.973</v>
      </c>
      <c r="R389" s="44">
        <f t="shared" si="137"/>
        <v>1953.498</v>
      </c>
      <c r="S389" s="45">
        <f t="shared" si="138"/>
        <v>0.24033745340396329</v>
      </c>
      <c r="T389" s="44">
        <f t="shared" si="139"/>
        <v>7400</v>
      </c>
      <c r="U389" s="45">
        <f t="shared" si="140"/>
        <v>3.6984932440111677</v>
      </c>
      <c r="V389" s="44">
        <f t="shared" si="141"/>
        <v>2044.0350000000001</v>
      </c>
      <c r="W389" s="45">
        <f t="shared" si="142"/>
        <v>0.29782224838140081</v>
      </c>
      <c r="X389" s="44">
        <f t="shared" si="143"/>
        <v>15421</v>
      </c>
      <c r="Y389" s="45">
        <f t="shared" si="144"/>
        <v>8.7912789616075955</v>
      </c>
      <c r="Z389" s="44">
        <f t="shared" si="145"/>
        <v>3894</v>
      </c>
      <c r="AA389" s="45">
        <f t="shared" si="146"/>
        <v>1.4724233367810116</v>
      </c>
    </row>
    <row r="390" spans="1:27">
      <c r="A390" s="12">
        <v>370</v>
      </c>
      <c r="B390" s="1" t="s">
        <v>401</v>
      </c>
      <c r="C390" s="1" t="s">
        <v>296</v>
      </c>
      <c r="D390" s="13">
        <v>2344.1976</v>
      </c>
      <c r="E390" s="14">
        <f t="shared" si="164"/>
        <v>2719.2692159999997</v>
      </c>
      <c r="F390" s="15">
        <v>13200</v>
      </c>
      <c r="G390" s="14">
        <f t="shared" si="158"/>
        <v>15311.999999999998</v>
      </c>
      <c r="H390" s="13">
        <v>2452.8420000000001</v>
      </c>
      <c r="I390" s="14">
        <f t="shared" si="159"/>
        <v>2845.2967199999998</v>
      </c>
      <c r="J390" s="36">
        <v>18521</v>
      </c>
      <c r="K390" s="14">
        <f t="shared" si="160"/>
        <v>21484.359999999997</v>
      </c>
      <c r="L390" s="37">
        <v>6075</v>
      </c>
      <c r="M390" s="14">
        <f t="shared" si="161"/>
        <v>7046.9999999999991</v>
      </c>
      <c r="O390" s="39">
        <v>1854</v>
      </c>
      <c r="P390" s="36">
        <f t="shared" si="163"/>
        <v>35.967600000000004</v>
      </c>
      <c r="Q390" s="36">
        <f t="shared" si="162"/>
        <v>1889.9675999999999</v>
      </c>
      <c r="R390" s="44">
        <f t="shared" ref="R390:R453" si="165">+D390</f>
        <v>2344.1976</v>
      </c>
      <c r="S390" s="45">
        <f t="shared" ref="S390:S453" si="166">+(R390/Q390)-100%</f>
        <v>0.24033745340396306</v>
      </c>
      <c r="T390" s="44">
        <f t="shared" ref="T390:T453" si="167">+F390</f>
        <v>13200</v>
      </c>
      <c r="U390" s="45">
        <f t="shared" ref="U390:U453" si="168">+(T390/Q390)-100%</f>
        <v>5.9842467140706539</v>
      </c>
      <c r="V390" s="44">
        <f t="shared" ref="V390:V453" si="169">+H390</f>
        <v>2452.8420000000001</v>
      </c>
      <c r="W390" s="45">
        <f t="shared" ref="W390:W453" si="170">+(V390/Q390)-100%</f>
        <v>0.29782224838140081</v>
      </c>
      <c r="X390" s="44">
        <f t="shared" ref="X390:X453" si="171">+J390</f>
        <v>18521</v>
      </c>
      <c r="Y390" s="45">
        <f t="shared" ref="Y390:Y453" si="172">+(X390/Q390)-100%</f>
        <v>8.7996388932804983</v>
      </c>
      <c r="Z390" s="44">
        <f t="shared" ref="Z390:Z453" si="173">+L390</f>
        <v>6075</v>
      </c>
      <c r="AA390" s="45">
        <f t="shared" ref="AA390:AA453" si="174">+(Z390/Q390)-100%</f>
        <v>2.2143408172711534</v>
      </c>
    </row>
    <row r="391" spans="1:27">
      <c r="A391" s="12">
        <v>371</v>
      </c>
      <c r="B391" s="1" t="s">
        <v>404</v>
      </c>
      <c r="C391" s="1" t="s">
        <v>296</v>
      </c>
      <c r="D391" s="13">
        <v>44149.054799999998</v>
      </c>
      <c r="E391" s="14">
        <f t="shared" si="164"/>
        <v>51212.903567999994</v>
      </c>
      <c r="F391" s="15">
        <v>34324.400000000001</v>
      </c>
      <c r="G391" s="14">
        <f t="shared" si="158"/>
        <v>39816.303999999996</v>
      </c>
      <c r="H391" s="13">
        <v>46195.190999999999</v>
      </c>
      <c r="I391" s="14">
        <f t="shared" si="159"/>
        <v>53586.421559999995</v>
      </c>
      <c r="J391" s="36">
        <v>89521</v>
      </c>
      <c r="K391" s="14">
        <f t="shared" si="160"/>
        <v>103844.35999999999</v>
      </c>
      <c r="L391" s="37">
        <v>41590</v>
      </c>
      <c r="M391" s="14">
        <f t="shared" si="161"/>
        <v>48244.399999999994</v>
      </c>
      <c r="O391" s="39">
        <v>34917</v>
      </c>
      <c r="P391" s="36">
        <f t="shared" si="163"/>
        <v>677.38980000000004</v>
      </c>
      <c r="Q391" s="36">
        <f t="shared" si="162"/>
        <v>35594.389799999997</v>
      </c>
      <c r="R391" s="44">
        <f t="shared" si="165"/>
        <v>44149.054799999998</v>
      </c>
      <c r="S391" s="45">
        <f t="shared" si="166"/>
        <v>0.24033745340396306</v>
      </c>
      <c r="T391" s="44">
        <f t="shared" si="167"/>
        <v>34324.400000000001</v>
      </c>
      <c r="U391" s="45">
        <f t="shared" si="168"/>
        <v>-3.5679493513890659E-2</v>
      </c>
      <c r="V391" s="44">
        <f t="shared" si="169"/>
        <v>46195.190999999999</v>
      </c>
      <c r="W391" s="45">
        <f t="shared" si="170"/>
        <v>0.29782224838140081</v>
      </c>
      <c r="X391" s="44">
        <f t="shared" si="171"/>
        <v>89521</v>
      </c>
      <c r="Y391" s="45">
        <f t="shared" si="172"/>
        <v>1.5150311749409457</v>
      </c>
      <c r="Z391" s="44">
        <f t="shared" si="173"/>
        <v>41590</v>
      </c>
      <c r="AA391" s="45">
        <f t="shared" si="174"/>
        <v>0.16844256169830452</v>
      </c>
    </row>
    <row r="392" spans="1:27">
      <c r="A392" s="12">
        <v>372</v>
      </c>
      <c r="B392" s="1" t="s">
        <v>544</v>
      </c>
      <c r="C392" s="1" t="s">
        <v>3</v>
      </c>
      <c r="D392" s="13">
        <v>259202</v>
      </c>
      <c r="E392" s="14">
        <f t="shared" si="164"/>
        <v>300674.32</v>
      </c>
      <c r="F392" s="15">
        <v>304150</v>
      </c>
      <c r="G392" s="14">
        <f t="shared" si="158"/>
        <v>352814</v>
      </c>
      <c r="H392" s="13">
        <v>257985</v>
      </c>
      <c r="I392" s="14">
        <f t="shared" si="159"/>
        <v>299262.59999999998</v>
      </c>
      <c r="J392" s="36">
        <v>475210</v>
      </c>
      <c r="K392" s="14">
        <f t="shared" si="160"/>
        <v>551243.6</v>
      </c>
      <c r="L392" s="37">
        <v>284872</v>
      </c>
      <c r="M392" s="14">
        <f t="shared" si="161"/>
        <v>330451.51999999996</v>
      </c>
      <c r="O392" s="39">
        <v>195000</v>
      </c>
      <c r="P392" s="36">
        <f t="shared" si="163"/>
        <v>3783</v>
      </c>
      <c r="Q392" s="36">
        <f t="shared" si="162"/>
        <v>198783</v>
      </c>
      <c r="R392" s="44">
        <f t="shared" si="165"/>
        <v>259202</v>
      </c>
      <c r="S392" s="45">
        <f t="shared" si="166"/>
        <v>0.30394450229647396</v>
      </c>
      <c r="T392" s="44">
        <f t="shared" si="167"/>
        <v>304150</v>
      </c>
      <c r="U392" s="45">
        <f t="shared" si="168"/>
        <v>0.5300604176413477</v>
      </c>
      <c r="V392" s="44">
        <f t="shared" si="169"/>
        <v>257985</v>
      </c>
      <c r="W392" s="45">
        <f t="shared" si="170"/>
        <v>0.29782224838140081</v>
      </c>
      <c r="X392" s="44">
        <f t="shared" si="171"/>
        <v>475210</v>
      </c>
      <c r="Y392" s="45">
        <f t="shared" si="172"/>
        <v>1.3905967814149096</v>
      </c>
      <c r="Z392" s="44">
        <f t="shared" si="173"/>
        <v>284872</v>
      </c>
      <c r="AA392" s="45">
        <f t="shared" si="174"/>
        <v>0.43308029358647371</v>
      </c>
    </row>
    <row r="393" spans="1:27">
      <c r="A393" s="12">
        <v>373</v>
      </c>
      <c r="B393" s="1" t="s">
        <v>405</v>
      </c>
      <c r="C393" s="1" t="s">
        <v>3</v>
      </c>
      <c r="D393" s="13">
        <v>21488.477999999999</v>
      </c>
      <c r="E393" s="14">
        <f t="shared" si="164"/>
        <v>24926.634479999997</v>
      </c>
      <c r="F393" s="15">
        <v>8679</v>
      </c>
      <c r="G393" s="14">
        <f t="shared" si="158"/>
        <v>10067.64</v>
      </c>
      <c r="H393" s="13">
        <v>22484.384999999998</v>
      </c>
      <c r="I393" s="14">
        <f t="shared" si="159"/>
        <v>26081.886599999998</v>
      </c>
      <c r="J393" s="36">
        <v>36521</v>
      </c>
      <c r="K393" s="14">
        <f t="shared" si="160"/>
        <v>42364.36</v>
      </c>
      <c r="L393" s="37">
        <v>18832</v>
      </c>
      <c r="M393" s="14">
        <f t="shared" si="161"/>
        <v>21845.119999999999</v>
      </c>
      <c r="O393" s="39">
        <v>16995</v>
      </c>
      <c r="P393" s="36">
        <f t="shared" si="163"/>
        <v>329.70300000000003</v>
      </c>
      <c r="Q393" s="36">
        <f t="shared" si="162"/>
        <v>17324.703000000001</v>
      </c>
      <c r="R393" s="44">
        <f t="shared" si="165"/>
        <v>21488.477999999999</v>
      </c>
      <c r="S393" s="45">
        <f t="shared" si="166"/>
        <v>0.24033745340396306</v>
      </c>
      <c r="T393" s="44">
        <f t="shared" si="167"/>
        <v>8679</v>
      </c>
      <c r="U393" s="45">
        <f t="shared" si="168"/>
        <v>-0.49903903114529591</v>
      </c>
      <c r="V393" s="44">
        <f t="shared" si="169"/>
        <v>22484.384999999998</v>
      </c>
      <c r="W393" s="45">
        <f t="shared" si="170"/>
        <v>0.29782224838140059</v>
      </c>
      <c r="X393" s="44">
        <f t="shared" si="171"/>
        <v>36521</v>
      </c>
      <c r="Y393" s="45">
        <f t="shared" si="172"/>
        <v>1.1080303656576391</v>
      </c>
      <c r="Z393" s="44">
        <f t="shared" si="173"/>
        <v>18832</v>
      </c>
      <c r="AA393" s="45">
        <f t="shared" si="174"/>
        <v>8.700276131717799E-2</v>
      </c>
    </row>
    <row r="394" spans="1:27">
      <c r="A394" s="12">
        <v>374</v>
      </c>
      <c r="B394" s="1" t="s">
        <v>440</v>
      </c>
      <c r="C394" s="1" t="s">
        <v>3</v>
      </c>
      <c r="D394" s="13">
        <v>24093.142</v>
      </c>
      <c r="E394" s="14">
        <f t="shared" si="164"/>
        <v>27948.044719999998</v>
      </c>
      <c r="F394" s="15">
        <v>12650.000000000002</v>
      </c>
      <c r="G394" s="14">
        <f t="shared" si="158"/>
        <v>14674.000000000002</v>
      </c>
      <c r="H394" s="13">
        <v>25209.764999999999</v>
      </c>
      <c r="I394" s="14">
        <f t="shared" si="159"/>
        <v>29243.327399999998</v>
      </c>
      <c r="J394" s="36">
        <v>45120</v>
      </c>
      <c r="K394" s="14">
        <f t="shared" si="160"/>
        <v>52339.199999999997</v>
      </c>
      <c r="L394" s="37">
        <v>20924</v>
      </c>
      <c r="M394" s="14">
        <f t="shared" si="161"/>
        <v>24271.839999999997</v>
      </c>
      <c r="O394" s="39">
        <v>19055</v>
      </c>
      <c r="P394" s="36">
        <f t="shared" si="163"/>
        <v>369.66700000000003</v>
      </c>
      <c r="Q394" s="36">
        <f t="shared" si="162"/>
        <v>19424.667000000001</v>
      </c>
      <c r="R394" s="44">
        <f t="shared" si="165"/>
        <v>24093.142</v>
      </c>
      <c r="S394" s="45">
        <f t="shared" si="166"/>
        <v>0.24033745340396306</v>
      </c>
      <c r="T394" s="44">
        <f t="shared" si="167"/>
        <v>12650.000000000002</v>
      </c>
      <c r="U394" s="45">
        <f t="shared" si="168"/>
        <v>-0.34876618476908761</v>
      </c>
      <c r="V394" s="44">
        <f t="shared" si="169"/>
        <v>25209.764999999999</v>
      </c>
      <c r="W394" s="45">
        <f t="shared" si="170"/>
        <v>0.29782224838140081</v>
      </c>
      <c r="X394" s="44">
        <f t="shared" si="171"/>
        <v>45120</v>
      </c>
      <c r="Y394" s="45">
        <f t="shared" si="172"/>
        <v>1.3228197425469377</v>
      </c>
      <c r="Z394" s="44">
        <f t="shared" si="173"/>
        <v>20924</v>
      </c>
      <c r="AA394" s="45">
        <f t="shared" si="174"/>
        <v>7.7187063232538211E-2</v>
      </c>
    </row>
    <row r="395" spans="1:27">
      <c r="A395" s="7"/>
      <c r="B395" s="8" t="s">
        <v>419</v>
      </c>
      <c r="C395" s="9"/>
      <c r="D395" s="11"/>
      <c r="E395" s="17"/>
      <c r="F395" s="11"/>
      <c r="G395" s="17"/>
      <c r="H395" s="11"/>
      <c r="I395" s="17"/>
      <c r="J395" s="11"/>
      <c r="K395" s="17"/>
      <c r="L395" s="11"/>
      <c r="M395" s="17"/>
      <c r="O395" s="38"/>
      <c r="P395" s="38"/>
      <c r="Q395" s="38"/>
      <c r="R395" s="38"/>
      <c r="S395" s="38"/>
      <c r="T395" s="38"/>
      <c r="U395" s="38"/>
      <c r="V395" s="38"/>
      <c r="W395" s="38"/>
      <c r="X395" s="38"/>
      <c r="Y395" s="38"/>
      <c r="Z395" s="38"/>
      <c r="AA395" s="38"/>
    </row>
    <row r="396" spans="1:27">
      <c r="A396" s="12">
        <v>375</v>
      </c>
      <c r="B396" s="1" t="s">
        <v>406</v>
      </c>
      <c r="C396" s="1" t="s">
        <v>407</v>
      </c>
      <c r="D396" s="13">
        <v>312168.9804</v>
      </c>
      <c r="E396" s="14">
        <f t="shared" si="164"/>
        <v>362116.01726399997</v>
      </c>
      <c r="F396" s="15">
        <v>146740</v>
      </c>
      <c r="G396" s="14">
        <f t="shared" si="158"/>
        <v>170218.4</v>
      </c>
      <c r="H396" s="13">
        <v>320232.15000000002</v>
      </c>
      <c r="I396" s="14">
        <f t="shared" si="159"/>
        <v>371469.29399999999</v>
      </c>
      <c r="J396" s="36">
        <v>485325</v>
      </c>
      <c r="K396" s="14">
        <f t="shared" ref="K396:K401" si="175">J396*1.16</f>
        <v>562977</v>
      </c>
      <c r="L396" s="37">
        <v>273484</v>
      </c>
      <c r="M396" s="14">
        <f t="shared" ref="M396:M401" si="176">L396*1.16</f>
        <v>317241.44</v>
      </c>
      <c r="O396" s="39">
        <v>242050</v>
      </c>
      <c r="P396" s="36">
        <f>+O396*1.94%</f>
        <v>4695.7700000000004</v>
      </c>
      <c r="Q396" s="36">
        <f t="shared" ref="Q396:Q401" si="177">+(O396+P396)</f>
        <v>246745.77</v>
      </c>
      <c r="R396" s="44">
        <f t="shared" si="165"/>
        <v>312168.9804</v>
      </c>
      <c r="S396" s="45">
        <f t="shared" si="166"/>
        <v>0.26514420247204251</v>
      </c>
      <c r="T396" s="44">
        <f t="shared" si="167"/>
        <v>146740</v>
      </c>
      <c r="U396" s="45">
        <f t="shared" si="168"/>
        <v>-0.40529882234657966</v>
      </c>
      <c r="V396" s="44">
        <f t="shared" si="169"/>
        <v>320232.15000000002</v>
      </c>
      <c r="W396" s="45">
        <f t="shared" si="170"/>
        <v>0.29782224838140103</v>
      </c>
      <c r="X396" s="44">
        <f t="shared" si="171"/>
        <v>485325</v>
      </c>
      <c r="Y396" s="45">
        <f t="shared" si="172"/>
        <v>0.96690301924932709</v>
      </c>
      <c r="Z396" s="44">
        <f t="shared" si="173"/>
        <v>273484</v>
      </c>
      <c r="AA396" s="45">
        <f t="shared" si="174"/>
        <v>0.10836347873359697</v>
      </c>
    </row>
    <row r="397" spans="1:27">
      <c r="A397" s="12">
        <v>376</v>
      </c>
      <c r="B397" s="1" t="s">
        <v>408</v>
      </c>
      <c r="C397" s="1" t="s">
        <v>409</v>
      </c>
      <c r="D397" s="13">
        <v>352020.33960000001</v>
      </c>
      <c r="E397" s="14">
        <f t="shared" si="164"/>
        <v>408343.59393599996</v>
      </c>
      <c r="F397" s="15">
        <v>68904</v>
      </c>
      <c r="G397" s="14">
        <f t="shared" si="158"/>
        <v>79928.639999999999</v>
      </c>
      <c r="H397" s="13">
        <v>361112.85</v>
      </c>
      <c r="I397" s="14">
        <f t="shared" si="159"/>
        <v>418890.90599999996</v>
      </c>
      <c r="J397" s="36">
        <v>502123</v>
      </c>
      <c r="K397" s="14">
        <f t="shared" si="175"/>
        <v>582462.67999999993</v>
      </c>
      <c r="L397" s="37">
        <v>271701</v>
      </c>
      <c r="M397" s="14">
        <f t="shared" si="176"/>
        <v>315173.15999999997</v>
      </c>
      <c r="O397" s="39">
        <v>272950</v>
      </c>
      <c r="P397" s="36">
        <f t="shared" ref="P397:P401" si="178">+O397*1.94%</f>
        <v>5295.2300000000005</v>
      </c>
      <c r="Q397" s="36">
        <f t="shared" si="177"/>
        <v>278245.23</v>
      </c>
      <c r="R397" s="44">
        <f t="shared" si="165"/>
        <v>352020.33960000001</v>
      </c>
      <c r="S397" s="45">
        <f t="shared" si="166"/>
        <v>0.26514420247204251</v>
      </c>
      <c r="T397" s="44">
        <f t="shared" si="167"/>
        <v>68904</v>
      </c>
      <c r="U397" s="45">
        <f t="shared" si="168"/>
        <v>-0.75236233160223442</v>
      </c>
      <c r="V397" s="44">
        <f t="shared" si="169"/>
        <v>361112.85</v>
      </c>
      <c r="W397" s="45">
        <f t="shared" si="170"/>
        <v>0.29782224838140081</v>
      </c>
      <c r="X397" s="44">
        <f t="shared" si="171"/>
        <v>502123</v>
      </c>
      <c r="Y397" s="45">
        <f t="shared" si="172"/>
        <v>0.80460595856396178</v>
      </c>
      <c r="Z397" s="44">
        <f t="shared" si="173"/>
        <v>271701</v>
      </c>
      <c r="AA397" s="45">
        <f t="shared" si="174"/>
        <v>-2.3519648476992727E-2</v>
      </c>
    </row>
    <row r="398" spans="1:27">
      <c r="A398" s="12">
        <v>377</v>
      </c>
      <c r="B398" s="1" t="s">
        <v>408</v>
      </c>
      <c r="C398" s="1" t="s">
        <v>410</v>
      </c>
      <c r="D398" s="13">
        <v>77710.150439999998</v>
      </c>
      <c r="E398" s="14">
        <f t="shared" si="164"/>
        <v>90143.774510399991</v>
      </c>
      <c r="F398" s="15">
        <v>47569.500000000007</v>
      </c>
      <c r="G398" s="14">
        <f t="shared" si="158"/>
        <v>55180.62</v>
      </c>
      <c r="H398" s="13">
        <v>79717.365000000005</v>
      </c>
      <c r="I398" s="14">
        <f t="shared" si="159"/>
        <v>92472.143400000001</v>
      </c>
      <c r="J398" s="36">
        <v>562385</v>
      </c>
      <c r="K398" s="14">
        <f t="shared" si="175"/>
        <v>652366.6</v>
      </c>
      <c r="L398" s="37">
        <v>276023</v>
      </c>
      <c r="M398" s="14">
        <f t="shared" si="176"/>
        <v>320186.68</v>
      </c>
      <c r="O398" s="39">
        <v>60255</v>
      </c>
      <c r="P398" s="36">
        <f t="shared" si="178"/>
        <v>1168.9470000000001</v>
      </c>
      <c r="Q398" s="36">
        <f t="shared" si="177"/>
        <v>61423.947</v>
      </c>
      <c r="R398" s="44">
        <f t="shared" si="165"/>
        <v>77710.150439999998</v>
      </c>
      <c r="S398" s="45">
        <f t="shared" si="166"/>
        <v>0.26514420247204229</v>
      </c>
      <c r="T398" s="44">
        <f t="shared" si="167"/>
        <v>47569.500000000007</v>
      </c>
      <c r="U398" s="45">
        <f t="shared" si="168"/>
        <v>-0.22555448935901157</v>
      </c>
      <c r="V398" s="44">
        <f t="shared" si="169"/>
        <v>79717.365000000005</v>
      </c>
      <c r="W398" s="45">
        <f t="shared" si="170"/>
        <v>0.29782224838140081</v>
      </c>
      <c r="X398" s="44">
        <f t="shared" si="171"/>
        <v>562385</v>
      </c>
      <c r="Y398" s="45">
        <f t="shared" si="172"/>
        <v>8.1557939121040199</v>
      </c>
      <c r="Z398" s="44">
        <f t="shared" si="173"/>
        <v>276023</v>
      </c>
      <c r="AA398" s="45">
        <f t="shared" si="174"/>
        <v>3.4937359691326906</v>
      </c>
    </row>
    <row r="399" spans="1:27">
      <c r="A399" s="12">
        <v>378</v>
      </c>
      <c r="B399" s="1" t="s">
        <v>546</v>
      </c>
      <c r="C399" s="1" t="s">
        <v>420</v>
      </c>
      <c r="D399" s="13">
        <v>112912.1844</v>
      </c>
      <c r="E399" s="14">
        <f t="shared" si="164"/>
        <v>130978.13390399999</v>
      </c>
      <c r="F399" s="15">
        <v>61248</v>
      </c>
      <c r="G399" s="14">
        <f t="shared" si="158"/>
        <v>71047.679999999993</v>
      </c>
      <c r="H399" s="13">
        <v>115828.65</v>
      </c>
      <c r="I399" s="14">
        <f t="shared" si="159"/>
        <v>134361.234</v>
      </c>
      <c r="J399" s="36">
        <v>174585</v>
      </c>
      <c r="K399" s="14">
        <f t="shared" si="175"/>
        <v>202518.59999999998</v>
      </c>
      <c r="L399" s="37">
        <v>101262</v>
      </c>
      <c r="M399" s="14">
        <f t="shared" si="176"/>
        <v>117463.92</v>
      </c>
      <c r="O399" s="39">
        <v>87550</v>
      </c>
      <c r="P399" s="36">
        <f t="shared" si="178"/>
        <v>1698.47</v>
      </c>
      <c r="Q399" s="36">
        <f t="shared" si="177"/>
        <v>89248.47</v>
      </c>
      <c r="R399" s="44">
        <f t="shared" si="165"/>
        <v>112912.1844</v>
      </c>
      <c r="S399" s="45">
        <f t="shared" si="166"/>
        <v>0.26514420247204229</v>
      </c>
      <c r="T399" s="44">
        <f t="shared" si="167"/>
        <v>61248</v>
      </c>
      <c r="U399" s="45">
        <f t="shared" si="168"/>
        <v>-0.3137361346362576</v>
      </c>
      <c r="V399" s="44">
        <f t="shared" si="169"/>
        <v>115828.65</v>
      </c>
      <c r="W399" s="45">
        <f t="shared" si="170"/>
        <v>0.29782224838140081</v>
      </c>
      <c r="X399" s="44">
        <f t="shared" si="171"/>
        <v>174585</v>
      </c>
      <c r="Y399" s="45">
        <f t="shared" si="172"/>
        <v>0.95616798808987991</v>
      </c>
      <c r="Z399" s="44">
        <f t="shared" si="173"/>
        <v>101262</v>
      </c>
      <c r="AA399" s="45">
        <f t="shared" si="174"/>
        <v>0.13460768571158699</v>
      </c>
    </row>
    <row r="400" spans="1:27">
      <c r="A400" s="12">
        <v>379</v>
      </c>
      <c r="B400" s="1" t="s">
        <v>421</v>
      </c>
      <c r="C400" s="1" t="s">
        <v>414</v>
      </c>
      <c r="D400" s="13">
        <v>77975.826168</v>
      </c>
      <c r="E400" s="14">
        <f t="shared" si="164"/>
        <v>90451.95835488</v>
      </c>
      <c r="F400" s="15">
        <v>85364.400000000009</v>
      </c>
      <c r="G400" s="14">
        <f t="shared" si="158"/>
        <v>99022.703999999998</v>
      </c>
      <c r="H400" s="13">
        <v>79989.903000000006</v>
      </c>
      <c r="I400" s="14">
        <f t="shared" si="159"/>
        <v>92788.287479999999</v>
      </c>
      <c r="J400" s="36">
        <v>165230</v>
      </c>
      <c r="K400" s="14">
        <f t="shared" si="175"/>
        <v>191666.8</v>
      </c>
      <c r="L400" s="37">
        <v>79417</v>
      </c>
      <c r="M400" s="14">
        <f t="shared" si="176"/>
        <v>92123.719999999987</v>
      </c>
      <c r="O400" s="39">
        <v>60461</v>
      </c>
      <c r="P400" s="36">
        <f t="shared" si="178"/>
        <v>1172.9434000000001</v>
      </c>
      <c r="Q400" s="36">
        <f t="shared" si="177"/>
        <v>61633.943400000004</v>
      </c>
      <c r="R400" s="44">
        <f t="shared" si="165"/>
        <v>77975.826168</v>
      </c>
      <c r="S400" s="45">
        <f t="shared" si="166"/>
        <v>0.26514420247204229</v>
      </c>
      <c r="T400" s="44">
        <f t="shared" si="167"/>
        <v>85364.400000000009</v>
      </c>
      <c r="U400" s="45">
        <f t="shared" si="168"/>
        <v>0.38502252640222934</v>
      </c>
      <c r="V400" s="44">
        <f t="shared" si="169"/>
        <v>79989.903000000006</v>
      </c>
      <c r="W400" s="45">
        <f t="shared" si="170"/>
        <v>0.29782224838140081</v>
      </c>
      <c r="X400" s="44">
        <f t="shared" si="171"/>
        <v>165230</v>
      </c>
      <c r="Y400" s="45">
        <f t="shared" si="172"/>
        <v>1.680827980252193</v>
      </c>
      <c r="Z400" s="44">
        <f t="shared" si="173"/>
        <v>79417</v>
      </c>
      <c r="AA400" s="45">
        <f t="shared" si="174"/>
        <v>0.28852699695992512</v>
      </c>
    </row>
    <row r="401" spans="1:27">
      <c r="A401" s="12">
        <v>380</v>
      </c>
      <c r="B401" s="1" t="s">
        <v>422</v>
      </c>
      <c r="C401" s="1" t="s">
        <v>423</v>
      </c>
      <c r="D401" s="13">
        <v>18065.949504</v>
      </c>
      <c r="E401" s="14">
        <f t="shared" si="164"/>
        <v>20956.501424639999</v>
      </c>
      <c r="F401" s="15">
        <v>17028</v>
      </c>
      <c r="G401" s="14">
        <f t="shared" si="158"/>
        <v>19752.48</v>
      </c>
      <c r="H401" s="13">
        <v>18532.584000000003</v>
      </c>
      <c r="I401" s="14">
        <f t="shared" si="159"/>
        <v>21497.797440000002</v>
      </c>
      <c r="J401" s="36">
        <v>41250</v>
      </c>
      <c r="K401" s="14">
        <f t="shared" si="175"/>
        <v>47850</v>
      </c>
      <c r="L401" s="37">
        <v>17651</v>
      </c>
      <c r="M401" s="14">
        <f t="shared" si="176"/>
        <v>20475.16</v>
      </c>
      <c r="O401" s="39">
        <v>14008</v>
      </c>
      <c r="P401" s="36">
        <f t="shared" si="178"/>
        <v>271.7552</v>
      </c>
      <c r="Q401" s="36">
        <f t="shared" si="177"/>
        <v>14279.7552</v>
      </c>
      <c r="R401" s="44">
        <f t="shared" si="165"/>
        <v>18065.949504</v>
      </c>
      <c r="S401" s="45">
        <f t="shared" si="166"/>
        <v>0.26514420247204251</v>
      </c>
      <c r="T401" s="44">
        <f t="shared" si="167"/>
        <v>17028</v>
      </c>
      <c r="U401" s="45">
        <f t="shared" si="168"/>
        <v>0.1924574169170632</v>
      </c>
      <c r="V401" s="44">
        <f t="shared" si="169"/>
        <v>18532.584000000003</v>
      </c>
      <c r="W401" s="45">
        <f t="shared" si="170"/>
        <v>0.29782224838140103</v>
      </c>
      <c r="X401" s="44">
        <f t="shared" si="171"/>
        <v>41250</v>
      </c>
      <c r="Y401" s="45">
        <f t="shared" si="172"/>
        <v>1.8887049828417228</v>
      </c>
      <c r="Z401" s="44">
        <f t="shared" si="173"/>
        <v>17651</v>
      </c>
      <c r="AA401" s="45">
        <f t="shared" si="174"/>
        <v>0.23608561580943621</v>
      </c>
    </row>
    <row r="402" spans="1:27">
      <c r="A402" s="7"/>
      <c r="B402" s="8" t="s">
        <v>424</v>
      </c>
      <c r="C402" s="9"/>
      <c r="D402" s="11"/>
      <c r="E402" s="17"/>
      <c r="F402" s="11"/>
      <c r="G402" s="17"/>
      <c r="H402" s="11"/>
      <c r="I402" s="17"/>
      <c r="J402" s="11"/>
      <c r="K402" s="17"/>
      <c r="L402" s="11"/>
      <c r="M402" s="17"/>
      <c r="O402" s="38"/>
      <c r="P402" s="38"/>
      <c r="Q402" s="38"/>
      <c r="R402" s="38"/>
      <c r="S402" s="38"/>
      <c r="T402" s="38"/>
      <c r="U402" s="38"/>
      <c r="V402" s="38"/>
      <c r="W402" s="38"/>
      <c r="X402" s="38"/>
      <c r="Y402" s="38"/>
      <c r="Z402" s="38"/>
      <c r="AA402" s="38"/>
    </row>
    <row r="403" spans="1:27">
      <c r="A403" s="12">
        <v>381</v>
      </c>
      <c r="B403" s="1" t="s">
        <v>411</v>
      </c>
      <c r="C403" s="1" t="s">
        <v>412</v>
      </c>
      <c r="D403" s="13">
        <v>179331.1164</v>
      </c>
      <c r="E403" s="14">
        <f t="shared" si="164"/>
        <v>208024.09502399998</v>
      </c>
      <c r="F403" s="15">
        <v>101824.8</v>
      </c>
      <c r="G403" s="14">
        <f t="shared" si="158"/>
        <v>118116.768</v>
      </c>
      <c r="H403" s="13">
        <v>183963.15</v>
      </c>
      <c r="I403" s="14">
        <f t="shared" si="159"/>
        <v>213397.25399999999</v>
      </c>
      <c r="J403" s="36">
        <v>329745</v>
      </c>
      <c r="K403" s="14">
        <f t="shared" ref="K403:K407" si="179">J403*1.16</f>
        <v>382504.19999999995</v>
      </c>
      <c r="L403" s="37">
        <v>161792</v>
      </c>
      <c r="M403" s="14">
        <f t="shared" ref="M403:M407" si="180">L403*1.16</f>
        <v>187678.72</v>
      </c>
      <c r="O403" s="39">
        <v>139050</v>
      </c>
      <c r="P403" s="36">
        <f>+O403*1.94%</f>
        <v>2697.57</v>
      </c>
      <c r="Q403" s="36">
        <f t="shared" ref="Q403:Q407" si="181">+(O403+P403)</f>
        <v>141747.57</v>
      </c>
      <c r="R403" s="44">
        <f t="shared" si="165"/>
        <v>179331.1164</v>
      </c>
      <c r="S403" s="45">
        <f t="shared" si="166"/>
        <v>0.26514420247204229</v>
      </c>
      <c r="T403" s="44">
        <f t="shared" si="167"/>
        <v>101824.8</v>
      </c>
      <c r="U403" s="45">
        <f t="shared" si="168"/>
        <v>-0.28164694463545303</v>
      </c>
      <c r="V403" s="44">
        <f t="shared" si="169"/>
        <v>183963.15</v>
      </c>
      <c r="W403" s="45">
        <f t="shared" si="170"/>
        <v>0.29782224838140081</v>
      </c>
      <c r="X403" s="44">
        <f t="shared" si="171"/>
        <v>329745</v>
      </c>
      <c r="Y403" s="45">
        <f t="shared" si="172"/>
        <v>1.3262832653850785</v>
      </c>
      <c r="Z403" s="44">
        <f t="shared" si="173"/>
        <v>161792</v>
      </c>
      <c r="AA403" s="45">
        <f t="shared" si="174"/>
        <v>0.14140933774032249</v>
      </c>
    </row>
    <row r="404" spans="1:27">
      <c r="A404" s="12">
        <v>382</v>
      </c>
      <c r="B404" s="1" t="s">
        <v>413</v>
      </c>
      <c r="C404" s="1" t="s">
        <v>414</v>
      </c>
      <c r="D404" s="13">
        <v>219182.47560000001</v>
      </c>
      <c r="E404" s="14">
        <f t="shared" si="164"/>
        <v>254251.67169599998</v>
      </c>
      <c r="F404" s="15">
        <v>197397.2</v>
      </c>
      <c r="G404" s="14">
        <f t="shared" si="158"/>
        <v>228980.75200000001</v>
      </c>
      <c r="H404" s="13">
        <v>224843.85</v>
      </c>
      <c r="I404" s="14">
        <f t="shared" si="159"/>
        <v>260818.86599999998</v>
      </c>
      <c r="J404" s="36">
        <v>410563</v>
      </c>
      <c r="K404" s="14">
        <f t="shared" si="179"/>
        <v>476253.07999999996</v>
      </c>
      <c r="L404" s="37">
        <v>222837</v>
      </c>
      <c r="M404" s="14">
        <f t="shared" si="180"/>
        <v>258490.91999999998</v>
      </c>
      <c r="O404" s="39">
        <v>169950</v>
      </c>
      <c r="P404" s="36">
        <f t="shared" ref="P404:P407" si="182">+O404*1.94%</f>
        <v>3297.03</v>
      </c>
      <c r="Q404" s="36">
        <f t="shared" si="181"/>
        <v>173247.03</v>
      </c>
      <c r="R404" s="44">
        <f t="shared" si="165"/>
        <v>219182.47560000001</v>
      </c>
      <c r="S404" s="45">
        <f t="shared" si="166"/>
        <v>0.26514420247204251</v>
      </c>
      <c r="T404" s="44">
        <f t="shared" si="167"/>
        <v>197397.2</v>
      </c>
      <c r="U404" s="45">
        <f t="shared" si="168"/>
        <v>0.13939731030309743</v>
      </c>
      <c r="V404" s="44">
        <f t="shared" si="169"/>
        <v>224843.85</v>
      </c>
      <c r="W404" s="45">
        <f t="shared" si="170"/>
        <v>0.29782224838140081</v>
      </c>
      <c r="X404" s="44">
        <f t="shared" si="171"/>
        <v>410563</v>
      </c>
      <c r="Y404" s="45">
        <f t="shared" si="172"/>
        <v>1.3698126311313965</v>
      </c>
      <c r="Z404" s="44">
        <f t="shared" si="173"/>
        <v>222837</v>
      </c>
      <c r="AA404" s="45">
        <f t="shared" si="174"/>
        <v>0.28623850001930773</v>
      </c>
    </row>
    <row r="405" spans="1:27">
      <c r="A405" s="12">
        <v>383</v>
      </c>
      <c r="B405" s="1" t="s">
        <v>415</v>
      </c>
      <c r="C405" s="1" t="s">
        <v>414</v>
      </c>
      <c r="D405" s="13">
        <v>232466.26200000002</v>
      </c>
      <c r="E405" s="14">
        <f t="shared" si="164"/>
        <v>269660.86391999997</v>
      </c>
      <c r="F405" s="15">
        <v>197397.2</v>
      </c>
      <c r="G405" s="14">
        <f t="shared" si="158"/>
        <v>228980.75200000001</v>
      </c>
      <c r="H405" s="13">
        <v>238470.75</v>
      </c>
      <c r="I405" s="14">
        <f t="shared" si="159"/>
        <v>276626.07</v>
      </c>
      <c r="J405" s="36">
        <v>356214</v>
      </c>
      <c r="K405" s="14">
        <f t="shared" si="179"/>
        <v>413208.24</v>
      </c>
      <c r="L405" s="37">
        <v>231449</v>
      </c>
      <c r="M405" s="14">
        <f t="shared" si="180"/>
        <v>268480.83999999997</v>
      </c>
      <c r="O405" s="39">
        <v>180250</v>
      </c>
      <c r="P405" s="36">
        <f t="shared" si="182"/>
        <v>3496.85</v>
      </c>
      <c r="Q405" s="36">
        <f t="shared" si="181"/>
        <v>183746.85</v>
      </c>
      <c r="R405" s="44">
        <f t="shared" si="165"/>
        <v>232466.26200000002</v>
      </c>
      <c r="S405" s="45">
        <f t="shared" si="166"/>
        <v>0.26514420247204251</v>
      </c>
      <c r="T405" s="44">
        <f t="shared" si="167"/>
        <v>197397.2</v>
      </c>
      <c r="U405" s="45">
        <f t="shared" si="168"/>
        <v>7.4288892571491738E-2</v>
      </c>
      <c r="V405" s="44">
        <f t="shared" si="169"/>
        <v>238470.75</v>
      </c>
      <c r="W405" s="45">
        <f t="shared" si="170"/>
        <v>0.29782224838140081</v>
      </c>
      <c r="X405" s="44">
        <f t="shared" si="171"/>
        <v>356214</v>
      </c>
      <c r="Y405" s="45">
        <f t="shared" si="172"/>
        <v>0.93861282519945233</v>
      </c>
      <c r="Z405" s="44">
        <f t="shared" si="173"/>
        <v>231449</v>
      </c>
      <c r="AA405" s="45">
        <f t="shared" si="174"/>
        <v>0.25960798783761452</v>
      </c>
    </row>
    <row r="406" spans="1:27">
      <c r="A406" s="12">
        <v>384</v>
      </c>
      <c r="B406" s="1" t="s">
        <v>416</v>
      </c>
      <c r="C406" s="1" t="s">
        <v>414</v>
      </c>
      <c r="D406" s="13">
        <v>259033.83480000001</v>
      </c>
      <c r="E406" s="14">
        <f t="shared" si="164"/>
        <v>300479.24836799997</v>
      </c>
      <c r="F406" s="15">
        <v>197397.2</v>
      </c>
      <c r="G406" s="14">
        <f t="shared" si="158"/>
        <v>228980.75200000001</v>
      </c>
      <c r="H406" s="13">
        <v>265724.55</v>
      </c>
      <c r="I406" s="14">
        <f t="shared" si="159"/>
        <v>308240.47799999994</v>
      </c>
      <c r="J406" s="36">
        <v>415854</v>
      </c>
      <c r="K406" s="14">
        <f t="shared" si="179"/>
        <v>482390.63999999996</v>
      </c>
      <c r="L406" s="37">
        <v>250903</v>
      </c>
      <c r="M406" s="14">
        <f t="shared" si="180"/>
        <v>291047.48</v>
      </c>
      <c r="O406" s="39">
        <v>200850</v>
      </c>
      <c r="P406" s="36">
        <f t="shared" si="182"/>
        <v>3896.4900000000002</v>
      </c>
      <c r="Q406" s="36">
        <f t="shared" si="181"/>
        <v>204746.49</v>
      </c>
      <c r="R406" s="44">
        <f t="shared" si="165"/>
        <v>259033.83480000001</v>
      </c>
      <c r="S406" s="45">
        <f t="shared" si="166"/>
        <v>0.26514420247204251</v>
      </c>
      <c r="T406" s="44">
        <f t="shared" si="167"/>
        <v>197397.2</v>
      </c>
      <c r="U406" s="45">
        <f t="shared" si="168"/>
        <v>-3.5894583589686779E-2</v>
      </c>
      <c r="V406" s="44">
        <f t="shared" si="169"/>
        <v>265724.55</v>
      </c>
      <c r="W406" s="45">
        <f t="shared" si="170"/>
        <v>0.29782224838140081</v>
      </c>
      <c r="X406" s="44">
        <f t="shared" si="171"/>
        <v>415854</v>
      </c>
      <c r="Y406" s="45">
        <f t="shared" si="172"/>
        <v>1.0310677853378585</v>
      </c>
      <c r="Z406" s="44">
        <f t="shared" si="173"/>
        <v>250903</v>
      </c>
      <c r="AA406" s="45">
        <f t="shared" si="174"/>
        <v>0.22543248482550315</v>
      </c>
    </row>
    <row r="407" spans="1:27">
      <c r="A407" s="12">
        <v>385</v>
      </c>
      <c r="B407" s="1" t="s">
        <v>418</v>
      </c>
      <c r="C407" s="1" t="s">
        <v>417</v>
      </c>
      <c r="D407" s="13">
        <v>126195.97080000001</v>
      </c>
      <c r="E407" s="14">
        <f t="shared" si="164"/>
        <v>146387.32612800002</v>
      </c>
      <c r="F407" s="15">
        <v>44532.4</v>
      </c>
      <c r="G407" s="14">
        <f t="shared" si="158"/>
        <v>51657.583999999995</v>
      </c>
      <c r="H407" s="13">
        <v>129455.55</v>
      </c>
      <c r="I407" s="14">
        <f t="shared" si="159"/>
        <v>150168.43799999999</v>
      </c>
      <c r="J407" s="36">
        <v>265845</v>
      </c>
      <c r="K407" s="14">
        <f t="shared" si="179"/>
        <v>308380.19999999995</v>
      </c>
      <c r="L407" s="37">
        <v>103942</v>
      </c>
      <c r="M407" s="14">
        <f t="shared" si="180"/>
        <v>120572.71999999999</v>
      </c>
      <c r="O407" s="39">
        <v>97850</v>
      </c>
      <c r="P407" s="36">
        <f t="shared" si="182"/>
        <v>1898.29</v>
      </c>
      <c r="Q407" s="36">
        <f t="shared" si="181"/>
        <v>99748.29</v>
      </c>
      <c r="R407" s="44">
        <f t="shared" si="165"/>
        <v>126195.97080000001</v>
      </c>
      <c r="S407" s="45">
        <f t="shared" si="166"/>
        <v>0.26514420247204251</v>
      </c>
      <c r="T407" s="44">
        <f t="shared" si="167"/>
        <v>44532.4</v>
      </c>
      <c r="U407" s="45">
        <f t="shared" si="168"/>
        <v>-0.553552246359311</v>
      </c>
      <c r="V407" s="44">
        <f t="shared" si="169"/>
        <v>129455.55</v>
      </c>
      <c r="W407" s="45">
        <f t="shared" si="170"/>
        <v>0.29782224838140103</v>
      </c>
      <c r="X407" s="44">
        <f t="shared" si="171"/>
        <v>265845</v>
      </c>
      <c r="Y407" s="45">
        <f t="shared" si="172"/>
        <v>1.6651584703858084</v>
      </c>
      <c r="Z407" s="44">
        <f t="shared" si="173"/>
        <v>103942</v>
      </c>
      <c r="AA407" s="45">
        <f t="shared" si="174"/>
        <v>4.2042926249663104E-2</v>
      </c>
    </row>
    <row r="408" spans="1:27">
      <c r="A408" s="7"/>
      <c r="B408" s="8" t="s">
        <v>425</v>
      </c>
      <c r="C408" s="9"/>
      <c r="D408" s="11"/>
      <c r="E408" s="17"/>
      <c r="F408" s="11"/>
      <c r="G408" s="17"/>
      <c r="H408" s="11"/>
      <c r="I408" s="17"/>
      <c r="J408" s="11"/>
      <c r="K408" s="17"/>
      <c r="L408" s="11"/>
      <c r="M408" s="17"/>
      <c r="O408" s="38"/>
      <c r="P408" s="38"/>
      <c r="Q408" s="38"/>
      <c r="R408" s="38"/>
      <c r="S408" s="38"/>
      <c r="T408" s="38"/>
      <c r="U408" s="38"/>
      <c r="V408" s="38"/>
      <c r="W408" s="38"/>
      <c r="X408" s="38"/>
      <c r="Y408" s="38"/>
      <c r="Z408" s="38"/>
      <c r="AA408" s="38"/>
    </row>
    <row r="409" spans="1:27">
      <c r="A409" s="12">
        <v>386</v>
      </c>
      <c r="B409" s="1" t="s">
        <v>429</v>
      </c>
      <c r="C409" s="1" t="s">
        <v>430</v>
      </c>
      <c r="D409" s="13">
        <v>70325.928</v>
      </c>
      <c r="E409" s="14">
        <f t="shared" si="164"/>
        <v>81578.076479999989</v>
      </c>
      <c r="F409" s="15">
        <v>78856.800000000003</v>
      </c>
      <c r="G409" s="14">
        <f t="shared" si="158"/>
        <v>91473.887999999992</v>
      </c>
      <c r="H409" s="13">
        <v>73585.259999999995</v>
      </c>
      <c r="I409" s="14">
        <f t="shared" si="159"/>
        <v>85358.901599999983</v>
      </c>
      <c r="J409" s="36">
        <v>215458</v>
      </c>
      <c r="K409" s="14">
        <f t="shared" ref="K409:K429" si="183">J409*1.16</f>
        <v>249931.27999999997</v>
      </c>
      <c r="L409" s="37">
        <v>75117</v>
      </c>
      <c r="M409" s="14">
        <f t="shared" ref="M409:M429" si="184">L409*1.16</f>
        <v>87135.72</v>
      </c>
      <c r="O409" s="39">
        <v>55620</v>
      </c>
      <c r="P409" s="36">
        <f>+O409*1.94%</f>
        <v>1079.028</v>
      </c>
      <c r="Q409" s="36">
        <f t="shared" ref="Q409:Q429" si="185">+(O409+P409)</f>
        <v>56699.027999999998</v>
      </c>
      <c r="R409" s="44">
        <f t="shared" si="165"/>
        <v>70325.928</v>
      </c>
      <c r="S409" s="45">
        <f t="shared" si="166"/>
        <v>0.24033745340396306</v>
      </c>
      <c r="T409" s="44">
        <f t="shared" si="167"/>
        <v>78856.800000000003</v>
      </c>
      <c r="U409" s="45">
        <f t="shared" si="168"/>
        <v>0.39079632899526962</v>
      </c>
      <c r="V409" s="44">
        <f t="shared" si="169"/>
        <v>73585.259999999995</v>
      </c>
      <c r="W409" s="45">
        <f t="shared" si="170"/>
        <v>0.29782224838140081</v>
      </c>
      <c r="X409" s="44">
        <f t="shared" si="171"/>
        <v>215458</v>
      </c>
      <c r="Y409" s="45">
        <f t="shared" si="172"/>
        <v>2.8000298700005932</v>
      </c>
      <c r="Z409" s="44">
        <f t="shared" si="173"/>
        <v>75117</v>
      </c>
      <c r="AA409" s="45">
        <f t="shared" si="174"/>
        <v>0.32483752631526608</v>
      </c>
    </row>
    <row r="410" spans="1:27">
      <c r="A410" s="12">
        <v>387</v>
      </c>
      <c r="B410" s="1" t="s">
        <v>426</v>
      </c>
      <c r="C410" s="1" t="s">
        <v>414</v>
      </c>
      <c r="D410" s="13">
        <v>209883.82511999999</v>
      </c>
      <c r="E410" s="14">
        <f t="shared" si="164"/>
        <v>243465.23713919998</v>
      </c>
      <c r="F410" s="15">
        <v>225032.80799999999</v>
      </c>
      <c r="G410" s="14">
        <f t="shared" si="158"/>
        <v>261038.05727999998</v>
      </c>
      <c r="H410" s="13">
        <v>246078</v>
      </c>
      <c r="I410" s="14">
        <f t="shared" si="159"/>
        <v>285450.48</v>
      </c>
      <c r="J410" s="36">
        <v>452158</v>
      </c>
      <c r="K410" s="14">
        <f t="shared" si="183"/>
        <v>524503.27999999991</v>
      </c>
      <c r="L410" s="37">
        <v>232628</v>
      </c>
      <c r="M410" s="14">
        <f t="shared" si="184"/>
        <v>269848.48</v>
      </c>
      <c r="O410" s="39">
        <v>186000</v>
      </c>
      <c r="P410" s="36">
        <f t="shared" ref="P410:P429" si="186">+O410*1.94%</f>
        <v>3608.4</v>
      </c>
      <c r="Q410" s="36">
        <f t="shared" si="185"/>
        <v>189608.4</v>
      </c>
      <c r="R410" s="44">
        <f t="shared" si="165"/>
        <v>209883.82511999999</v>
      </c>
      <c r="S410" s="45">
        <f t="shared" si="166"/>
        <v>0.10693315865752773</v>
      </c>
      <c r="T410" s="44">
        <f t="shared" si="167"/>
        <v>225032.80799999999</v>
      </c>
      <c r="U410" s="45">
        <f t="shared" si="168"/>
        <v>0.18682931768845679</v>
      </c>
      <c r="V410" s="44">
        <f t="shared" si="169"/>
        <v>246078</v>
      </c>
      <c r="W410" s="45">
        <f t="shared" si="170"/>
        <v>0.29782224838140081</v>
      </c>
      <c r="X410" s="44">
        <f t="shared" si="171"/>
        <v>452158</v>
      </c>
      <c r="Y410" s="45">
        <f t="shared" si="172"/>
        <v>1.3846939270623033</v>
      </c>
      <c r="Z410" s="44">
        <f t="shared" si="173"/>
        <v>232628</v>
      </c>
      <c r="AA410" s="45">
        <f t="shared" si="174"/>
        <v>0.22688657253581601</v>
      </c>
    </row>
    <row r="411" spans="1:27">
      <c r="A411" s="12">
        <v>388</v>
      </c>
      <c r="B411" s="1" t="s">
        <v>427</v>
      </c>
      <c r="C411" s="1" t="s">
        <v>414</v>
      </c>
      <c r="D411" s="13">
        <v>219182.47560000001</v>
      </c>
      <c r="E411" s="14">
        <f t="shared" si="164"/>
        <v>254251.67169599998</v>
      </c>
      <c r="F411" s="15">
        <v>225032.80799999999</v>
      </c>
      <c r="G411" s="14">
        <f t="shared" si="158"/>
        <v>261038.05727999998</v>
      </c>
      <c r="H411" s="13">
        <v>608580</v>
      </c>
      <c r="I411" s="14">
        <f t="shared" si="159"/>
        <v>705952.79999999993</v>
      </c>
      <c r="J411" s="36">
        <v>589641</v>
      </c>
      <c r="K411" s="14">
        <f t="shared" si="183"/>
        <v>683983.55999999994</v>
      </c>
      <c r="L411" s="37">
        <v>370711</v>
      </c>
      <c r="M411" s="14">
        <f t="shared" si="184"/>
        <v>430024.75999999995</v>
      </c>
      <c r="O411" s="39">
        <v>175000</v>
      </c>
      <c r="P411" s="36">
        <f t="shared" si="186"/>
        <v>3395</v>
      </c>
      <c r="Q411" s="36">
        <f t="shared" si="185"/>
        <v>178395</v>
      </c>
      <c r="R411" s="44">
        <f t="shared" si="165"/>
        <v>219182.47560000001</v>
      </c>
      <c r="S411" s="45">
        <f t="shared" si="166"/>
        <v>0.22863575548642068</v>
      </c>
      <c r="T411" s="44">
        <f t="shared" si="167"/>
        <v>225032.80799999999</v>
      </c>
      <c r="U411" s="45">
        <f t="shared" si="168"/>
        <v>0.26143001765744556</v>
      </c>
      <c r="V411" s="44">
        <f t="shared" si="169"/>
        <v>608580</v>
      </c>
      <c r="W411" s="45">
        <f t="shared" si="170"/>
        <v>2.4114184814596822</v>
      </c>
      <c r="X411" s="44">
        <f t="shared" si="171"/>
        <v>589641</v>
      </c>
      <c r="Y411" s="45">
        <f t="shared" si="172"/>
        <v>2.3052551921298243</v>
      </c>
      <c r="Z411" s="44">
        <f t="shared" si="173"/>
        <v>370711</v>
      </c>
      <c r="AA411" s="45">
        <f t="shared" si="174"/>
        <v>1.0780346982819027</v>
      </c>
    </row>
    <row r="412" spans="1:27">
      <c r="A412" s="12">
        <v>389</v>
      </c>
      <c r="B412" s="1" t="s">
        <v>428</v>
      </c>
      <c r="C412" s="1" t="s">
        <v>414</v>
      </c>
      <c r="D412" s="13">
        <v>248406.80568000002</v>
      </c>
      <c r="E412" s="14">
        <f t="shared" si="164"/>
        <v>288151.89458880003</v>
      </c>
      <c r="F412" s="15">
        <v>225032.80799999999</v>
      </c>
      <c r="G412" s="14">
        <f t="shared" si="158"/>
        <v>261038.05727999998</v>
      </c>
      <c r="H412" s="13">
        <v>912870</v>
      </c>
      <c r="I412" s="14">
        <f t="shared" si="159"/>
        <v>1058929.2</v>
      </c>
      <c r="J412" s="36">
        <v>715421</v>
      </c>
      <c r="K412" s="14">
        <f t="shared" si="183"/>
        <v>829888.36</v>
      </c>
      <c r="L412" s="37">
        <v>477139</v>
      </c>
      <c r="M412" s="14">
        <f t="shared" si="184"/>
        <v>553481.24</v>
      </c>
      <c r="O412" s="39">
        <v>210000</v>
      </c>
      <c r="P412" s="36">
        <f t="shared" si="186"/>
        <v>4074</v>
      </c>
      <c r="Q412" s="36">
        <f t="shared" si="185"/>
        <v>214074</v>
      </c>
      <c r="R412" s="44">
        <f t="shared" si="165"/>
        <v>248406.80568000002</v>
      </c>
      <c r="S412" s="45">
        <f t="shared" si="166"/>
        <v>0.16037821351495296</v>
      </c>
      <c r="T412" s="44">
        <f t="shared" si="167"/>
        <v>225032.80799999999</v>
      </c>
      <c r="U412" s="45">
        <f t="shared" si="168"/>
        <v>5.1191681381204557E-2</v>
      </c>
      <c r="V412" s="44">
        <f t="shared" si="169"/>
        <v>912870</v>
      </c>
      <c r="W412" s="45">
        <f t="shared" si="170"/>
        <v>3.2642731018246023</v>
      </c>
      <c r="X412" s="44">
        <f t="shared" si="171"/>
        <v>715421</v>
      </c>
      <c r="Y412" s="45">
        <f t="shared" si="172"/>
        <v>2.3419331632986724</v>
      </c>
      <c r="Z412" s="44">
        <f t="shared" si="173"/>
        <v>477139</v>
      </c>
      <c r="AA412" s="45">
        <f t="shared" si="174"/>
        <v>1.2288507712286405</v>
      </c>
    </row>
    <row r="413" spans="1:27">
      <c r="A413" s="12">
        <v>390</v>
      </c>
      <c r="B413" s="1" t="s">
        <v>418</v>
      </c>
      <c r="C413" s="1" t="s">
        <v>417</v>
      </c>
      <c r="D413" s="13">
        <v>139479.75719999999</v>
      </c>
      <c r="E413" s="14">
        <f t="shared" si="164"/>
        <v>161796.51835199998</v>
      </c>
      <c r="F413" s="15">
        <v>44532.4</v>
      </c>
      <c r="G413" s="14">
        <f t="shared" si="158"/>
        <v>51657.583999999995</v>
      </c>
      <c r="H413" s="13">
        <v>158760</v>
      </c>
      <c r="I413" s="14">
        <f t="shared" si="159"/>
        <v>184161.59999999998</v>
      </c>
      <c r="J413" s="36">
        <v>174521</v>
      </c>
      <c r="K413" s="14">
        <f t="shared" si="183"/>
        <v>202444.36</v>
      </c>
      <c r="L413" s="37">
        <v>105161</v>
      </c>
      <c r="M413" s="14">
        <f t="shared" si="184"/>
        <v>121986.76</v>
      </c>
      <c r="O413" s="39">
        <v>120000</v>
      </c>
      <c r="P413" s="36">
        <f t="shared" si="186"/>
        <v>2328</v>
      </c>
      <c r="Q413" s="36">
        <f t="shared" si="185"/>
        <v>122328</v>
      </c>
      <c r="R413" s="44">
        <f t="shared" si="165"/>
        <v>139479.75719999999</v>
      </c>
      <c r="S413" s="45">
        <f t="shared" si="166"/>
        <v>0.14021121247792823</v>
      </c>
      <c r="T413" s="44">
        <f t="shared" si="167"/>
        <v>44532.4</v>
      </c>
      <c r="U413" s="45">
        <f t="shared" si="168"/>
        <v>-0.63595906088548815</v>
      </c>
      <c r="V413" s="44">
        <f t="shared" si="169"/>
        <v>158760</v>
      </c>
      <c r="W413" s="45">
        <f t="shared" si="170"/>
        <v>0.29782224838140081</v>
      </c>
      <c r="X413" s="44">
        <f t="shared" si="171"/>
        <v>174521</v>
      </c>
      <c r="Y413" s="45">
        <f t="shared" si="172"/>
        <v>0.42666437773853905</v>
      </c>
      <c r="Z413" s="44">
        <f t="shared" si="173"/>
        <v>105161</v>
      </c>
      <c r="AA413" s="45">
        <f t="shared" si="174"/>
        <v>-0.14033581845530052</v>
      </c>
    </row>
    <row r="414" spans="1:27">
      <c r="A414" s="12">
        <v>391</v>
      </c>
      <c r="B414" s="1" t="s">
        <v>431</v>
      </c>
      <c r="C414" s="1" t="s">
        <v>432</v>
      </c>
      <c r="D414" s="13">
        <v>325452.76679999998</v>
      </c>
      <c r="E414" s="14">
        <f t="shared" si="164"/>
        <v>377525.20948799996</v>
      </c>
      <c r="F414" s="15">
        <v>197397.2</v>
      </c>
      <c r="G414" s="14">
        <f t="shared" si="158"/>
        <v>228980.75200000001</v>
      </c>
      <c r="H414" s="13">
        <v>350595</v>
      </c>
      <c r="I414" s="14">
        <f t="shared" si="159"/>
        <v>406690.19999999995</v>
      </c>
      <c r="J414" s="36">
        <v>526536</v>
      </c>
      <c r="K414" s="14">
        <f t="shared" si="183"/>
        <v>610781.76</v>
      </c>
      <c r="L414" s="37">
        <v>306447</v>
      </c>
      <c r="M414" s="14">
        <f t="shared" si="184"/>
        <v>355478.51999999996</v>
      </c>
      <c r="O414" s="39">
        <v>265000</v>
      </c>
      <c r="P414" s="36">
        <f t="shared" si="186"/>
        <v>5141</v>
      </c>
      <c r="Q414" s="36">
        <f t="shared" si="185"/>
        <v>270141</v>
      </c>
      <c r="R414" s="44">
        <f t="shared" si="165"/>
        <v>325452.76679999998</v>
      </c>
      <c r="S414" s="45">
        <f t="shared" si="166"/>
        <v>0.20475146978799952</v>
      </c>
      <c r="T414" s="44">
        <f t="shared" si="167"/>
        <v>197397.2</v>
      </c>
      <c r="U414" s="45">
        <f t="shared" si="168"/>
        <v>-0.26928085703391924</v>
      </c>
      <c r="V414" s="44">
        <f t="shared" si="169"/>
        <v>350595</v>
      </c>
      <c r="W414" s="45">
        <f t="shared" si="170"/>
        <v>0.29782224838140081</v>
      </c>
      <c r="X414" s="44">
        <f t="shared" si="171"/>
        <v>526536</v>
      </c>
      <c r="Y414" s="45">
        <f t="shared" si="172"/>
        <v>0.94911546192543894</v>
      </c>
      <c r="Z414" s="44">
        <f t="shared" si="173"/>
        <v>306447</v>
      </c>
      <c r="AA414" s="45">
        <f t="shared" si="174"/>
        <v>0.13439648183726272</v>
      </c>
    </row>
    <row r="415" spans="1:27">
      <c r="A415" s="12">
        <v>392</v>
      </c>
      <c r="B415" s="1" t="s">
        <v>433</v>
      </c>
      <c r="C415" s="1" t="s">
        <v>434</v>
      </c>
      <c r="D415" s="13">
        <v>464932.52400000003</v>
      </c>
      <c r="E415" s="14">
        <f t="shared" si="164"/>
        <v>539321.72783999995</v>
      </c>
      <c r="F415" s="15">
        <v>160160</v>
      </c>
      <c r="G415" s="14">
        <f t="shared" si="158"/>
        <v>185785.59999999998</v>
      </c>
      <c r="H415" s="13">
        <v>476941.5</v>
      </c>
      <c r="I415" s="14">
        <f t="shared" si="159"/>
        <v>553252.14</v>
      </c>
      <c r="J415" s="36">
        <v>589632</v>
      </c>
      <c r="K415" s="14">
        <f t="shared" si="183"/>
        <v>683973.12</v>
      </c>
      <c r="L415" s="37">
        <v>379072</v>
      </c>
      <c r="M415" s="14">
        <f t="shared" si="184"/>
        <v>439723.51999999996</v>
      </c>
      <c r="O415" s="39">
        <v>360500</v>
      </c>
      <c r="P415" s="36">
        <f t="shared" si="186"/>
        <v>6993.7</v>
      </c>
      <c r="Q415" s="36">
        <f t="shared" si="185"/>
        <v>367493.7</v>
      </c>
      <c r="R415" s="44">
        <f t="shared" si="165"/>
        <v>464932.52400000003</v>
      </c>
      <c r="S415" s="45">
        <f t="shared" si="166"/>
        <v>0.26514420247204251</v>
      </c>
      <c r="T415" s="44">
        <f t="shared" si="167"/>
        <v>160160</v>
      </c>
      <c r="U415" s="45">
        <f t="shared" si="168"/>
        <v>-0.56418300504199115</v>
      </c>
      <c r="V415" s="44">
        <f t="shared" si="169"/>
        <v>476941.5</v>
      </c>
      <c r="W415" s="45">
        <f t="shared" si="170"/>
        <v>0.29782224838140081</v>
      </c>
      <c r="X415" s="44">
        <f t="shared" si="171"/>
        <v>589632</v>
      </c>
      <c r="Y415" s="45">
        <f t="shared" si="172"/>
        <v>0.6044683214977562</v>
      </c>
      <c r="Z415" s="44">
        <f t="shared" si="173"/>
        <v>379072</v>
      </c>
      <c r="AA415" s="45">
        <f t="shared" si="174"/>
        <v>3.1506118336178224E-2</v>
      </c>
    </row>
    <row r="416" spans="1:27">
      <c r="A416" s="12">
        <v>393</v>
      </c>
      <c r="B416" s="1" t="s">
        <v>458</v>
      </c>
      <c r="C416" s="1" t="s">
        <v>461</v>
      </c>
      <c r="D416" s="13">
        <v>86344.611599999989</v>
      </c>
      <c r="E416" s="14">
        <f t="shared" si="164"/>
        <v>100159.74945599998</v>
      </c>
      <c r="F416" s="15">
        <v>78760</v>
      </c>
      <c r="G416" s="14">
        <f t="shared" si="158"/>
        <v>91361.599999999991</v>
      </c>
      <c r="H416" s="13">
        <v>88574.85</v>
      </c>
      <c r="I416" s="14">
        <f t="shared" si="159"/>
        <v>102746.826</v>
      </c>
      <c r="J416" s="36">
        <v>236589</v>
      </c>
      <c r="K416" s="14">
        <f t="shared" si="183"/>
        <v>274443.24</v>
      </c>
      <c r="L416" s="37">
        <v>86962</v>
      </c>
      <c r="M416" s="14">
        <f t="shared" si="184"/>
        <v>100875.92</v>
      </c>
      <c r="O416" s="39">
        <v>66950</v>
      </c>
      <c r="P416" s="36">
        <f t="shared" si="186"/>
        <v>1298.83</v>
      </c>
      <c r="Q416" s="36">
        <f t="shared" si="185"/>
        <v>68248.83</v>
      </c>
      <c r="R416" s="44">
        <f t="shared" si="165"/>
        <v>86344.611599999989</v>
      </c>
      <c r="S416" s="45">
        <f t="shared" si="166"/>
        <v>0.26514420247204229</v>
      </c>
      <c r="T416" s="44">
        <f t="shared" si="167"/>
        <v>78760</v>
      </c>
      <c r="U416" s="45">
        <f t="shared" si="168"/>
        <v>0.15401245706336653</v>
      </c>
      <c r="V416" s="44">
        <f t="shared" si="169"/>
        <v>88574.85</v>
      </c>
      <c r="W416" s="45">
        <f t="shared" si="170"/>
        <v>0.29782224838140081</v>
      </c>
      <c r="X416" s="44">
        <f t="shared" si="171"/>
        <v>236589</v>
      </c>
      <c r="Y416" s="45">
        <f t="shared" si="172"/>
        <v>2.4665649213327172</v>
      </c>
      <c r="Z416" s="44">
        <f t="shared" si="173"/>
        <v>86962</v>
      </c>
      <c r="AA416" s="45">
        <f t="shared" si="174"/>
        <v>0.27419034143149412</v>
      </c>
    </row>
    <row r="417" spans="1:27">
      <c r="A417" s="12">
        <v>394</v>
      </c>
      <c r="B417" s="1" t="s">
        <v>459</v>
      </c>
      <c r="C417" s="1" t="s">
        <v>462</v>
      </c>
      <c r="D417" s="13">
        <v>318810.87360000005</v>
      </c>
      <c r="E417" s="14">
        <f t="shared" si="164"/>
        <v>369820.61337600002</v>
      </c>
      <c r="F417" s="15">
        <v>393800.00000000006</v>
      </c>
      <c r="G417" s="14">
        <f t="shared" si="158"/>
        <v>456808.00000000006</v>
      </c>
      <c r="H417" s="13">
        <v>327045.59999999998</v>
      </c>
      <c r="I417" s="14">
        <f t="shared" si="159"/>
        <v>379372.89599999995</v>
      </c>
      <c r="J417" s="36">
        <v>526875</v>
      </c>
      <c r="K417" s="14">
        <f t="shared" si="183"/>
        <v>611175</v>
      </c>
      <c r="L417" s="37">
        <v>370257</v>
      </c>
      <c r="M417" s="14">
        <f t="shared" si="184"/>
        <v>429498.12</v>
      </c>
      <c r="O417" s="39">
        <v>247200</v>
      </c>
      <c r="P417" s="36">
        <f t="shared" si="186"/>
        <v>4795.68</v>
      </c>
      <c r="Q417" s="36">
        <f t="shared" si="185"/>
        <v>251995.68</v>
      </c>
      <c r="R417" s="44">
        <f t="shared" si="165"/>
        <v>318810.87360000005</v>
      </c>
      <c r="S417" s="45">
        <f t="shared" si="166"/>
        <v>0.26514420247204251</v>
      </c>
      <c r="T417" s="44">
        <f t="shared" si="167"/>
        <v>393800.00000000006</v>
      </c>
      <c r="U417" s="45">
        <f t="shared" si="168"/>
        <v>0.56272520227330913</v>
      </c>
      <c r="V417" s="44">
        <f t="shared" si="169"/>
        <v>327045.59999999998</v>
      </c>
      <c r="W417" s="45">
        <f t="shared" si="170"/>
        <v>0.29782224838140081</v>
      </c>
      <c r="X417" s="44">
        <f t="shared" si="171"/>
        <v>526875</v>
      </c>
      <c r="Y417" s="45">
        <f t="shared" si="172"/>
        <v>1.0908096519749861</v>
      </c>
      <c r="Z417" s="44">
        <f t="shared" si="173"/>
        <v>370257</v>
      </c>
      <c r="AA417" s="45">
        <f t="shared" si="174"/>
        <v>0.46929899750662396</v>
      </c>
    </row>
    <row r="418" spans="1:27">
      <c r="A418" s="12">
        <v>395</v>
      </c>
      <c r="B418" s="1" t="s">
        <v>460</v>
      </c>
      <c r="C418" s="1" t="s">
        <v>463</v>
      </c>
      <c r="D418" s="13">
        <v>3188108.736</v>
      </c>
      <c r="E418" s="14">
        <f t="shared" si="164"/>
        <v>3698206.1337599996</v>
      </c>
      <c r="F418" s="15">
        <v>3938000.0000000005</v>
      </c>
      <c r="G418" s="14">
        <f t="shared" si="158"/>
        <v>4568080</v>
      </c>
      <c r="H418" s="13">
        <v>3505950</v>
      </c>
      <c r="I418" s="14">
        <f t="shared" si="159"/>
        <v>4066901.9999999995</v>
      </c>
      <c r="J418" s="36">
        <v>6105859</v>
      </c>
      <c r="K418" s="14">
        <f t="shared" si="183"/>
        <v>7082796.4399999995</v>
      </c>
      <c r="L418" s="37">
        <v>3696479</v>
      </c>
      <c r="M418" s="14">
        <f t="shared" si="184"/>
        <v>4287915.6399999997</v>
      </c>
      <c r="O418" s="39">
        <v>2650000</v>
      </c>
      <c r="P418" s="36">
        <f t="shared" si="186"/>
        <v>51410</v>
      </c>
      <c r="Q418" s="36">
        <f t="shared" si="185"/>
        <v>2701410</v>
      </c>
      <c r="R418" s="44">
        <f t="shared" si="165"/>
        <v>3188108.736</v>
      </c>
      <c r="S418" s="45">
        <f t="shared" si="166"/>
        <v>0.18016470509844851</v>
      </c>
      <c r="T418" s="44">
        <f t="shared" si="167"/>
        <v>3938000.0000000005</v>
      </c>
      <c r="U418" s="45">
        <f t="shared" si="168"/>
        <v>0.45775724529042261</v>
      </c>
      <c r="V418" s="44">
        <f t="shared" si="169"/>
        <v>3505950</v>
      </c>
      <c r="W418" s="45">
        <f t="shared" si="170"/>
        <v>0.29782224838140081</v>
      </c>
      <c r="X418" s="44">
        <f t="shared" si="171"/>
        <v>6105859</v>
      </c>
      <c r="Y418" s="45">
        <f t="shared" si="172"/>
        <v>1.2602489070522429</v>
      </c>
      <c r="Z418" s="44">
        <f t="shared" si="173"/>
        <v>3696479</v>
      </c>
      <c r="AA418" s="45">
        <f t="shared" si="174"/>
        <v>0.36835171262414823</v>
      </c>
    </row>
    <row r="419" spans="1:27">
      <c r="A419" s="12">
        <v>396</v>
      </c>
      <c r="B419" s="1" t="s">
        <v>464</v>
      </c>
      <c r="C419" s="1" t="s">
        <v>461</v>
      </c>
      <c r="D419" s="13">
        <v>103613.53392</v>
      </c>
      <c r="E419" s="14">
        <f t="shared" si="164"/>
        <v>120191.69934719999</v>
      </c>
      <c r="F419" s="15">
        <v>53746.000000000007</v>
      </c>
      <c r="G419" s="14">
        <f t="shared" si="158"/>
        <v>62345.36</v>
      </c>
      <c r="H419" s="13">
        <v>106289.82</v>
      </c>
      <c r="I419" s="14">
        <f t="shared" si="159"/>
        <v>123296.1912</v>
      </c>
      <c r="J419" s="36">
        <v>256874</v>
      </c>
      <c r="K419" s="14">
        <f t="shared" si="183"/>
        <v>297973.83999999997</v>
      </c>
      <c r="L419" s="37">
        <v>90495</v>
      </c>
      <c r="M419" s="14">
        <f t="shared" si="184"/>
        <v>104974.2</v>
      </c>
      <c r="O419" s="39">
        <v>80340</v>
      </c>
      <c r="P419" s="36">
        <f t="shared" si="186"/>
        <v>1558.596</v>
      </c>
      <c r="Q419" s="36">
        <f t="shared" si="185"/>
        <v>81898.596000000005</v>
      </c>
      <c r="R419" s="44">
        <f t="shared" si="165"/>
        <v>103613.53392</v>
      </c>
      <c r="S419" s="45">
        <f t="shared" si="166"/>
        <v>0.26514420247204229</v>
      </c>
      <c r="T419" s="44">
        <f t="shared" si="167"/>
        <v>53746.000000000007</v>
      </c>
      <c r="U419" s="45">
        <f t="shared" si="168"/>
        <v>-0.34374943375097655</v>
      </c>
      <c r="V419" s="44">
        <f t="shared" si="169"/>
        <v>106289.82</v>
      </c>
      <c r="W419" s="45">
        <f t="shared" si="170"/>
        <v>0.29782224838140081</v>
      </c>
      <c r="X419" s="44">
        <f t="shared" si="171"/>
        <v>256874</v>
      </c>
      <c r="Y419" s="45">
        <f t="shared" si="172"/>
        <v>2.1364884448080157</v>
      </c>
      <c r="Z419" s="44">
        <f t="shared" si="173"/>
        <v>90495</v>
      </c>
      <c r="AA419" s="45">
        <f t="shared" si="174"/>
        <v>0.10496399718500671</v>
      </c>
    </row>
    <row r="420" spans="1:27">
      <c r="A420" s="12">
        <v>397</v>
      </c>
      <c r="B420" s="1" t="s">
        <v>465</v>
      </c>
      <c r="C420" s="1" t="s">
        <v>462</v>
      </c>
      <c r="D420" s="13">
        <v>365304.12599999999</v>
      </c>
      <c r="E420" s="14">
        <f t="shared" si="164"/>
        <v>423752.78615999996</v>
      </c>
      <c r="F420" s="15">
        <v>252560</v>
      </c>
      <c r="G420" s="14">
        <f t="shared" si="158"/>
        <v>292969.59999999998</v>
      </c>
      <c r="H420" s="13">
        <v>374739.75</v>
      </c>
      <c r="I420" s="14">
        <f t="shared" si="159"/>
        <v>434698.11</v>
      </c>
      <c r="J420" s="36">
        <v>612385</v>
      </c>
      <c r="K420" s="14">
        <f t="shared" si="183"/>
        <v>710366.6</v>
      </c>
      <c r="L420" s="37">
        <v>345386</v>
      </c>
      <c r="M420" s="14">
        <f t="shared" si="184"/>
        <v>400647.75999999995</v>
      </c>
      <c r="O420" s="39">
        <v>283250</v>
      </c>
      <c r="P420" s="36">
        <f t="shared" si="186"/>
        <v>5495.05</v>
      </c>
      <c r="Q420" s="36">
        <f t="shared" si="185"/>
        <v>288745.05</v>
      </c>
      <c r="R420" s="44">
        <f t="shared" si="165"/>
        <v>365304.12599999999</v>
      </c>
      <c r="S420" s="45">
        <f t="shared" si="166"/>
        <v>0.26514420247204229</v>
      </c>
      <c r="T420" s="44">
        <f t="shared" si="167"/>
        <v>252560</v>
      </c>
      <c r="U420" s="45">
        <f t="shared" si="168"/>
        <v>-0.12531833879056975</v>
      </c>
      <c r="V420" s="44">
        <f t="shared" si="169"/>
        <v>374739.75</v>
      </c>
      <c r="W420" s="45">
        <f t="shared" si="170"/>
        <v>0.29782224838140081</v>
      </c>
      <c r="X420" s="44">
        <f t="shared" si="171"/>
        <v>612385</v>
      </c>
      <c r="Y420" s="45">
        <f t="shared" si="172"/>
        <v>1.1208502102460285</v>
      </c>
      <c r="Z420" s="44">
        <f t="shared" si="173"/>
        <v>345386</v>
      </c>
      <c r="AA420" s="45">
        <f t="shared" si="174"/>
        <v>0.19616249698479682</v>
      </c>
    </row>
    <row r="421" spans="1:27">
      <c r="A421" s="12">
        <v>398</v>
      </c>
      <c r="B421" s="1" t="s">
        <v>466</v>
      </c>
      <c r="C421" s="1" t="s">
        <v>463</v>
      </c>
      <c r="D421" s="13">
        <v>4035433.7520000003</v>
      </c>
      <c r="E421" s="14">
        <f t="shared" si="164"/>
        <v>4681103.1523200003</v>
      </c>
      <c r="F421" s="15">
        <v>2002000.0000000002</v>
      </c>
      <c r="G421" s="14">
        <f t="shared" si="158"/>
        <v>2322320</v>
      </c>
      <c r="H421" s="13">
        <v>3747397.5</v>
      </c>
      <c r="I421" s="14">
        <f t="shared" si="159"/>
        <v>4346981.0999999996</v>
      </c>
      <c r="J421" s="36">
        <v>5874126</v>
      </c>
      <c r="K421" s="14">
        <f t="shared" si="183"/>
        <v>6813986.1599999992</v>
      </c>
      <c r="L421" s="37">
        <v>3402434</v>
      </c>
      <c r="M421" s="14">
        <f t="shared" si="184"/>
        <v>3946823.44</v>
      </c>
      <c r="O421" s="39">
        <v>2832500</v>
      </c>
      <c r="P421" s="36">
        <f t="shared" si="186"/>
        <v>54950.5</v>
      </c>
      <c r="Q421" s="36">
        <f t="shared" si="185"/>
        <v>2887450.5</v>
      </c>
      <c r="R421" s="44">
        <f t="shared" si="165"/>
        <v>4035433.7520000003</v>
      </c>
      <c r="S421" s="45">
        <f t="shared" si="166"/>
        <v>0.3975767730044204</v>
      </c>
      <c r="T421" s="44">
        <f t="shared" si="167"/>
        <v>2002000.0000000002</v>
      </c>
      <c r="U421" s="45">
        <f t="shared" si="168"/>
        <v>-0.30665478074862229</v>
      </c>
      <c r="V421" s="44">
        <f t="shared" si="169"/>
        <v>3747397.5</v>
      </c>
      <c r="W421" s="45">
        <f t="shared" si="170"/>
        <v>0.29782224838140081</v>
      </c>
      <c r="X421" s="44">
        <f t="shared" si="171"/>
        <v>5874126</v>
      </c>
      <c r="Y421" s="45">
        <f t="shared" si="172"/>
        <v>1.0343642254646443</v>
      </c>
      <c r="Z421" s="44">
        <f t="shared" si="173"/>
        <v>3402434</v>
      </c>
      <c r="AA421" s="45">
        <f t="shared" si="174"/>
        <v>0.17835232153763325</v>
      </c>
    </row>
    <row r="422" spans="1:27">
      <c r="A422" s="12">
        <v>399</v>
      </c>
      <c r="B422" s="1" t="s">
        <v>467</v>
      </c>
      <c r="C422" s="1" t="s">
        <v>461</v>
      </c>
      <c r="D422" s="13">
        <v>63762.174720000003</v>
      </c>
      <c r="E422" s="14">
        <f t="shared" si="164"/>
        <v>73964.122675199993</v>
      </c>
      <c r="F422" s="15">
        <v>33880</v>
      </c>
      <c r="G422" s="14">
        <f t="shared" si="158"/>
        <v>39300.799999999996</v>
      </c>
      <c r="H422" s="13">
        <v>65409.120000000003</v>
      </c>
      <c r="I422" s="14">
        <f t="shared" si="159"/>
        <v>75874.579199999993</v>
      </c>
      <c r="J422" s="36">
        <v>168954</v>
      </c>
      <c r="K422" s="14">
        <f t="shared" si="183"/>
        <v>195986.63999999998</v>
      </c>
      <c r="L422" s="37">
        <v>54159</v>
      </c>
      <c r="M422" s="14">
        <f t="shared" si="184"/>
        <v>62824.439999999995</v>
      </c>
      <c r="O422" s="39">
        <v>49440</v>
      </c>
      <c r="P422" s="36">
        <f t="shared" si="186"/>
        <v>959.13600000000008</v>
      </c>
      <c r="Q422" s="36">
        <f t="shared" si="185"/>
        <v>50399.135999999999</v>
      </c>
      <c r="R422" s="44">
        <f t="shared" si="165"/>
        <v>63762.174720000003</v>
      </c>
      <c r="S422" s="45">
        <f t="shared" si="166"/>
        <v>0.26514420247204251</v>
      </c>
      <c r="T422" s="44">
        <f t="shared" si="167"/>
        <v>33880</v>
      </c>
      <c r="U422" s="45">
        <f t="shared" si="168"/>
        <v>-0.32776625377069957</v>
      </c>
      <c r="V422" s="44">
        <f t="shared" si="169"/>
        <v>65409.120000000003</v>
      </c>
      <c r="W422" s="45">
        <f t="shared" si="170"/>
        <v>0.29782224838140081</v>
      </c>
      <c r="X422" s="44">
        <f t="shared" si="171"/>
        <v>168954</v>
      </c>
      <c r="Y422" s="45">
        <f t="shared" si="172"/>
        <v>2.3523193730940148</v>
      </c>
      <c r="Z422" s="44">
        <f t="shared" si="173"/>
        <v>54159</v>
      </c>
      <c r="AA422" s="45">
        <f t="shared" si="174"/>
        <v>7.4601755077706056E-2</v>
      </c>
    </row>
    <row r="423" spans="1:27">
      <c r="A423" s="12">
        <v>400</v>
      </c>
      <c r="B423" s="1" t="s">
        <v>468</v>
      </c>
      <c r="C423" s="1" t="s">
        <v>462</v>
      </c>
      <c r="D423" s="13">
        <v>270834.48</v>
      </c>
      <c r="E423" s="14">
        <f t="shared" si="164"/>
        <v>314167.99679999996</v>
      </c>
      <c r="F423" s="15">
        <v>243320.00000000003</v>
      </c>
      <c r="G423" s="14">
        <f t="shared" si="158"/>
        <v>282251.2</v>
      </c>
      <c r="H423" s="13">
        <v>252097.65</v>
      </c>
      <c r="I423" s="14">
        <f t="shared" si="159"/>
        <v>292433.27399999998</v>
      </c>
      <c r="J423" s="36">
        <v>589321</v>
      </c>
      <c r="K423" s="14">
        <f t="shared" si="183"/>
        <v>683612.36</v>
      </c>
      <c r="L423" s="37">
        <v>267644</v>
      </c>
      <c r="M423" s="14">
        <f t="shared" si="184"/>
        <v>310467.03999999998</v>
      </c>
      <c r="O423" s="39">
        <v>190550</v>
      </c>
      <c r="P423" s="36">
        <f t="shared" si="186"/>
        <v>3696.67</v>
      </c>
      <c r="Q423" s="36">
        <f t="shared" si="185"/>
        <v>194246.67</v>
      </c>
      <c r="R423" s="44">
        <f t="shared" si="165"/>
        <v>270834.48</v>
      </c>
      <c r="S423" s="45">
        <f t="shared" si="166"/>
        <v>0.39428119926071292</v>
      </c>
      <c r="T423" s="44">
        <f t="shared" si="167"/>
        <v>243320.00000000003</v>
      </c>
      <c r="U423" s="45">
        <f t="shared" si="168"/>
        <v>0.25263408633980711</v>
      </c>
      <c r="V423" s="44">
        <f t="shared" si="169"/>
        <v>252097.65</v>
      </c>
      <c r="W423" s="45">
        <f t="shared" si="170"/>
        <v>0.29782224838140081</v>
      </c>
      <c r="X423" s="44">
        <f t="shared" si="171"/>
        <v>589321</v>
      </c>
      <c r="Y423" s="45">
        <f t="shared" si="172"/>
        <v>2.0338795511912764</v>
      </c>
      <c r="Z423" s="44">
        <f t="shared" si="173"/>
        <v>267644</v>
      </c>
      <c r="AA423" s="45">
        <f t="shared" si="174"/>
        <v>0.37785631022657928</v>
      </c>
    </row>
    <row r="424" spans="1:27">
      <c r="A424" s="12">
        <v>401</v>
      </c>
      <c r="B424" s="1" t="s">
        <v>469</v>
      </c>
      <c r="C424" s="1" t="s">
        <v>463</v>
      </c>
      <c r="D424" s="13">
        <v>2643860.4</v>
      </c>
      <c r="E424" s="14">
        <f t="shared" si="164"/>
        <v>3066878.0639999998</v>
      </c>
      <c r="F424" s="15">
        <v>2433200</v>
      </c>
      <c r="G424" s="14">
        <f t="shared" si="158"/>
        <v>2822512</v>
      </c>
      <c r="H424" s="13">
        <v>2573235</v>
      </c>
      <c r="I424" s="14">
        <f t="shared" si="159"/>
        <v>2984952.5999999996</v>
      </c>
      <c r="J424" s="36">
        <v>5124789</v>
      </c>
      <c r="K424" s="14">
        <f t="shared" si="183"/>
        <v>5944755.2399999993</v>
      </c>
      <c r="L424" s="37">
        <v>2685943</v>
      </c>
      <c r="M424" s="14">
        <f t="shared" si="184"/>
        <v>3115693.88</v>
      </c>
      <c r="O424" s="39">
        <v>1945000</v>
      </c>
      <c r="P424" s="36">
        <f t="shared" si="186"/>
        <v>37733</v>
      </c>
      <c r="Q424" s="36">
        <f t="shared" si="185"/>
        <v>1982733</v>
      </c>
      <c r="R424" s="44">
        <f t="shared" si="165"/>
        <v>2643860.4</v>
      </c>
      <c r="S424" s="45">
        <f t="shared" si="166"/>
        <v>0.33344247561320661</v>
      </c>
      <c r="T424" s="44">
        <f t="shared" si="167"/>
        <v>2433200</v>
      </c>
      <c r="U424" s="45">
        <f t="shared" si="168"/>
        <v>0.22719498792827886</v>
      </c>
      <c r="V424" s="44">
        <f t="shared" si="169"/>
        <v>2573235</v>
      </c>
      <c r="W424" s="45">
        <f t="shared" si="170"/>
        <v>0.29782224838140081</v>
      </c>
      <c r="X424" s="44">
        <f t="shared" si="171"/>
        <v>5124789</v>
      </c>
      <c r="Y424" s="45">
        <f t="shared" si="172"/>
        <v>1.5847095902474009</v>
      </c>
      <c r="Z424" s="44">
        <f t="shared" si="173"/>
        <v>2685943</v>
      </c>
      <c r="AA424" s="45">
        <f t="shared" si="174"/>
        <v>0.35466701769728948</v>
      </c>
    </row>
    <row r="425" spans="1:27">
      <c r="A425" s="12">
        <v>402</v>
      </c>
      <c r="B425" s="1" t="s">
        <v>470</v>
      </c>
      <c r="C425" s="1" t="s">
        <v>461</v>
      </c>
      <c r="D425" s="13">
        <v>58604.94</v>
      </c>
      <c r="E425" s="14">
        <f t="shared" si="164"/>
        <v>67981.7304</v>
      </c>
      <c r="F425" s="15">
        <v>62396.399999999994</v>
      </c>
      <c r="G425" s="14">
        <f t="shared" si="158"/>
        <v>72379.823999999993</v>
      </c>
      <c r="H425" s="13">
        <v>61321.05</v>
      </c>
      <c r="I425" s="14">
        <f t="shared" si="159"/>
        <v>71132.418000000005</v>
      </c>
      <c r="J425" s="36">
        <v>189542</v>
      </c>
      <c r="K425" s="14">
        <f t="shared" si="183"/>
        <v>219868.71999999997</v>
      </c>
      <c r="L425" s="37">
        <v>66268</v>
      </c>
      <c r="M425" s="14">
        <f t="shared" si="184"/>
        <v>76870.87999999999</v>
      </c>
      <c r="O425" s="39">
        <v>46350</v>
      </c>
      <c r="P425" s="36">
        <f t="shared" si="186"/>
        <v>899.19</v>
      </c>
      <c r="Q425" s="36">
        <f t="shared" si="185"/>
        <v>47249.19</v>
      </c>
      <c r="R425" s="44">
        <f t="shared" si="165"/>
        <v>58604.94</v>
      </c>
      <c r="S425" s="45">
        <f t="shared" si="166"/>
        <v>0.24033745340396306</v>
      </c>
      <c r="T425" s="44">
        <f t="shared" si="167"/>
        <v>62396.399999999994</v>
      </c>
      <c r="U425" s="45">
        <f t="shared" si="168"/>
        <v>0.32058136869647913</v>
      </c>
      <c r="V425" s="44">
        <f t="shared" si="169"/>
        <v>61321.05</v>
      </c>
      <c r="W425" s="45">
        <f t="shared" si="170"/>
        <v>0.29782224838140081</v>
      </c>
      <c r="X425" s="44">
        <f t="shared" si="171"/>
        <v>189542</v>
      </c>
      <c r="Y425" s="45">
        <f t="shared" si="172"/>
        <v>3.0115396687223628</v>
      </c>
      <c r="Z425" s="44">
        <f t="shared" si="173"/>
        <v>66268</v>
      </c>
      <c r="AA425" s="45">
        <f t="shared" si="174"/>
        <v>0.40252139772131534</v>
      </c>
    </row>
    <row r="426" spans="1:27">
      <c r="A426" s="12">
        <v>403</v>
      </c>
      <c r="B426" s="1" t="s">
        <v>471</v>
      </c>
      <c r="C426" s="1" t="s">
        <v>462</v>
      </c>
      <c r="D426" s="13">
        <v>221396.44</v>
      </c>
      <c r="E426" s="14">
        <f t="shared" si="164"/>
        <v>256819.87039999999</v>
      </c>
      <c r="F426" s="15">
        <v>311981.99999999994</v>
      </c>
      <c r="G426" s="14">
        <f t="shared" si="158"/>
        <v>361899.11999999988</v>
      </c>
      <c r="H426" s="13">
        <v>231657.3</v>
      </c>
      <c r="I426" s="14">
        <f t="shared" si="159"/>
        <v>268722.46799999999</v>
      </c>
      <c r="J426" s="36">
        <v>632541</v>
      </c>
      <c r="K426" s="14">
        <f t="shared" si="183"/>
        <v>733747.55999999994</v>
      </c>
      <c r="L426" s="37">
        <v>266591</v>
      </c>
      <c r="M426" s="14">
        <f t="shared" si="184"/>
        <v>309245.56</v>
      </c>
      <c r="O426" s="39">
        <v>175100</v>
      </c>
      <c r="P426" s="36">
        <f t="shared" si="186"/>
        <v>3396.94</v>
      </c>
      <c r="Q426" s="36">
        <f t="shared" si="185"/>
        <v>178496.94</v>
      </c>
      <c r="R426" s="44">
        <f t="shared" si="165"/>
        <v>221396.44</v>
      </c>
      <c r="S426" s="45">
        <f t="shared" si="166"/>
        <v>0.24033745340396306</v>
      </c>
      <c r="T426" s="44">
        <f t="shared" si="167"/>
        <v>311981.99999999994</v>
      </c>
      <c r="U426" s="45">
        <f t="shared" si="168"/>
        <v>0.74782828209828089</v>
      </c>
      <c r="V426" s="44">
        <f t="shared" si="169"/>
        <v>231657.3</v>
      </c>
      <c r="W426" s="45">
        <f t="shared" si="170"/>
        <v>0.29782224838140081</v>
      </c>
      <c r="X426" s="44">
        <f t="shared" si="171"/>
        <v>632541</v>
      </c>
      <c r="Y426" s="45">
        <f t="shared" si="172"/>
        <v>2.5437078081002396</v>
      </c>
      <c r="Z426" s="44">
        <f t="shared" si="173"/>
        <v>266591</v>
      </c>
      <c r="AA426" s="45">
        <f t="shared" si="174"/>
        <v>0.49353260621722694</v>
      </c>
    </row>
    <row r="427" spans="1:27">
      <c r="A427" s="12">
        <v>404</v>
      </c>
      <c r="B427" s="1" t="s">
        <v>472</v>
      </c>
      <c r="C427" s="1" t="s">
        <v>463</v>
      </c>
      <c r="D427" s="13">
        <v>2213964.4</v>
      </c>
      <c r="E427" s="14">
        <f t="shared" si="164"/>
        <v>2568198.7039999999</v>
      </c>
      <c r="F427" s="15">
        <v>3119819.9999999995</v>
      </c>
      <c r="G427" s="14">
        <f t="shared" si="158"/>
        <v>3618991.1999999993</v>
      </c>
      <c r="H427" s="13">
        <v>2381400</v>
      </c>
      <c r="I427" s="14">
        <f t="shared" si="159"/>
        <v>2762424</v>
      </c>
      <c r="J427" s="36">
        <v>4956325</v>
      </c>
      <c r="K427" s="14">
        <f t="shared" si="183"/>
        <v>5749337</v>
      </c>
      <c r="L427" s="37">
        <v>2694618</v>
      </c>
      <c r="M427" s="14">
        <f t="shared" si="184"/>
        <v>3125756.88</v>
      </c>
      <c r="O427" s="39">
        <v>1800000</v>
      </c>
      <c r="P427" s="36">
        <f t="shared" si="186"/>
        <v>34920</v>
      </c>
      <c r="Q427" s="36">
        <f t="shared" si="185"/>
        <v>1834920</v>
      </c>
      <c r="R427" s="44">
        <f t="shared" si="165"/>
        <v>2213964.4</v>
      </c>
      <c r="S427" s="45">
        <f t="shared" si="166"/>
        <v>0.2065727116168552</v>
      </c>
      <c r="T427" s="44">
        <f t="shared" si="167"/>
        <v>3119819.9999999995</v>
      </c>
      <c r="U427" s="45">
        <f t="shared" si="168"/>
        <v>0.7002485121967168</v>
      </c>
      <c r="V427" s="44">
        <f t="shared" si="169"/>
        <v>2381400</v>
      </c>
      <c r="W427" s="45">
        <f t="shared" si="170"/>
        <v>0.29782224838140081</v>
      </c>
      <c r="X427" s="44">
        <f t="shared" si="171"/>
        <v>4956325</v>
      </c>
      <c r="Y427" s="45">
        <f t="shared" si="172"/>
        <v>1.7011123100734635</v>
      </c>
      <c r="Z427" s="44">
        <f t="shared" si="173"/>
        <v>2694618</v>
      </c>
      <c r="AA427" s="45">
        <f t="shared" si="174"/>
        <v>0.46852069845006872</v>
      </c>
    </row>
    <row r="428" spans="1:27">
      <c r="A428" s="12">
        <v>405</v>
      </c>
      <c r="B428" s="1" t="s">
        <v>473</v>
      </c>
      <c r="C428" s="1" t="s">
        <v>474</v>
      </c>
      <c r="D428" s="13">
        <v>88558.576000000001</v>
      </c>
      <c r="E428" s="14">
        <f t="shared" si="164"/>
        <v>102727.94816</v>
      </c>
      <c r="F428" s="15">
        <v>74690</v>
      </c>
      <c r="G428" s="14">
        <f t="shared" si="158"/>
        <v>86640.4</v>
      </c>
      <c r="H428" s="13">
        <v>92662.92</v>
      </c>
      <c r="I428" s="14">
        <f t="shared" si="159"/>
        <v>107488.98719999999</v>
      </c>
      <c r="J428" s="36">
        <v>358745</v>
      </c>
      <c r="K428" s="14">
        <f t="shared" si="183"/>
        <v>416144.19999999995</v>
      </c>
      <c r="L428" s="37">
        <v>86097</v>
      </c>
      <c r="M428" s="14">
        <f t="shared" si="184"/>
        <v>99872.51999999999</v>
      </c>
      <c r="O428" s="39">
        <v>70040</v>
      </c>
      <c r="P428" s="36">
        <f t="shared" si="186"/>
        <v>1358.7760000000001</v>
      </c>
      <c r="Q428" s="36">
        <f t="shared" si="185"/>
        <v>71398.775999999998</v>
      </c>
      <c r="R428" s="44">
        <f t="shared" si="165"/>
        <v>88558.576000000001</v>
      </c>
      <c r="S428" s="45">
        <f t="shared" si="166"/>
        <v>0.24033745340396306</v>
      </c>
      <c r="T428" s="44">
        <f t="shared" si="167"/>
        <v>74690</v>
      </c>
      <c r="U428" s="45">
        <f t="shared" si="168"/>
        <v>4.6096364453082517E-2</v>
      </c>
      <c r="V428" s="44">
        <f t="shared" si="169"/>
        <v>92662.92</v>
      </c>
      <c r="W428" s="45">
        <f t="shared" si="170"/>
        <v>0.29782224838140081</v>
      </c>
      <c r="X428" s="44">
        <f t="shared" si="171"/>
        <v>358745</v>
      </c>
      <c r="Y428" s="45">
        <f t="shared" si="172"/>
        <v>4.0245259106402607</v>
      </c>
      <c r="Z428" s="44">
        <f t="shared" si="173"/>
        <v>86097</v>
      </c>
      <c r="AA428" s="45">
        <f t="shared" si="174"/>
        <v>0.20586100803744878</v>
      </c>
    </row>
    <row r="429" spans="1:27">
      <c r="A429" s="12">
        <v>406</v>
      </c>
      <c r="B429" s="1" t="s">
        <v>475</v>
      </c>
      <c r="C429" s="1" t="s">
        <v>461</v>
      </c>
      <c r="D429" s="13">
        <v>169303.16</v>
      </c>
      <c r="E429" s="14">
        <f t="shared" si="164"/>
        <v>196391.66559999998</v>
      </c>
      <c r="F429" s="15">
        <v>149380</v>
      </c>
      <c r="G429" s="14">
        <f t="shared" si="158"/>
        <v>173280.8</v>
      </c>
      <c r="H429" s="13">
        <v>177149.7</v>
      </c>
      <c r="I429" s="14">
        <f t="shared" si="159"/>
        <v>205493.652</v>
      </c>
      <c r="J429" s="36">
        <v>521452</v>
      </c>
      <c r="K429" s="14">
        <f t="shared" si="183"/>
        <v>604884.31999999995</v>
      </c>
      <c r="L429" s="37">
        <v>172173</v>
      </c>
      <c r="M429" s="14">
        <f t="shared" si="184"/>
        <v>199720.68</v>
      </c>
      <c r="O429" s="39">
        <v>133900</v>
      </c>
      <c r="P429" s="36">
        <f t="shared" si="186"/>
        <v>2597.66</v>
      </c>
      <c r="Q429" s="36">
        <f t="shared" si="185"/>
        <v>136497.66</v>
      </c>
      <c r="R429" s="44">
        <f t="shared" si="165"/>
        <v>169303.16</v>
      </c>
      <c r="S429" s="45">
        <f t="shared" si="166"/>
        <v>0.24033745340396306</v>
      </c>
      <c r="T429" s="44">
        <f t="shared" si="167"/>
        <v>149380</v>
      </c>
      <c r="U429" s="45">
        <f t="shared" si="168"/>
        <v>9.4377735120147799E-2</v>
      </c>
      <c r="V429" s="44">
        <f t="shared" si="169"/>
        <v>177149.7</v>
      </c>
      <c r="W429" s="45">
        <f t="shared" si="170"/>
        <v>0.29782224838140081</v>
      </c>
      <c r="X429" s="44">
        <f t="shared" si="171"/>
        <v>521452</v>
      </c>
      <c r="Y429" s="45">
        <f t="shared" si="172"/>
        <v>2.820226661761088</v>
      </c>
      <c r="Z429" s="44">
        <f t="shared" si="173"/>
        <v>172173</v>
      </c>
      <c r="AA429" s="45">
        <f t="shared" si="174"/>
        <v>0.26136228269407691</v>
      </c>
    </row>
    <row r="430" spans="1:27">
      <c r="A430" s="7"/>
      <c r="B430" s="8" t="s">
        <v>476</v>
      </c>
      <c r="C430" s="9"/>
      <c r="D430" s="11"/>
      <c r="E430" s="17"/>
      <c r="F430" s="11"/>
      <c r="G430" s="17"/>
      <c r="H430" s="11"/>
      <c r="I430" s="17"/>
      <c r="J430" s="11"/>
      <c r="K430" s="17"/>
      <c r="L430" s="11"/>
      <c r="M430" s="17"/>
      <c r="O430" s="38"/>
      <c r="P430" s="38"/>
      <c r="Q430" s="38"/>
      <c r="R430" s="38"/>
      <c r="S430" s="38"/>
      <c r="T430" s="38"/>
      <c r="U430" s="38"/>
      <c r="V430" s="38"/>
      <c r="W430" s="38"/>
      <c r="X430" s="38"/>
      <c r="Y430" s="38"/>
      <c r="Z430" s="38"/>
      <c r="AA430" s="38"/>
    </row>
    <row r="431" spans="1:27">
      <c r="A431" s="12">
        <v>407</v>
      </c>
      <c r="B431" s="1" t="s">
        <v>477</v>
      </c>
      <c r="C431" s="1" t="s">
        <v>1</v>
      </c>
      <c r="D431" s="13">
        <v>278168</v>
      </c>
      <c r="E431" s="14">
        <f t="shared" si="164"/>
        <v>322674.88</v>
      </c>
      <c r="F431" s="15">
        <v>383460</v>
      </c>
      <c r="G431" s="14">
        <f t="shared" si="158"/>
        <v>444813.6</v>
      </c>
      <c r="H431" s="13">
        <v>280476</v>
      </c>
      <c r="I431" s="14">
        <f t="shared" si="159"/>
        <v>325352.15999999997</v>
      </c>
      <c r="J431" s="36">
        <v>585463</v>
      </c>
      <c r="K431" s="14">
        <f t="shared" ref="K431:K443" si="187">J431*1.16</f>
        <v>679137.08</v>
      </c>
      <c r="L431" s="37">
        <v>327960</v>
      </c>
      <c r="M431" s="14">
        <f t="shared" ref="M431:M443" si="188">L431*1.16</f>
        <v>380433.6</v>
      </c>
      <c r="O431" s="39">
        <v>212000</v>
      </c>
      <c r="P431" s="36">
        <f>+O431*1.94%</f>
        <v>4112.8</v>
      </c>
      <c r="Q431" s="36">
        <f t="shared" ref="Q431:Q443" si="189">+(O431+P431)</f>
        <v>216112.8</v>
      </c>
      <c r="R431" s="44">
        <f t="shared" si="165"/>
        <v>278168</v>
      </c>
      <c r="S431" s="45">
        <f t="shared" si="166"/>
        <v>0.28714264032486736</v>
      </c>
      <c r="T431" s="44">
        <f t="shared" si="167"/>
        <v>383460</v>
      </c>
      <c r="U431" s="45">
        <f t="shared" si="168"/>
        <v>0.77435117216564686</v>
      </c>
      <c r="V431" s="44">
        <f t="shared" si="169"/>
        <v>280476</v>
      </c>
      <c r="W431" s="45">
        <f t="shared" si="170"/>
        <v>0.29782224838140081</v>
      </c>
      <c r="X431" s="44">
        <f t="shared" si="171"/>
        <v>585463</v>
      </c>
      <c r="Y431" s="45">
        <f t="shared" si="172"/>
        <v>1.7090621194117146</v>
      </c>
      <c r="Z431" s="44">
        <f t="shared" si="173"/>
        <v>327960</v>
      </c>
      <c r="AA431" s="45">
        <f t="shared" si="174"/>
        <v>0.51754083978366872</v>
      </c>
    </row>
    <row r="432" spans="1:27">
      <c r="A432" s="12">
        <v>408</v>
      </c>
      <c r="B432" s="1" t="s">
        <v>478</v>
      </c>
      <c r="C432" s="1" t="s">
        <v>1</v>
      </c>
      <c r="D432" s="13">
        <v>255408.8</v>
      </c>
      <c r="E432" s="14">
        <f t="shared" si="164"/>
        <v>296274.20799999998</v>
      </c>
      <c r="F432" s="15">
        <v>421806</v>
      </c>
      <c r="G432" s="14">
        <f t="shared" si="158"/>
        <v>489294.95999999996</v>
      </c>
      <c r="H432" s="13">
        <v>291060</v>
      </c>
      <c r="I432" s="14">
        <f t="shared" si="159"/>
        <v>337629.6</v>
      </c>
      <c r="J432" s="36">
        <v>632102</v>
      </c>
      <c r="K432" s="14">
        <f t="shared" si="187"/>
        <v>733238.32</v>
      </c>
      <c r="L432" s="37">
        <v>335493</v>
      </c>
      <c r="M432" s="14">
        <f t="shared" si="188"/>
        <v>389171.87999999995</v>
      </c>
      <c r="O432" s="39">
        <v>220000</v>
      </c>
      <c r="P432" s="36">
        <f t="shared" ref="P432:P443" si="190">+O432*1.94%</f>
        <v>4268</v>
      </c>
      <c r="Q432" s="36">
        <f t="shared" si="189"/>
        <v>224268</v>
      </c>
      <c r="R432" s="44">
        <f t="shared" si="165"/>
        <v>255408.8</v>
      </c>
      <c r="S432" s="45">
        <f t="shared" si="166"/>
        <v>0.13885529812545694</v>
      </c>
      <c r="T432" s="44">
        <f t="shared" si="167"/>
        <v>421806</v>
      </c>
      <c r="U432" s="45">
        <f t="shared" si="168"/>
        <v>0.88081224249558554</v>
      </c>
      <c r="V432" s="44">
        <f t="shared" si="169"/>
        <v>291060</v>
      </c>
      <c r="W432" s="45">
        <f t="shared" si="170"/>
        <v>0.29782224838140081</v>
      </c>
      <c r="X432" s="44">
        <f t="shared" si="171"/>
        <v>632102</v>
      </c>
      <c r="Y432" s="45">
        <f t="shared" si="172"/>
        <v>1.8185117805482727</v>
      </c>
      <c r="Z432" s="44">
        <f t="shared" si="173"/>
        <v>335493</v>
      </c>
      <c r="AA432" s="45">
        <f t="shared" si="174"/>
        <v>0.4959468136336882</v>
      </c>
    </row>
    <row r="433" spans="1:27">
      <c r="A433" s="12">
        <v>409</v>
      </c>
      <c r="B433" s="1" t="s">
        <v>479</v>
      </c>
      <c r="C433" s="1" t="s">
        <v>1</v>
      </c>
      <c r="D433" s="13">
        <v>143256.51999999999</v>
      </c>
      <c r="E433" s="14">
        <f t="shared" si="164"/>
        <v>166177.56319999998</v>
      </c>
      <c r="F433" s="15">
        <v>268422</v>
      </c>
      <c r="G433" s="14">
        <f t="shared" si="158"/>
        <v>311369.51999999996</v>
      </c>
      <c r="H433" s="13">
        <v>149895.9</v>
      </c>
      <c r="I433" s="14">
        <f t="shared" si="159"/>
        <v>173879.24399999998</v>
      </c>
      <c r="J433" s="36">
        <v>396874</v>
      </c>
      <c r="K433" s="14">
        <f t="shared" si="187"/>
        <v>460373.83999999997</v>
      </c>
      <c r="L433" s="37">
        <v>190592</v>
      </c>
      <c r="M433" s="14">
        <f t="shared" si="188"/>
        <v>221086.71999999997</v>
      </c>
      <c r="O433" s="39">
        <v>113300</v>
      </c>
      <c r="P433" s="36">
        <f t="shared" si="190"/>
        <v>2198.02</v>
      </c>
      <c r="Q433" s="36">
        <f t="shared" si="189"/>
        <v>115498.02</v>
      </c>
      <c r="R433" s="44">
        <f t="shared" si="165"/>
        <v>143256.51999999999</v>
      </c>
      <c r="S433" s="45">
        <f t="shared" si="166"/>
        <v>0.24033745340396306</v>
      </c>
      <c r="T433" s="44">
        <f t="shared" si="167"/>
        <v>268422</v>
      </c>
      <c r="U433" s="45">
        <f t="shared" si="168"/>
        <v>1.3240398406829832</v>
      </c>
      <c r="V433" s="44">
        <f t="shared" si="169"/>
        <v>149895.9</v>
      </c>
      <c r="W433" s="45">
        <f t="shared" si="170"/>
        <v>0.29782224838140081</v>
      </c>
      <c r="X433" s="44">
        <f t="shared" si="171"/>
        <v>396874</v>
      </c>
      <c r="Y433" s="45">
        <f t="shared" si="172"/>
        <v>2.4361974343802602</v>
      </c>
      <c r="Z433" s="44">
        <f t="shared" si="173"/>
        <v>190592</v>
      </c>
      <c r="AA433" s="45">
        <f t="shared" si="174"/>
        <v>0.65017547486961247</v>
      </c>
    </row>
    <row r="434" spans="1:27">
      <c r="A434" s="12">
        <v>410</v>
      </c>
      <c r="B434" s="1" t="s">
        <v>480</v>
      </c>
      <c r="C434" s="1" t="s">
        <v>1</v>
      </c>
      <c r="D434" s="13">
        <v>41674.624000000003</v>
      </c>
      <c r="E434" s="14">
        <f t="shared" si="164"/>
        <v>48342.563840000003</v>
      </c>
      <c r="F434" s="15">
        <v>45800</v>
      </c>
      <c r="G434" s="14">
        <f t="shared" si="158"/>
        <v>53127.999999999993</v>
      </c>
      <c r="H434" s="13">
        <v>43606.080000000002</v>
      </c>
      <c r="I434" s="14">
        <f t="shared" si="159"/>
        <v>50583.052799999998</v>
      </c>
      <c r="J434" s="36">
        <v>254215</v>
      </c>
      <c r="K434" s="14">
        <f t="shared" si="187"/>
        <v>294889.39999999997</v>
      </c>
      <c r="L434" s="37">
        <v>44041</v>
      </c>
      <c r="M434" s="14">
        <f t="shared" si="188"/>
        <v>51087.56</v>
      </c>
      <c r="O434" s="39">
        <v>32960</v>
      </c>
      <c r="P434" s="36">
        <f t="shared" si="190"/>
        <v>639.42399999999998</v>
      </c>
      <c r="Q434" s="36">
        <f t="shared" si="189"/>
        <v>33599.423999999999</v>
      </c>
      <c r="R434" s="44">
        <f t="shared" si="165"/>
        <v>41674.624000000003</v>
      </c>
      <c r="S434" s="45">
        <f t="shared" si="166"/>
        <v>0.24033745340396329</v>
      </c>
      <c r="T434" s="44">
        <f t="shared" si="167"/>
        <v>45800</v>
      </c>
      <c r="U434" s="45">
        <f t="shared" si="168"/>
        <v>0.3631186058427669</v>
      </c>
      <c r="V434" s="44">
        <f t="shared" si="169"/>
        <v>43606.080000000002</v>
      </c>
      <c r="W434" s="45">
        <f t="shared" si="170"/>
        <v>0.29782224838140081</v>
      </c>
      <c r="X434" s="44">
        <f t="shared" si="171"/>
        <v>254215</v>
      </c>
      <c r="Y434" s="45">
        <f t="shared" si="172"/>
        <v>6.566052322801724</v>
      </c>
      <c r="Z434" s="44">
        <f t="shared" si="173"/>
        <v>44041</v>
      </c>
      <c r="AA434" s="45">
        <f t="shared" si="174"/>
        <v>0.31076651790221166</v>
      </c>
    </row>
    <row r="435" spans="1:27">
      <c r="A435" s="12">
        <v>411</v>
      </c>
      <c r="B435" s="1" t="s">
        <v>536</v>
      </c>
      <c r="C435" s="1" t="s">
        <v>1</v>
      </c>
      <c r="D435" s="13">
        <v>123658.32</v>
      </c>
      <c r="E435" s="14">
        <f t="shared" si="164"/>
        <v>143443.65119999999</v>
      </c>
      <c r="F435" s="15">
        <v>460152</v>
      </c>
      <c r="G435" s="14">
        <f t="shared" si="158"/>
        <v>533776.31999999995</v>
      </c>
      <c r="H435" s="13">
        <v>139179.6</v>
      </c>
      <c r="I435" s="14">
        <f t="shared" si="159"/>
        <v>161448.33599999998</v>
      </c>
      <c r="J435" s="36">
        <v>365214</v>
      </c>
      <c r="K435" s="14">
        <f t="shared" si="187"/>
        <v>423648.24</v>
      </c>
      <c r="L435" s="37">
        <v>249289</v>
      </c>
      <c r="M435" s="14">
        <f t="shared" si="188"/>
        <v>289175.24</v>
      </c>
      <c r="O435" s="39">
        <v>97800</v>
      </c>
      <c r="P435" s="36">
        <f t="shared" si="190"/>
        <v>1897.3200000000002</v>
      </c>
      <c r="Q435" s="36">
        <f t="shared" si="189"/>
        <v>99697.32</v>
      </c>
      <c r="R435" s="44">
        <f t="shared" si="165"/>
        <v>123658.32</v>
      </c>
      <c r="S435" s="45">
        <f t="shared" si="166"/>
        <v>0.24033745340396306</v>
      </c>
      <c r="T435" s="44">
        <f t="shared" si="167"/>
        <v>460152</v>
      </c>
      <c r="U435" s="45">
        <f t="shared" si="168"/>
        <v>3.6154901656333385</v>
      </c>
      <c r="V435" s="44">
        <f t="shared" si="169"/>
        <v>139179.6</v>
      </c>
      <c r="W435" s="45">
        <f t="shared" si="170"/>
        <v>0.3960214778090323</v>
      </c>
      <c r="X435" s="44">
        <f t="shared" si="171"/>
        <v>365214</v>
      </c>
      <c r="Y435" s="45">
        <f t="shared" si="172"/>
        <v>2.6632278580808388</v>
      </c>
      <c r="Z435" s="44">
        <f t="shared" si="173"/>
        <v>249289</v>
      </c>
      <c r="AA435" s="45">
        <f t="shared" si="174"/>
        <v>1.5004583874471247</v>
      </c>
    </row>
    <row r="436" spans="1:27">
      <c r="A436" s="12">
        <v>412</v>
      </c>
      <c r="B436" s="1" t="s">
        <v>481</v>
      </c>
      <c r="C436" s="1" t="s">
        <v>1</v>
      </c>
      <c r="D436" s="13">
        <v>45581.62</v>
      </c>
      <c r="E436" s="14">
        <f t="shared" si="164"/>
        <v>52874.679199999999</v>
      </c>
      <c r="F436" s="15">
        <v>73800</v>
      </c>
      <c r="G436" s="14">
        <f t="shared" si="158"/>
        <v>85608</v>
      </c>
      <c r="H436" s="13">
        <v>55235.25</v>
      </c>
      <c r="I436" s="14">
        <f t="shared" si="159"/>
        <v>64072.889999999992</v>
      </c>
      <c r="J436" s="36">
        <v>189874</v>
      </c>
      <c r="K436" s="14">
        <f t="shared" si="187"/>
        <v>220253.84</v>
      </c>
      <c r="L436" s="37">
        <v>60921</v>
      </c>
      <c r="M436" s="14">
        <f t="shared" si="188"/>
        <v>70668.36</v>
      </c>
      <c r="O436" s="39">
        <v>36050</v>
      </c>
      <c r="P436" s="36">
        <f t="shared" si="190"/>
        <v>699.37</v>
      </c>
      <c r="Q436" s="36">
        <f t="shared" si="189"/>
        <v>36749.370000000003</v>
      </c>
      <c r="R436" s="44">
        <f t="shared" si="165"/>
        <v>45581.62</v>
      </c>
      <c r="S436" s="45">
        <f t="shared" si="166"/>
        <v>0.24033745340396306</v>
      </c>
      <c r="T436" s="44">
        <f t="shared" si="167"/>
        <v>73800</v>
      </c>
      <c r="U436" s="45">
        <f t="shared" si="168"/>
        <v>1.008197691552263</v>
      </c>
      <c r="V436" s="44">
        <f t="shared" si="169"/>
        <v>55235.25</v>
      </c>
      <c r="W436" s="45">
        <f t="shared" si="170"/>
        <v>0.50302576615599115</v>
      </c>
      <c r="X436" s="44">
        <f t="shared" si="171"/>
        <v>189874</v>
      </c>
      <c r="Y436" s="45">
        <f t="shared" si="172"/>
        <v>4.1667280282627974</v>
      </c>
      <c r="Z436" s="44">
        <f t="shared" si="173"/>
        <v>60921</v>
      </c>
      <c r="AA436" s="45">
        <f t="shared" si="174"/>
        <v>0.65774270416064273</v>
      </c>
    </row>
    <row r="437" spans="1:27">
      <c r="A437" s="12">
        <v>413</v>
      </c>
      <c r="B437" s="1" t="s">
        <v>482</v>
      </c>
      <c r="C437" s="1" t="s">
        <v>1</v>
      </c>
      <c r="D437" s="13">
        <v>101581.89600000001</v>
      </c>
      <c r="E437" s="14">
        <f t="shared" si="164"/>
        <v>117834.99936</v>
      </c>
      <c r="F437" s="15">
        <v>46200.000000000007</v>
      </c>
      <c r="G437" s="14">
        <f t="shared" si="158"/>
        <v>53592.000000000007</v>
      </c>
      <c r="H437" s="13">
        <v>106289.82</v>
      </c>
      <c r="I437" s="14">
        <f t="shared" si="159"/>
        <v>123296.1912</v>
      </c>
      <c r="J437" s="36">
        <v>254569</v>
      </c>
      <c r="K437" s="14">
        <f t="shared" si="187"/>
        <v>295300.03999999998</v>
      </c>
      <c r="L437" s="37">
        <v>86933</v>
      </c>
      <c r="M437" s="14">
        <f t="shared" si="188"/>
        <v>100842.28</v>
      </c>
      <c r="O437" s="39">
        <v>80340</v>
      </c>
      <c r="P437" s="36">
        <f t="shared" si="190"/>
        <v>1558.596</v>
      </c>
      <c r="Q437" s="36">
        <f t="shared" si="189"/>
        <v>81898.596000000005</v>
      </c>
      <c r="R437" s="44">
        <f t="shared" si="165"/>
        <v>101581.89600000001</v>
      </c>
      <c r="S437" s="45">
        <f t="shared" si="166"/>
        <v>0.24033745340396306</v>
      </c>
      <c r="T437" s="44">
        <f t="shared" si="167"/>
        <v>46200.000000000007</v>
      </c>
      <c r="U437" s="45">
        <f t="shared" si="168"/>
        <v>-0.43588776540198559</v>
      </c>
      <c r="V437" s="44">
        <f t="shared" si="169"/>
        <v>106289.82</v>
      </c>
      <c r="W437" s="45">
        <f t="shared" si="170"/>
        <v>0.29782224838140081</v>
      </c>
      <c r="X437" s="44">
        <f t="shared" si="171"/>
        <v>254569</v>
      </c>
      <c r="Y437" s="45">
        <f t="shared" si="172"/>
        <v>2.1083438841857554</v>
      </c>
      <c r="Z437" s="44">
        <f t="shared" si="173"/>
        <v>86933</v>
      </c>
      <c r="AA437" s="45">
        <f t="shared" si="174"/>
        <v>6.1471188101930307E-2</v>
      </c>
    </row>
    <row r="438" spans="1:27">
      <c r="A438" s="12">
        <v>414</v>
      </c>
      <c r="B438" s="1" t="s">
        <v>483</v>
      </c>
      <c r="C438" s="1" t="s">
        <v>1</v>
      </c>
      <c r="D438" s="13">
        <v>136744.85999999999</v>
      </c>
      <c r="E438" s="14">
        <f t="shared" si="164"/>
        <v>158624.03759999998</v>
      </c>
      <c r="F438" s="15">
        <v>46200.000000000007</v>
      </c>
      <c r="G438" s="14">
        <f t="shared" si="158"/>
        <v>53592.000000000007</v>
      </c>
      <c r="H438" s="13">
        <v>152145</v>
      </c>
      <c r="I438" s="14">
        <f t="shared" si="159"/>
        <v>176488.19999999998</v>
      </c>
      <c r="J438" s="36">
        <v>325103</v>
      </c>
      <c r="K438" s="14">
        <f t="shared" si="187"/>
        <v>377119.48</v>
      </c>
      <c r="L438" s="37">
        <v>99503</v>
      </c>
      <c r="M438" s="14">
        <f t="shared" si="188"/>
        <v>115423.48</v>
      </c>
      <c r="O438" s="39">
        <v>115000</v>
      </c>
      <c r="P438" s="36">
        <f t="shared" si="190"/>
        <v>2231</v>
      </c>
      <c r="Q438" s="36">
        <f t="shared" si="189"/>
        <v>117231</v>
      </c>
      <c r="R438" s="44">
        <f t="shared" si="165"/>
        <v>136744.85999999999</v>
      </c>
      <c r="S438" s="45">
        <f t="shared" si="166"/>
        <v>0.16645648335337904</v>
      </c>
      <c r="T438" s="44">
        <f t="shared" si="167"/>
        <v>46200.000000000007</v>
      </c>
      <c r="U438" s="45">
        <f t="shared" si="168"/>
        <v>-0.60590628758604792</v>
      </c>
      <c r="V438" s="44">
        <f t="shared" si="169"/>
        <v>152145</v>
      </c>
      <c r="W438" s="45">
        <f t="shared" si="170"/>
        <v>0.29782224838140081</v>
      </c>
      <c r="X438" s="44">
        <f t="shared" si="171"/>
        <v>325103</v>
      </c>
      <c r="Y438" s="45">
        <f t="shared" si="172"/>
        <v>1.7731828611885936</v>
      </c>
      <c r="Z438" s="44">
        <f t="shared" si="173"/>
        <v>99503</v>
      </c>
      <c r="AA438" s="45">
        <f t="shared" si="174"/>
        <v>-0.1512227994301848</v>
      </c>
    </row>
    <row r="439" spans="1:27">
      <c r="A439" s="12">
        <v>415</v>
      </c>
      <c r="B439" s="1" t="s">
        <v>484</v>
      </c>
      <c r="C439" s="1" t="s">
        <v>1</v>
      </c>
      <c r="D439" s="13">
        <v>126440</v>
      </c>
      <c r="E439" s="14">
        <f t="shared" si="164"/>
        <v>146670.39999999999</v>
      </c>
      <c r="F439" s="15">
        <v>78100</v>
      </c>
      <c r="G439" s="14">
        <f t="shared" si="158"/>
        <v>90596</v>
      </c>
      <c r="H439" s="13">
        <v>145530</v>
      </c>
      <c r="I439" s="14">
        <f t="shared" si="159"/>
        <v>168814.8</v>
      </c>
      <c r="J439" s="36">
        <v>321578</v>
      </c>
      <c r="K439" s="14">
        <f t="shared" si="187"/>
        <v>373030.48</v>
      </c>
      <c r="L439" s="37">
        <v>123291</v>
      </c>
      <c r="M439" s="14">
        <f t="shared" si="188"/>
        <v>143017.56</v>
      </c>
      <c r="O439" s="39">
        <v>110000</v>
      </c>
      <c r="P439" s="36">
        <f t="shared" si="190"/>
        <v>2134</v>
      </c>
      <c r="Q439" s="36">
        <f t="shared" si="189"/>
        <v>112134</v>
      </c>
      <c r="R439" s="44">
        <f t="shared" si="165"/>
        <v>126440</v>
      </c>
      <c r="S439" s="45">
        <f t="shared" si="166"/>
        <v>0.12757950309451194</v>
      </c>
      <c r="T439" s="44">
        <f t="shared" si="167"/>
        <v>78100</v>
      </c>
      <c r="U439" s="45">
        <f t="shared" si="168"/>
        <v>-0.30351186972729061</v>
      </c>
      <c r="V439" s="44">
        <f t="shared" si="169"/>
        <v>145530</v>
      </c>
      <c r="W439" s="45">
        <f t="shared" si="170"/>
        <v>0.29782224838140081</v>
      </c>
      <c r="X439" s="44">
        <f t="shared" si="171"/>
        <v>321578</v>
      </c>
      <c r="Y439" s="45">
        <f t="shared" si="172"/>
        <v>1.8678010237751264</v>
      </c>
      <c r="Z439" s="44">
        <f t="shared" si="173"/>
        <v>123291</v>
      </c>
      <c r="AA439" s="45">
        <f t="shared" si="174"/>
        <v>9.9497030338701942E-2</v>
      </c>
    </row>
    <row r="440" spans="1:27">
      <c r="A440" s="12">
        <v>416</v>
      </c>
      <c r="B440" s="1" t="s">
        <v>485</v>
      </c>
      <c r="C440" s="1" t="s">
        <v>1</v>
      </c>
      <c r="D440" s="13">
        <v>101581.89600000001</v>
      </c>
      <c r="E440" s="14">
        <f t="shared" si="164"/>
        <v>117834.99936</v>
      </c>
      <c r="F440" s="15">
        <v>59400.000000000007</v>
      </c>
      <c r="G440" s="14">
        <f t="shared" si="158"/>
        <v>68904</v>
      </c>
      <c r="H440" s="13">
        <v>138915</v>
      </c>
      <c r="I440" s="14">
        <f t="shared" si="159"/>
        <v>161141.4</v>
      </c>
      <c r="J440" s="36">
        <v>369584</v>
      </c>
      <c r="K440" s="14">
        <f t="shared" si="187"/>
        <v>428717.43999999994</v>
      </c>
      <c r="L440" s="37">
        <v>104314</v>
      </c>
      <c r="M440" s="14">
        <f t="shared" si="188"/>
        <v>121004.23999999999</v>
      </c>
      <c r="O440" s="39">
        <v>80340</v>
      </c>
      <c r="P440" s="36">
        <f t="shared" si="190"/>
        <v>1558.596</v>
      </c>
      <c r="Q440" s="36">
        <f t="shared" si="189"/>
        <v>81898.596000000005</v>
      </c>
      <c r="R440" s="44">
        <f t="shared" si="165"/>
        <v>101581.89600000001</v>
      </c>
      <c r="S440" s="45">
        <f t="shared" si="166"/>
        <v>0.24033745340396306</v>
      </c>
      <c r="T440" s="44">
        <f t="shared" si="167"/>
        <v>59400.000000000007</v>
      </c>
      <c r="U440" s="45">
        <f t="shared" si="168"/>
        <v>-0.27471284123112438</v>
      </c>
      <c r="V440" s="44">
        <f t="shared" si="169"/>
        <v>138915</v>
      </c>
      <c r="W440" s="45">
        <f t="shared" si="170"/>
        <v>0.69618292357539313</v>
      </c>
      <c r="X440" s="44">
        <f t="shared" si="171"/>
        <v>369584</v>
      </c>
      <c r="Y440" s="45">
        <f t="shared" si="172"/>
        <v>3.512702513239665</v>
      </c>
      <c r="Z440" s="44">
        <f t="shared" si="173"/>
        <v>104314</v>
      </c>
      <c r="AA440" s="45">
        <f t="shared" si="174"/>
        <v>0.27369704848175891</v>
      </c>
    </row>
    <row r="441" spans="1:27">
      <c r="A441" s="12">
        <v>417</v>
      </c>
      <c r="B441" s="1" t="s">
        <v>487</v>
      </c>
      <c r="C441" s="1" t="s">
        <v>2</v>
      </c>
      <c r="D441" s="13">
        <v>23441.975999999999</v>
      </c>
      <c r="E441" s="14">
        <f t="shared" si="164"/>
        <v>27192.692159999995</v>
      </c>
      <c r="F441" s="15">
        <v>32780</v>
      </c>
      <c r="G441" s="14">
        <f t="shared" si="158"/>
        <v>38024.799999999996</v>
      </c>
      <c r="H441" s="13">
        <v>24528.420000000002</v>
      </c>
      <c r="I441" s="14">
        <f t="shared" si="159"/>
        <v>28452.967199999999</v>
      </c>
      <c r="J441" s="36">
        <v>96541</v>
      </c>
      <c r="K441" s="14">
        <f t="shared" si="187"/>
        <v>111987.56</v>
      </c>
      <c r="L441" s="37">
        <v>26604</v>
      </c>
      <c r="M441" s="14">
        <f t="shared" si="188"/>
        <v>30860.639999999999</v>
      </c>
      <c r="O441" s="39">
        <v>18540</v>
      </c>
      <c r="P441" s="36">
        <f t="shared" si="190"/>
        <v>359.67599999999999</v>
      </c>
      <c r="Q441" s="36">
        <f t="shared" si="189"/>
        <v>18899.675999999999</v>
      </c>
      <c r="R441" s="44">
        <f t="shared" si="165"/>
        <v>23441.975999999999</v>
      </c>
      <c r="S441" s="45">
        <f t="shared" si="166"/>
        <v>0.24033745340396306</v>
      </c>
      <c r="T441" s="44">
        <f t="shared" si="167"/>
        <v>32780</v>
      </c>
      <c r="U441" s="45">
        <f t="shared" si="168"/>
        <v>0.73442126732754587</v>
      </c>
      <c r="V441" s="44">
        <f t="shared" si="169"/>
        <v>24528.420000000002</v>
      </c>
      <c r="W441" s="45">
        <f t="shared" si="170"/>
        <v>0.29782224838140103</v>
      </c>
      <c r="X441" s="44">
        <f t="shared" si="171"/>
        <v>96541</v>
      </c>
      <c r="Y441" s="45">
        <f t="shared" si="172"/>
        <v>4.1080769850234473</v>
      </c>
      <c r="Z441" s="44">
        <f t="shared" si="173"/>
        <v>26604</v>
      </c>
      <c r="AA441" s="45">
        <f t="shared" si="174"/>
        <v>0.40764317864496724</v>
      </c>
    </row>
    <row r="442" spans="1:27">
      <c r="A442" s="12">
        <v>418</v>
      </c>
      <c r="B442" s="1" t="s">
        <v>486</v>
      </c>
      <c r="C442" s="1" t="s">
        <v>2</v>
      </c>
      <c r="D442" s="13">
        <v>20576.845600000001</v>
      </c>
      <c r="E442" s="14">
        <f t="shared" si="164"/>
        <v>23869.140896000001</v>
      </c>
      <c r="F442" s="15">
        <v>17600</v>
      </c>
      <c r="G442" s="14">
        <f t="shared" si="158"/>
        <v>20416</v>
      </c>
      <c r="H442" s="13">
        <v>21530.502</v>
      </c>
      <c r="I442" s="14">
        <f t="shared" si="159"/>
        <v>24975.382319999997</v>
      </c>
      <c r="J442" s="36">
        <v>85474</v>
      </c>
      <c r="K442" s="14">
        <f t="shared" si="187"/>
        <v>99149.84</v>
      </c>
      <c r="L442" s="37">
        <v>18176</v>
      </c>
      <c r="M442" s="14">
        <f t="shared" si="188"/>
        <v>21084.16</v>
      </c>
      <c r="O442" s="39">
        <v>16274</v>
      </c>
      <c r="P442" s="36">
        <f t="shared" si="190"/>
        <v>315.71559999999999</v>
      </c>
      <c r="Q442" s="36">
        <f t="shared" si="189"/>
        <v>16589.7156</v>
      </c>
      <c r="R442" s="44">
        <f t="shared" si="165"/>
        <v>20576.845600000001</v>
      </c>
      <c r="S442" s="45">
        <f t="shared" si="166"/>
        <v>0.24033745340396329</v>
      </c>
      <c r="T442" s="44">
        <f t="shared" si="167"/>
        <v>17600</v>
      </c>
      <c r="U442" s="45">
        <f t="shared" si="168"/>
        <v>6.0898235048707061E-2</v>
      </c>
      <c r="V442" s="44">
        <f t="shared" si="169"/>
        <v>21530.502</v>
      </c>
      <c r="W442" s="45">
        <f t="shared" si="170"/>
        <v>0.29782224838140081</v>
      </c>
      <c r="X442" s="44">
        <f t="shared" si="171"/>
        <v>85474</v>
      </c>
      <c r="Y442" s="45">
        <f t="shared" si="172"/>
        <v>4.1522281671905219</v>
      </c>
      <c r="Z442" s="44">
        <f t="shared" si="173"/>
        <v>18176</v>
      </c>
      <c r="AA442" s="45">
        <f t="shared" si="174"/>
        <v>9.561854092302835E-2</v>
      </c>
    </row>
    <row r="443" spans="1:27">
      <c r="A443" s="12">
        <v>419</v>
      </c>
      <c r="B443" s="1" t="s">
        <v>488</v>
      </c>
      <c r="C443" s="1" t="s">
        <v>371</v>
      </c>
      <c r="D443" s="13">
        <v>18333.8</v>
      </c>
      <c r="E443" s="14">
        <f t="shared" si="164"/>
        <v>21267.207999999999</v>
      </c>
      <c r="F443" s="15">
        <v>27500.000000000004</v>
      </c>
      <c r="G443" s="14">
        <f t="shared" si="158"/>
        <v>31900.000000000004</v>
      </c>
      <c r="H443" s="13">
        <v>19183.5</v>
      </c>
      <c r="I443" s="14">
        <f t="shared" si="159"/>
        <v>22252.859999999997</v>
      </c>
      <c r="J443" s="36">
        <v>99854</v>
      </c>
      <c r="K443" s="14">
        <f t="shared" si="187"/>
        <v>115830.63999999998</v>
      </c>
      <c r="L443" s="37">
        <v>17616</v>
      </c>
      <c r="M443" s="14">
        <f t="shared" si="188"/>
        <v>20434.559999999998</v>
      </c>
      <c r="O443" s="39">
        <v>14500</v>
      </c>
      <c r="P443" s="36">
        <f t="shared" si="190"/>
        <v>281.3</v>
      </c>
      <c r="Q443" s="36">
        <f t="shared" si="189"/>
        <v>14781.3</v>
      </c>
      <c r="R443" s="44">
        <f t="shared" si="165"/>
        <v>18333.8</v>
      </c>
      <c r="S443" s="45">
        <f t="shared" si="166"/>
        <v>0.24033745340396306</v>
      </c>
      <c r="T443" s="44">
        <f t="shared" si="167"/>
        <v>27500.000000000004</v>
      </c>
      <c r="U443" s="45">
        <f t="shared" si="168"/>
        <v>0.86045882297226939</v>
      </c>
      <c r="V443" s="44">
        <f t="shared" si="169"/>
        <v>19183.5</v>
      </c>
      <c r="W443" s="45">
        <f t="shared" si="170"/>
        <v>0.29782224838140081</v>
      </c>
      <c r="X443" s="44">
        <f t="shared" si="171"/>
        <v>99854</v>
      </c>
      <c r="Y443" s="45">
        <f t="shared" si="172"/>
        <v>5.7554274657844715</v>
      </c>
      <c r="Z443" s="44">
        <f t="shared" si="173"/>
        <v>17616</v>
      </c>
      <c r="AA443" s="45">
        <f t="shared" si="174"/>
        <v>0.1917760954719816</v>
      </c>
    </row>
    <row r="444" spans="1:27">
      <c r="A444" s="7"/>
      <c r="B444" s="8" t="s">
        <v>443</v>
      </c>
      <c r="C444" s="9"/>
      <c r="D444" s="11"/>
      <c r="E444" s="17"/>
      <c r="F444" s="11"/>
      <c r="G444" s="17"/>
      <c r="H444" s="11"/>
      <c r="I444" s="17"/>
      <c r="J444" s="11"/>
      <c r="K444" s="17"/>
      <c r="L444" s="11"/>
      <c r="M444" s="17"/>
      <c r="O444" s="38"/>
      <c r="P444" s="38"/>
      <c r="Q444" s="38"/>
      <c r="R444" s="38"/>
      <c r="S444" s="38"/>
      <c r="T444" s="38"/>
      <c r="U444" s="38"/>
      <c r="V444" s="38"/>
      <c r="W444" s="38"/>
      <c r="X444" s="38"/>
      <c r="Y444" s="38"/>
      <c r="Z444" s="38"/>
      <c r="AA444" s="38"/>
    </row>
    <row r="445" spans="1:27">
      <c r="A445" s="12">
        <v>420</v>
      </c>
      <c r="B445" s="1" t="s">
        <v>444</v>
      </c>
      <c r="C445" s="1" t="s">
        <v>6</v>
      </c>
      <c r="D445" s="13">
        <v>195349.8</v>
      </c>
      <c r="E445" s="14">
        <f>+D445</f>
        <v>195349.8</v>
      </c>
      <c r="F445" s="15">
        <v>191400.00000000003</v>
      </c>
      <c r="G445" s="14">
        <f>+F445</f>
        <v>191400.00000000003</v>
      </c>
      <c r="H445" s="13">
        <v>204403.5</v>
      </c>
      <c r="I445" s="14">
        <f>+H445</f>
        <v>204403.5</v>
      </c>
      <c r="J445" s="36">
        <v>452136</v>
      </c>
      <c r="K445" s="14">
        <f>+J445</f>
        <v>452136</v>
      </c>
      <c r="L445" s="37">
        <v>206745</v>
      </c>
      <c r="M445" s="14">
        <f>+L445</f>
        <v>206745</v>
      </c>
      <c r="O445" s="39">
        <v>154500</v>
      </c>
      <c r="P445" s="36">
        <f>+O445*1.94%</f>
        <v>2997.3</v>
      </c>
      <c r="Q445" s="36">
        <f t="shared" ref="Q445:Q449" si="191">+(O445+P445)</f>
        <v>157497.29999999999</v>
      </c>
      <c r="R445" s="44">
        <f t="shared" si="165"/>
        <v>195349.8</v>
      </c>
      <c r="S445" s="45">
        <f t="shared" si="166"/>
        <v>0.24033745340396306</v>
      </c>
      <c r="T445" s="44">
        <f t="shared" si="167"/>
        <v>191400.00000000003</v>
      </c>
      <c r="U445" s="45">
        <f t="shared" si="168"/>
        <v>0.21525892824829396</v>
      </c>
      <c r="V445" s="44">
        <f t="shared" si="169"/>
        <v>204403.5</v>
      </c>
      <c r="W445" s="45">
        <f t="shared" si="170"/>
        <v>0.29782224838140081</v>
      </c>
      <c r="X445" s="44">
        <f t="shared" si="171"/>
        <v>452136</v>
      </c>
      <c r="Y445" s="45">
        <f t="shared" si="172"/>
        <v>1.8707539748300448</v>
      </c>
      <c r="Z445" s="44">
        <f t="shared" si="173"/>
        <v>206745</v>
      </c>
      <c r="AA445" s="45">
        <f t="shared" si="174"/>
        <v>0.31268916990957951</v>
      </c>
    </row>
    <row r="446" spans="1:27">
      <c r="A446" s="12">
        <v>421</v>
      </c>
      <c r="B446" s="1" t="s">
        <v>445</v>
      </c>
      <c r="C446" s="1" t="s">
        <v>6</v>
      </c>
      <c r="D446" s="13">
        <v>265524</v>
      </c>
      <c r="E446" s="14">
        <f t="shared" ref="E446:E449" si="192">+D446</f>
        <v>265524</v>
      </c>
      <c r="F446" s="15">
        <v>398000</v>
      </c>
      <c r="G446" s="14">
        <f t="shared" ref="G446:G449" si="193">+F446</f>
        <v>398000</v>
      </c>
      <c r="H446" s="13">
        <v>272538</v>
      </c>
      <c r="I446" s="14">
        <f t="shared" ref="I446:I449" si="194">+H446</f>
        <v>272538</v>
      </c>
      <c r="J446" s="36">
        <v>521489</v>
      </c>
      <c r="K446" s="14">
        <f t="shared" ref="K446:K449" si="195">+J446</f>
        <v>521489</v>
      </c>
      <c r="L446" s="37">
        <v>320405</v>
      </c>
      <c r="M446" s="14">
        <f t="shared" ref="M446:M449" si="196">+L446</f>
        <v>320405</v>
      </c>
      <c r="O446" s="39">
        <v>206000</v>
      </c>
      <c r="P446" s="36">
        <f t="shared" ref="P446:P449" si="197">+O446*1.94%</f>
        <v>3996.4</v>
      </c>
      <c r="Q446" s="36">
        <f t="shared" si="191"/>
        <v>209996.4</v>
      </c>
      <c r="R446" s="44">
        <f t="shared" si="165"/>
        <v>265524</v>
      </c>
      <c r="S446" s="45">
        <f t="shared" si="166"/>
        <v>0.26442167580015652</v>
      </c>
      <c r="T446" s="44">
        <f t="shared" si="167"/>
        <v>398000</v>
      </c>
      <c r="U446" s="45">
        <f t="shared" si="168"/>
        <v>0.89527058559099104</v>
      </c>
      <c r="V446" s="44">
        <f t="shared" si="169"/>
        <v>272538</v>
      </c>
      <c r="W446" s="45">
        <f t="shared" si="170"/>
        <v>0.29782224838140081</v>
      </c>
      <c r="X446" s="44">
        <f t="shared" si="171"/>
        <v>521489</v>
      </c>
      <c r="Y446" s="45">
        <f t="shared" si="172"/>
        <v>1.4833235236413578</v>
      </c>
      <c r="Z446" s="44">
        <f t="shared" si="173"/>
        <v>320405</v>
      </c>
      <c r="AA446" s="45">
        <f t="shared" si="174"/>
        <v>0.52576425119668713</v>
      </c>
    </row>
    <row r="447" spans="1:27">
      <c r="A447" s="12">
        <v>422</v>
      </c>
      <c r="B447" s="1" t="s">
        <v>446</v>
      </c>
      <c r="C447" s="1" t="s">
        <v>6</v>
      </c>
      <c r="D447" s="13">
        <v>195349.8</v>
      </c>
      <c r="E447" s="14">
        <f t="shared" si="192"/>
        <v>195349.8</v>
      </c>
      <c r="F447" s="15">
        <v>330000</v>
      </c>
      <c r="G447" s="14">
        <f t="shared" si="193"/>
        <v>330000</v>
      </c>
      <c r="H447" s="13">
        <v>204403.5</v>
      </c>
      <c r="I447" s="14">
        <f t="shared" si="194"/>
        <v>204403.5</v>
      </c>
      <c r="J447" s="36">
        <v>632541</v>
      </c>
      <c r="K447" s="14">
        <f t="shared" si="195"/>
        <v>632541</v>
      </c>
      <c r="L447" s="37">
        <v>250403</v>
      </c>
      <c r="M447" s="14">
        <f t="shared" si="196"/>
        <v>250403</v>
      </c>
      <c r="O447" s="39">
        <v>154500</v>
      </c>
      <c r="P447" s="36">
        <f t="shared" si="197"/>
        <v>2997.3</v>
      </c>
      <c r="Q447" s="36">
        <f t="shared" si="191"/>
        <v>157497.29999999999</v>
      </c>
      <c r="R447" s="44">
        <f t="shared" si="165"/>
        <v>195349.8</v>
      </c>
      <c r="S447" s="45">
        <f t="shared" si="166"/>
        <v>0.24033745340396306</v>
      </c>
      <c r="T447" s="44">
        <f t="shared" si="167"/>
        <v>330000</v>
      </c>
      <c r="U447" s="45">
        <f t="shared" si="168"/>
        <v>1.0952740142211965</v>
      </c>
      <c r="V447" s="44">
        <f t="shared" si="169"/>
        <v>204403.5</v>
      </c>
      <c r="W447" s="45">
        <f t="shared" si="170"/>
        <v>0.29782224838140081</v>
      </c>
      <c r="X447" s="44">
        <f t="shared" si="171"/>
        <v>632541</v>
      </c>
      <c r="Y447" s="45">
        <f t="shared" si="172"/>
        <v>3.0162021825136049</v>
      </c>
      <c r="Z447" s="44">
        <f t="shared" si="173"/>
        <v>250403</v>
      </c>
      <c r="AA447" s="45">
        <f t="shared" si="174"/>
        <v>0.58988757267584924</v>
      </c>
    </row>
    <row r="448" spans="1:27">
      <c r="A448" s="12">
        <v>423</v>
      </c>
      <c r="B448" s="1" t="s">
        <v>447</v>
      </c>
      <c r="C448" s="1" t="s">
        <v>6</v>
      </c>
      <c r="D448" s="13">
        <v>214948</v>
      </c>
      <c r="E448" s="14">
        <f t="shared" si="192"/>
        <v>214948</v>
      </c>
      <c r="F448" s="15">
        <v>264000</v>
      </c>
      <c r="G448" s="14">
        <f t="shared" si="193"/>
        <v>264000</v>
      </c>
      <c r="H448" s="13">
        <v>163522.79999999999</v>
      </c>
      <c r="I448" s="14">
        <f t="shared" si="194"/>
        <v>163522.79999999999</v>
      </c>
      <c r="J448" s="36">
        <v>489745</v>
      </c>
      <c r="K448" s="14">
        <f t="shared" si="195"/>
        <v>489745</v>
      </c>
      <c r="L448" s="37">
        <v>223894</v>
      </c>
      <c r="M448" s="14">
        <f t="shared" si="196"/>
        <v>223894</v>
      </c>
      <c r="O448" s="39">
        <v>123600</v>
      </c>
      <c r="P448" s="36">
        <f t="shared" si="197"/>
        <v>2397.84</v>
      </c>
      <c r="Q448" s="36">
        <f t="shared" si="191"/>
        <v>125997.84</v>
      </c>
      <c r="R448" s="44">
        <f t="shared" si="165"/>
        <v>214948</v>
      </c>
      <c r="S448" s="45">
        <f t="shared" si="166"/>
        <v>0.70596575306370335</v>
      </c>
      <c r="T448" s="44">
        <f t="shared" si="167"/>
        <v>264000</v>
      </c>
      <c r="U448" s="45">
        <f t="shared" si="168"/>
        <v>1.0952740142211961</v>
      </c>
      <c r="V448" s="44">
        <f t="shared" si="169"/>
        <v>163522.79999999999</v>
      </c>
      <c r="W448" s="45">
        <f t="shared" si="170"/>
        <v>0.29782224838140081</v>
      </c>
      <c r="X448" s="44">
        <f t="shared" si="171"/>
        <v>489745</v>
      </c>
      <c r="Y448" s="45">
        <f t="shared" si="172"/>
        <v>2.8869317124801506</v>
      </c>
      <c r="Z448" s="44">
        <f t="shared" si="173"/>
        <v>223894</v>
      </c>
      <c r="AA448" s="45">
        <f t="shared" si="174"/>
        <v>0.77696697022742622</v>
      </c>
    </row>
    <row r="449" spans="1:27">
      <c r="A449" s="12">
        <v>424</v>
      </c>
      <c r="B449" s="1" t="s">
        <v>545</v>
      </c>
      <c r="C449" s="1" t="s">
        <v>6</v>
      </c>
      <c r="D449" s="13">
        <v>126440</v>
      </c>
      <c r="E449" s="14">
        <f t="shared" si="192"/>
        <v>126440</v>
      </c>
      <c r="F449" s="15">
        <v>150000</v>
      </c>
      <c r="G449" s="14">
        <f t="shared" si="193"/>
        <v>150000</v>
      </c>
      <c r="H449" s="13">
        <v>122642.1</v>
      </c>
      <c r="I449" s="14">
        <f t="shared" si="194"/>
        <v>122642.1</v>
      </c>
      <c r="J449" s="36">
        <v>398654</v>
      </c>
      <c r="K449" s="14">
        <f t="shared" si="195"/>
        <v>398654</v>
      </c>
      <c r="L449" s="37">
        <v>137697</v>
      </c>
      <c r="M449" s="14">
        <f t="shared" si="196"/>
        <v>137697</v>
      </c>
      <c r="O449" s="39">
        <v>92700</v>
      </c>
      <c r="P449" s="36">
        <f t="shared" si="197"/>
        <v>1798.38</v>
      </c>
      <c r="Q449" s="36">
        <f t="shared" si="191"/>
        <v>94498.38</v>
      </c>
      <c r="R449" s="44">
        <f t="shared" si="165"/>
        <v>126440</v>
      </c>
      <c r="S449" s="45">
        <f t="shared" si="166"/>
        <v>0.33801235534408103</v>
      </c>
      <c r="T449" s="44">
        <f t="shared" si="167"/>
        <v>150000</v>
      </c>
      <c r="U449" s="45">
        <f t="shared" si="168"/>
        <v>0.58732879865242116</v>
      </c>
      <c r="V449" s="44">
        <f t="shared" si="169"/>
        <v>122642.1</v>
      </c>
      <c r="W449" s="45">
        <f t="shared" si="170"/>
        <v>0.29782224838140081</v>
      </c>
      <c r="X449" s="44">
        <f t="shared" si="171"/>
        <v>398654</v>
      </c>
      <c r="Y449" s="45">
        <f t="shared" si="172"/>
        <v>3.2186331659865486</v>
      </c>
      <c r="Z449" s="44">
        <f t="shared" si="173"/>
        <v>137697</v>
      </c>
      <c r="AA449" s="45">
        <f t="shared" si="174"/>
        <v>0.45713609058694971</v>
      </c>
    </row>
    <row r="450" spans="1:27">
      <c r="A450" s="7"/>
      <c r="B450" s="8" t="s">
        <v>529</v>
      </c>
      <c r="C450" s="9"/>
      <c r="D450" s="11"/>
      <c r="E450" s="17"/>
      <c r="F450" s="11"/>
      <c r="G450" s="17"/>
      <c r="H450" s="11"/>
      <c r="I450" s="17"/>
      <c r="J450" s="11"/>
      <c r="K450" s="17"/>
      <c r="L450" s="11"/>
      <c r="M450" s="17"/>
      <c r="O450" s="38"/>
      <c r="P450" s="38"/>
      <c r="Q450" s="38"/>
      <c r="R450" s="38"/>
      <c r="S450" s="38"/>
      <c r="T450" s="38"/>
      <c r="U450" s="38"/>
      <c r="V450" s="38"/>
      <c r="W450" s="38"/>
      <c r="X450" s="38"/>
      <c r="Y450" s="38"/>
      <c r="Z450" s="38"/>
      <c r="AA450" s="38"/>
    </row>
    <row r="451" spans="1:27">
      <c r="A451" s="7"/>
      <c r="B451" s="8" t="s">
        <v>452</v>
      </c>
      <c r="C451" s="9"/>
      <c r="D451" s="11"/>
      <c r="E451" s="17"/>
      <c r="F451" s="11"/>
      <c r="G451" s="17"/>
      <c r="H451" s="11"/>
      <c r="I451" s="17"/>
      <c r="J451" s="11"/>
      <c r="K451" s="17"/>
      <c r="L451" s="11"/>
      <c r="M451" s="17"/>
      <c r="O451" s="38"/>
      <c r="P451" s="38"/>
      <c r="Q451" s="38"/>
      <c r="R451" s="38"/>
      <c r="S451" s="38"/>
      <c r="T451" s="38"/>
      <c r="U451" s="38"/>
      <c r="V451" s="38"/>
      <c r="W451" s="38"/>
      <c r="X451" s="38"/>
      <c r="Y451" s="38"/>
      <c r="Z451" s="38"/>
      <c r="AA451" s="38"/>
    </row>
    <row r="452" spans="1:27">
      <c r="A452" s="12">
        <v>425</v>
      </c>
      <c r="B452" s="1" t="s">
        <v>452</v>
      </c>
      <c r="C452" s="1" t="s">
        <v>451</v>
      </c>
      <c r="D452" s="13">
        <v>3628828</v>
      </c>
      <c r="E452" s="14">
        <f>D452</f>
        <v>3628828</v>
      </c>
      <c r="F452" s="15">
        <v>2424400</v>
      </c>
      <c r="G452" s="14">
        <f>F452</f>
        <v>2424400</v>
      </c>
      <c r="H452" s="13">
        <v>3836700</v>
      </c>
      <c r="I452" s="14">
        <f>H452</f>
        <v>3836700</v>
      </c>
      <c r="J452" s="36">
        <v>5536985</v>
      </c>
      <c r="K452" s="14">
        <f>J452</f>
        <v>5536985</v>
      </c>
      <c r="L452" s="37">
        <v>2916141</v>
      </c>
      <c r="M452" s="14">
        <f>L452</f>
        <v>2916141</v>
      </c>
      <c r="O452" s="39">
        <v>2900000</v>
      </c>
      <c r="P452" s="36">
        <f>+O452*1.94%</f>
        <v>56260</v>
      </c>
      <c r="Q452" s="36">
        <f t="shared" ref="Q452:Q456" si="198">+(O452+P452)</f>
        <v>2956260</v>
      </c>
      <c r="R452" s="44">
        <f t="shared" si="165"/>
        <v>3628828</v>
      </c>
      <c r="S452" s="45">
        <f t="shared" si="166"/>
        <v>0.22750637629978421</v>
      </c>
      <c r="T452" s="44">
        <f t="shared" si="167"/>
        <v>2424400</v>
      </c>
      <c r="U452" s="45">
        <f t="shared" si="168"/>
        <v>-0.17990975083382377</v>
      </c>
      <c r="V452" s="44">
        <f t="shared" si="169"/>
        <v>3836700</v>
      </c>
      <c r="W452" s="45">
        <f t="shared" si="170"/>
        <v>0.29782224838140081</v>
      </c>
      <c r="X452" s="44">
        <f t="shared" si="171"/>
        <v>5536985</v>
      </c>
      <c r="Y452" s="45">
        <f t="shared" si="172"/>
        <v>0.87296956289365624</v>
      </c>
      <c r="Z452" s="44">
        <f t="shared" si="173"/>
        <v>2916141</v>
      </c>
      <c r="AA452" s="45">
        <f t="shared" si="174"/>
        <v>-1.3570863185240811E-2</v>
      </c>
    </row>
    <row r="453" spans="1:27">
      <c r="A453" s="12">
        <v>426</v>
      </c>
      <c r="B453" s="1" t="s">
        <v>452</v>
      </c>
      <c r="C453" s="1" t="s">
        <v>450</v>
      </c>
      <c r="D453" s="13">
        <v>120118</v>
      </c>
      <c r="E453" s="14">
        <f t="shared" ref="E453:E456" si="199">D453</f>
        <v>120118</v>
      </c>
      <c r="F453" s="15">
        <v>88894.666666666686</v>
      </c>
      <c r="G453" s="14">
        <f t="shared" ref="G453:G456" si="200">F453</f>
        <v>88894.666666666686</v>
      </c>
      <c r="H453" s="13">
        <v>127008</v>
      </c>
      <c r="I453" s="14">
        <f t="shared" ref="I453:I456" si="201">H453</f>
        <v>127008</v>
      </c>
      <c r="J453" s="36">
        <v>329458</v>
      </c>
      <c r="K453" s="14">
        <f t="shared" ref="K453:K456" si="202">J453</f>
        <v>329458</v>
      </c>
      <c r="L453" s="37">
        <v>98606</v>
      </c>
      <c r="M453" s="14">
        <f t="shared" ref="M453:M456" si="203">L453</f>
        <v>98606</v>
      </c>
      <c r="O453" s="39">
        <v>96000</v>
      </c>
      <c r="P453" s="36">
        <f t="shared" ref="P453:P456" si="204">+O453*1.94%</f>
        <v>1862.4</v>
      </c>
      <c r="Q453" s="36">
        <f t="shared" si="198"/>
        <v>97862.399999999994</v>
      </c>
      <c r="R453" s="44">
        <f t="shared" si="165"/>
        <v>120118</v>
      </c>
      <c r="S453" s="45">
        <f t="shared" si="166"/>
        <v>0.22741727159767189</v>
      </c>
      <c r="T453" s="44">
        <f t="shared" si="167"/>
        <v>88894.666666666686</v>
      </c>
      <c r="U453" s="45">
        <f t="shared" si="168"/>
        <v>-9.1636147624964304E-2</v>
      </c>
      <c r="V453" s="44">
        <f t="shared" si="169"/>
        <v>127008</v>
      </c>
      <c r="W453" s="45">
        <f t="shared" si="170"/>
        <v>0.29782224838140081</v>
      </c>
      <c r="X453" s="44">
        <f t="shared" si="171"/>
        <v>329458</v>
      </c>
      <c r="Y453" s="45">
        <f t="shared" si="172"/>
        <v>2.3665432280426395</v>
      </c>
      <c r="Z453" s="44">
        <f t="shared" si="173"/>
        <v>98606</v>
      </c>
      <c r="AA453" s="45">
        <f t="shared" si="174"/>
        <v>7.5984239094892825E-3</v>
      </c>
    </row>
    <row r="454" spans="1:27">
      <c r="A454" s="12">
        <v>427</v>
      </c>
      <c r="B454" s="1" t="s">
        <v>452</v>
      </c>
      <c r="C454" s="1" t="s">
        <v>454</v>
      </c>
      <c r="D454" s="13">
        <v>139084</v>
      </c>
      <c r="E454" s="14">
        <f t="shared" si="199"/>
        <v>139084</v>
      </c>
      <c r="F454" s="15">
        <v>115563.06666666668</v>
      </c>
      <c r="G454" s="14">
        <f t="shared" si="200"/>
        <v>115563.06666666668</v>
      </c>
      <c r="H454" s="13">
        <v>254016</v>
      </c>
      <c r="I454" s="14">
        <f t="shared" si="201"/>
        <v>254016</v>
      </c>
      <c r="J454" s="36">
        <v>421503</v>
      </c>
      <c r="K454" s="14">
        <f t="shared" si="202"/>
        <v>421503</v>
      </c>
      <c r="L454" s="37">
        <v>146329</v>
      </c>
      <c r="M454" s="14">
        <f t="shared" si="203"/>
        <v>146329</v>
      </c>
      <c r="O454" s="39">
        <v>192000</v>
      </c>
      <c r="P454" s="36">
        <f t="shared" si="204"/>
        <v>3724.8</v>
      </c>
      <c r="Q454" s="36">
        <f t="shared" si="198"/>
        <v>195724.79999999999</v>
      </c>
      <c r="R454" s="44">
        <f t="shared" ref="R454:R473" si="205">+D454</f>
        <v>139084</v>
      </c>
      <c r="S454" s="45">
        <f t="shared" ref="S454:S473" si="206">+(R454/Q454)-100%</f>
        <v>-0.28939000065397946</v>
      </c>
      <c r="T454" s="44">
        <f t="shared" ref="T454:T474" si="207">+F454</f>
        <v>115563.06666666668</v>
      </c>
      <c r="U454" s="45">
        <f t="shared" ref="U454:U473" si="208">+(T454/Q454)-100%</f>
        <v>-0.40956349595622688</v>
      </c>
      <c r="V454" s="44">
        <f t="shared" ref="V454:V474" si="209">+H454</f>
        <v>254016</v>
      </c>
      <c r="W454" s="45">
        <f t="shared" ref="W454:W473" si="210">+(V454/Q454)-100%</f>
        <v>0.29782224838140081</v>
      </c>
      <c r="X454" s="44">
        <f t="shared" ref="X454:X474" si="211">+J454</f>
        <v>421503</v>
      </c>
      <c r="Y454" s="45">
        <f t="shared" ref="Y454:Y473" si="212">+(X454/Q454)-100%</f>
        <v>1.1535492691779479</v>
      </c>
      <c r="Z454" s="44">
        <f t="shared" ref="Z454:Z474" si="213">+L454</f>
        <v>146329</v>
      </c>
      <c r="AA454" s="45">
        <f t="shared" ref="AA454:AA473" si="214">+(Z454/Q454)-100%</f>
        <v>-0.2523737410895297</v>
      </c>
    </row>
    <row r="455" spans="1:27">
      <c r="A455" s="12">
        <v>428</v>
      </c>
      <c r="B455" s="1" t="s">
        <v>452</v>
      </c>
      <c r="C455" s="1" t="s">
        <v>5</v>
      </c>
      <c r="D455" s="13">
        <v>15172.8</v>
      </c>
      <c r="E455" s="14">
        <f t="shared" si="199"/>
        <v>15172.8</v>
      </c>
      <c r="F455" s="15">
        <v>12223.01666666667</v>
      </c>
      <c r="G455" s="14">
        <f t="shared" si="200"/>
        <v>12223.01666666667</v>
      </c>
      <c r="H455" s="13">
        <v>15690.78</v>
      </c>
      <c r="I455" s="14">
        <f t="shared" si="201"/>
        <v>15690.78</v>
      </c>
      <c r="J455" s="36">
        <v>45854</v>
      </c>
      <c r="K455" s="14">
        <f t="shared" si="202"/>
        <v>45854</v>
      </c>
      <c r="L455" s="37">
        <v>11071</v>
      </c>
      <c r="M455" s="14">
        <f t="shared" si="203"/>
        <v>11071</v>
      </c>
      <c r="O455" s="39">
        <v>11860</v>
      </c>
      <c r="P455" s="36">
        <f t="shared" si="204"/>
        <v>230.084</v>
      </c>
      <c r="Q455" s="36">
        <f t="shared" si="198"/>
        <v>12090.084000000001</v>
      </c>
      <c r="R455" s="44">
        <f t="shared" si="205"/>
        <v>15172.8</v>
      </c>
      <c r="S455" s="45">
        <f t="shared" si="206"/>
        <v>0.25497887359591531</v>
      </c>
      <c r="T455" s="44">
        <f t="shared" si="207"/>
        <v>12223.01666666667</v>
      </c>
      <c r="U455" s="45">
        <f t="shared" si="208"/>
        <v>1.0995181395486497E-2</v>
      </c>
      <c r="V455" s="44">
        <f t="shared" si="209"/>
        <v>15690.78</v>
      </c>
      <c r="W455" s="45">
        <f t="shared" si="210"/>
        <v>0.29782224838140081</v>
      </c>
      <c r="X455" s="44">
        <f t="shared" si="211"/>
        <v>45854</v>
      </c>
      <c r="Y455" s="45">
        <f t="shared" si="212"/>
        <v>2.7926949060072697</v>
      </c>
      <c r="Z455" s="44">
        <f t="shared" si="213"/>
        <v>11071</v>
      </c>
      <c r="AA455" s="45">
        <f t="shared" si="214"/>
        <v>-8.4290894918513493E-2</v>
      </c>
    </row>
    <row r="456" spans="1:27">
      <c r="A456" s="12">
        <v>429</v>
      </c>
      <c r="B456" s="1" t="s">
        <v>452</v>
      </c>
      <c r="C456" s="1" t="s">
        <v>453</v>
      </c>
      <c r="D456" s="13">
        <v>17701.599999999999</v>
      </c>
      <c r="E456" s="14">
        <f t="shared" si="199"/>
        <v>17701.599999999999</v>
      </c>
      <c r="F456" s="15">
        <v>15889.921666666671</v>
      </c>
      <c r="G456" s="14">
        <f t="shared" si="200"/>
        <v>15889.921666666671</v>
      </c>
      <c r="H456" s="13">
        <v>21194.46</v>
      </c>
      <c r="I456" s="14">
        <f t="shared" si="201"/>
        <v>21194.46</v>
      </c>
      <c r="J456" s="36">
        <v>63210</v>
      </c>
      <c r="K456" s="14">
        <f t="shared" si="202"/>
        <v>63210</v>
      </c>
      <c r="L456" s="37">
        <v>15841</v>
      </c>
      <c r="M456" s="14">
        <f t="shared" si="203"/>
        <v>15841</v>
      </c>
      <c r="O456" s="39">
        <v>16020</v>
      </c>
      <c r="P456" s="36">
        <f t="shared" si="204"/>
        <v>310.78800000000001</v>
      </c>
      <c r="Q456" s="36">
        <f t="shared" si="198"/>
        <v>16330.788</v>
      </c>
      <c r="R456" s="44">
        <f t="shared" si="205"/>
        <v>17701.599999999999</v>
      </c>
      <c r="S456" s="45">
        <f t="shared" si="206"/>
        <v>8.3940346295598101E-2</v>
      </c>
      <c r="T456" s="44">
        <f t="shared" si="207"/>
        <v>15889.921666666671</v>
      </c>
      <c r="U456" s="45">
        <f t="shared" si="208"/>
        <v>-2.6996023298651028E-2</v>
      </c>
      <c r="V456" s="44">
        <f t="shared" si="209"/>
        <v>21194.46</v>
      </c>
      <c r="W456" s="45">
        <f t="shared" si="210"/>
        <v>0.29782224838140081</v>
      </c>
      <c r="X456" s="44">
        <f t="shared" si="211"/>
        <v>63210</v>
      </c>
      <c r="Y456" s="45">
        <f t="shared" si="212"/>
        <v>2.8706031821612035</v>
      </c>
      <c r="Z456" s="44">
        <f t="shared" si="213"/>
        <v>15841</v>
      </c>
      <c r="AA456" s="45">
        <f t="shared" si="214"/>
        <v>-2.9991694215857789E-2</v>
      </c>
    </row>
    <row r="457" spans="1:27">
      <c r="A457" s="7"/>
      <c r="B457" s="8" t="s">
        <v>455</v>
      </c>
      <c r="C457" s="9"/>
      <c r="D457" s="11"/>
      <c r="E457" s="17"/>
      <c r="F457" s="11"/>
      <c r="G457" s="17"/>
      <c r="H457" s="11"/>
      <c r="I457" s="17"/>
      <c r="J457" s="11"/>
      <c r="K457" s="17"/>
      <c r="L457" s="11"/>
      <c r="M457" s="17"/>
      <c r="O457" s="38"/>
      <c r="P457" s="38"/>
      <c r="Q457" s="38"/>
      <c r="R457" s="38"/>
      <c r="S457" s="38"/>
      <c r="T457" s="38"/>
      <c r="U457" s="38"/>
      <c r="V457" s="38"/>
      <c r="W457" s="38"/>
      <c r="X457" s="38"/>
      <c r="Y457" s="38"/>
      <c r="Z457" s="38"/>
      <c r="AA457" s="38"/>
    </row>
    <row r="458" spans="1:27">
      <c r="A458" s="12">
        <v>430</v>
      </c>
      <c r="B458" s="1" t="s">
        <v>455</v>
      </c>
      <c r="C458" s="1" t="s">
        <v>451</v>
      </c>
      <c r="D458" s="13">
        <v>2023040</v>
      </c>
      <c r="E458" s="14">
        <f>D458</f>
        <v>2023040</v>
      </c>
      <c r="F458" s="15">
        <v>1939520</v>
      </c>
      <c r="G458" s="14">
        <f>F458</f>
        <v>1939520</v>
      </c>
      <c r="H458" s="13">
        <v>1670949</v>
      </c>
      <c r="I458" s="14">
        <f>H458</f>
        <v>1670949</v>
      </c>
      <c r="J458" s="36">
        <v>2965485</v>
      </c>
      <c r="K458" s="14">
        <f>J458</f>
        <v>2965485</v>
      </c>
      <c r="L458" s="37">
        <v>1677434</v>
      </c>
      <c r="M458" s="14">
        <f>L458</f>
        <v>1677434</v>
      </c>
      <c r="O458" s="39">
        <v>1263000</v>
      </c>
      <c r="P458" s="36">
        <f>+O458*1.94%</f>
        <v>24502.2</v>
      </c>
      <c r="Q458" s="36">
        <f t="shared" ref="Q458:Q462" si="215">+(O458+P458)</f>
        <v>1287502.2</v>
      </c>
      <c r="R458" s="44">
        <f t="shared" si="205"/>
        <v>2023040</v>
      </c>
      <c r="S458" s="45">
        <f t="shared" si="206"/>
        <v>0.57129051895989003</v>
      </c>
      <c r="T458" s="44">
        <f t="shared" si="207"/>
        <v>1939520</v>
      </c>
      <c r="U458" s="45">
        <f t="shared" si="208"/>
        <v>0.50642072689273854</v>
      </c>
      <c r="V458" s="44">
        <f t="shared" si="209"/>
        <v>1670949</v>
      </c>
      <c r="W458" s="45">
        <f t="shared" si="210"/>
        <v>0.29782224838140081</v>
      </c>
      <c r="X458" s="44">
        <f t="shared" si="211"/>
        <v>2965485</v>
      </c>
      <c r="Y458" s="45">
        <f t="shared" si="212"/>
        <v>1.3032853846774008</v>
      </c>
      <c r="Z458" s="44">
        <f t="shared" si="213"/>
        <v>1677434</v>
      </c>
      <c r="AA458" s="45">
        <f t="shared" si="214"/>
        <v>0.30285913297856903</v>
      </c>
    </row>
    <row r="459" spans="1:27">
      <c r="A459" s="12">
        <v>431</v>
      </c>
      <c r="B459" s="1" t="s">
        <v>455</v>
      </c>
      <c r="C459" s="1" t="s">
        <v>450</v>
      </c>
      <c r="D459" s="13">
        <v>63858.521999999997</v>
      </c>
      <c r="E459" s="14">
        <f t="shared" ref="E459:E462" si="216">D459</f>
        <v>63858.521999999997</v>
      </c>
      <c r="F459" s="15">
        <v>71115.733333333337</v>
      </c>
      <c r="G459" s="14">
        <f t="shared" ref="G459:G462" si="217">F459</f>
        <v>71115.733333333337</v>
      </c>
      <c r="H459" s="13">
        <v>55698.3</v>
      </c>
      <c r="I459" s="14">
        <f t="shared" ref="I459:I462" si="218">H459</f>
        <v>55698.3</v>
      </c>
      <c r="J459" s="36">
        <v>152658</v>
      </c>
      <c r="K459" s="14">
        <f t="shared" ref="K459:K462" si="219">J459</f>
        <v>152658</v>
      </c>
      <c r="L459" s="37">
        <v>52653</v>
      </c>
      <c r="M459" s="14">
        <f t="shared" ref="M459:M462" si="220">L459</f>
        <v>52653</v>
      </c>
      <c r="O459" s="39">
        <v>42100</v>
      </c>
      <c r="P459" s="36">
        <f t="shared" ref="P459:P462" si="221">+O459*1.94%</f>
        <v>816.74</v>
      </c>
      <c r="Q459" s="36">
        <f t="shared" si="215"/>
        <v>42916.74</v>
      </c>
      <c r="R459" s="44">
        <f t="shared" si="205"/>
        <v>63858.521999999997</v>
      </c>
      <c r="S459" s="45">
        <f t="shared" si="206"/>
        <v>0.48796301862629821</v>
      </c>
      <c r="T459" s="44">
        <f t="shared" si="207"/>
        <v>71115.733333333337</v>
      </c>
      <c r="U459" s="45">
        <f t="shared" si="208"/>
        <v>0.65706279958201264</v>
      </c>
      <c r="V459" s="44">
        <f t="shared" si="209"/>
        <v>55698.3</v>
      </c>
      <c r="W459" s="45">
        <f t="shared" si="210"/>
        <v>0.29782224838140103</v>
      </c>
      <c r="X459" s="44">
        <f t="shared" si="211"/>
        <v>152658</v>
      </c>
      <c r="Y459" s="45">
        <f t="shared" si="212"/>
        <v>2.5570735335442536</v>
      </c>
      <c r="Z459" s="44">
        <f t="shared" si="213"/>
        <v>52653</v>
      </c>
      <c r="AA459" s="45">
        <f t="shared" si="214"/>
        <v>0.22686392302863645</v>
      </c>
    </row>
    <row r="460" spans="1:27">
      <c r="A460" s="12">
        <v>432</v>
      </c>
      <c r="B460" s="1" t="s">
        <v>455</v>
      </c>
      <c r="C460" s="1" t="s">
        <v>454</v>
      </c>
      <c r="D460" s="13">
        <v>82186</v>
      </c>
      <c r="E460" s="14">
        <f t="shared" si="216"/>
        <v>82186</v>
      </c>
      <c r="F460" s="15">
        <v>92450.453333333338</v>
      </c>
      <c r="G460" s="14">
        <f t="shared" si="217"/>
        <v>92450.453333333338</v>
      </c>
      <c r="H460" s="13">
        <v>111396.6</v>
      </c>
      <c r="I460" s="14">
        <f t="shared" si="218"/>
        <v>111396.6</v>
      </c>
      <c r="J460" s="36">
        <v>215452</v>
      </c>
      <c r="K460" s="14">
        <f t="shared" si="219"/>
        <v>215452</v>
      </c>
      <c r="L460" s="37">
        <v>85972</v>
      </c>
      <c r="M460" s="14">
        <f t="shared" si="220"/>
        <v>85972</v>
      </c>
      <c r="O460" s="39">
        <v>84200</v>
      </c>
      <c r="P460" s="36">
        <f t="shared" si="221"/>
        <v>1633.48</v>
      </c>
      <c r="Q460" s="36">
        <f t="shared" si="215"/>
        <v>85833.48</v>
      </c>
      <c r="R460" s="44">
        <f t="shared" si="205"/>
        <v>82186</v>
      </c>
      <c r="S460" s="45">
        <f t="shared" si="206"/>
        <v>-4.2494840008816981E-2</v>
      </c>
      <c r="T460" s="44">
        <f t="shared" si="207"/>
        <v>92450.453333333338</v>
      </c>
      <c r="U460" s="45">
        <f t="shared" si="208"/>
        <v>7.7090819728308224E-2</v>
      </c>
      <c r="V460" s="44">
        <f t="shared" si="209"/>
        <v>111396.6</v>
      </c>
      <c r="W460" s="45">
        <f t="shared" si="210"/>
        <v>0.29782224838140103</v>
      </c>
      <c r="X460" s="44">
        <f t="shared" si="211"/>
        <v>215452</v>
      </c>
      <c r="Y460" s="45">
        <f t="shared" si="212"/>
        <v>1.5101160992190925</v>
      </c>
      <c r="Z460" s="44">
        <f t="shared" si="213"/>
        <v>85972</v>
      </c>
      <c r="AA460" s="45">
        <f t="shared" si="214"/>
        <v>1.6138224851189875E-3</v>
      </c>
    </row>
    <row r="461" spans="1:27">
      <c r="A461" s="12">
        <v>433</v>
      </c>
      <c r="B461" s="1" t="s">
        <v>455</v>
      </c>
      <c r="C461" s="1" t="s">
        <v>5</v>
      </c>
      <c r="D461" s="13">
        <v>9483</v>
      </c>
      <c r="E461" s="14">
        <f t="shared" si="216"/>
        <v>9483</v>
      </c>
      <c r="F461" s="15">
        <v>9778.4133333333339</v>
      </c>
      <c r="G461" s="14">
        <f t="shared" si="217"/>
        <v>9778.4133333333339</v>
      </c>
      <c r="H461" s="13">
        <v>7011.9</v>
      </c>
      <c r="I461" s="14">
        <f t="shared" si="218"/>
        <v>7011.9</v>
      </c>
      <c r="J461" s="36">
        <v>22637</v>
      </c>
      <c r="K461" s="14">
        <f t="shared" si="219"/>
        <v>22637</v>
      </c>
      <c r="L461" s="37">
        <v>76959</v>
      </c>
      <c r="M461" s="14">
        <f t="shared" si="220"/>
        <v>76959</v>
      </c>
      <c r="O461" s="39">
        <v>5300</v>
      </c>
      <c r="P461" s="36">
        <f t="shared" si="221"/>
        <v>102.82000000000001</v>
      </c>
      <c r="Q461" s="36">
        <f t="shared" si="215"/>
        <v>5402.82</v>
      </c>
      <c r="R461" s="44">
        <f t="shared" si="205"/>
        <v>9483</v>
      </c>
      <c r="S461" s="45">
        <f t="shared" si="206"/>
        <v>0.7551945095339101</v>
      </c>
      <c r="T461" s="44">
        <f t="shared" si="207"/>
        <v>9778.4133333333339</v>
      </c>
      <c r="U461" s="45">
        <f t="shared" si="208"/>
        <v>0.80987212850573109</v>
      </c>
      <c r="V461" s="44">
        <f t="shared" si="209"/>
        <v>7011.9</v>
      </c>
      <c r="W461" s="45">
        <f t="shared" si="210"/>
        <v>0.29782224838140081</v>
      </c>
      <c r="X461" s="44">
        <f t="shared" si="211"/>
        <v>22637</v>
      </c>
      <c r="Y461" s="45">
        <f t="shared" si="212"/>
        <v>3.1898490047789858</v>
      </c>
      <c r="Z461" s="44">
        <f t="shared" si="213"/>
        <v>76959</v>
      </c>
      <c r="AA461" s="45">
        <f t="shared" si="214"/>
        <v>13.244228014259221</v>
      </c>
    </row>
    <row r="462" spans="1:27">
      <c r="A462" s="12">
        <v>434</v>
      </c>
      <c r="B462" s="1" t="s">
        <v>455</v>
      </c>
      <c r="C462" s="1" t="s">
        <v>453</v>
      </c>
      <c r="D462" s="13">
        <v>10747.4</v>
      </c>
      <c r="E462" s="14">
        <f t="shared" si="216"/>
        <v>10747.4</v>
      </c>
      <c r="F462" s="15">
        <v>12711.937333333335</v>
      </c>
      <c r="G462" s="14">
        <f t="shared" si="217"/>
        <v>12711.937333333335</v>
      </c>
      <c r="H462" s="13">
        <v>9459.4500000000007</v>
      </c>
      <c r="I462" s="14">
        <f t="shared" si="218"/>
        <v>9459.4500000000007</v>
      </c>
      <c r="J462" s="36">
        <v>25641</v>
      </c>
      <c r="K462" s="14">
        <f t="shared" si="219"/>
        <v>25641</v>
      </c>
      <c r="L462" s="37">
        <v>9234</v>
      </c>
      <c r="M462" s="14">
        <f t="shared" si="220"/>
        <v>9234</v>
      </c>
      <c r="O462" s="39">
        <v>7150</v>
      </c>
      <c r="P462" s="36">
        <f t="shared" si="221"/>
        <v>138.71</v>
      </c>
      <c r="Q462" s="36">
        <f t="shared" si="215"/>
        <v>7288.71</v>
      </c>
      <c r="R462" s="44">
        <f t="shared" si="205"/>
        <v>10747.4</v>
      </c>
      <c r="S462" s="45">
        <f t="shared" si="206"/>
        <v>0.47452704250820776</v>
      </c>
      <c r="T462" s="44">
        <f t="shared" si="207"/>
        <v>12711.937333333335</v>
      </c>
      <c r="U462" s="45">
        <f t="shared" si="208"/>
        <v>0.74405859656006834</v>
      </c>
      <c r="V462" s="44">
        <f t="shared" si="209"/>
        <v>9459.4500000000007</v>
      </c>
      <c r="W462" s="45">
        <f t="shared" si="210"/>
        <v>0.29782224838140081</v>
      </c>
      <c r="X462" s="44">
        <f t="shared" si="211"/>
        <v>25641</v>
      </c>
      <c r="Y462" s="45">
        <f t="shared" si="212"/>
        <v>2.5179064608140536</v>
      </c>
      <c r="Z462" s="44">
        <f t="shared" si="213"/>
        <v>9234</v>
      </c>
      <c r="AA462" s="45">
        <f t="shared" si="214"/>
        <v>0.26689084899797089</v>
      </c>
    </row>
    <row r="463" spans="1:27">
      <c r="A463" s="7"/>
      <c r="B463" s="8" t="s">
        <v>522</v>
      </c>
      <c r="C463" s="9"/>
      <c r="D463" s="11"/>
      <c r="E463" s="17"/>
      <c r="F463" s="11"/>
      <c r="G463" s="17"/>
      <c r="H463" s="11"/>
      <c r="I463" s="17"/>
      <c r="J463" s="11"/>
      <c r="K463" s="17"/>
      <c r="L463" s="11"/>
      <c r="M463" s="17"/>
      <c r="O463" s="38"/>
      <c r="P463" s="38"/>
      <c r="Q463" s="38"/>
      <c r="R463" s="38"/>
      <c r="S463" s="38"/>
      <c r="T463" s="38"/>
      <c r="U463" s="38"/>
      <c r="V463" s="38"/>
      <c r="W463" s="38"/>
      <c r="X463" s="38"/>
      <c r="Y463" s="38"/>
      <c r="Z463" s="38"/>
      <c r="AA463" s="38"/>
    </row>
    <row r="464" spans="1:27">
      <c r="A464" s="7"/>
      <c r="B464" s="8" t="s">
        <v>507</v>
      </c>
      <c r="C464" s="9"/>
      <c r="D464" s="11"/>
      <c r="E464" s="17"/>
      <c r="F464" s="11"/>
      <c r="G464" s="17"/>
      <c r="H464" s="11"/>
      <c r="I464" s="17"/>
      <c r="J464" s="11"/>
      <c r="K464" s="17"/>
      <c r="L464" s="11"/>
      <c r="M464" s="17"/>
      <c r="O464" s="38"/>
      <c r="P464" s="38"/>
      <c r="Q464" s="38"/>
      <c r="R464" s="38"/>
      <c r="S464" s="38"/>
      <c r="T464" s="38"/>
      <c r="U464" s="38"/>
      <c r="V464" s="38"/>
      <c r="W464" s="38"/>
      <c r="X464" s="38"/>
      <c r="Y464" s="38"/>
      <c r="Z464" s="38"/>
      <c r="AA464" s="38"/>
    </row>
    <row r="465" spans="1:27">
      <c r="A465" s="12">
        <v>435</v>
      </c>
      <c r="B465" s="1" t="s">
        <v>508</v>
      </c>
      <c r="C465" s="1" t="s">
        <v>3</v>
      </c>
      <c r="D465" s="13">
        <v>56898</v>
      </c>
      <c r="E465" s="14">
        <f>D465*1.16</f>
        <v>66001.679999999993</v>
      </c>
      <c r="F465" s="15">
        <v>79200</v>
      </c>
      <c r="G465" s="14">
        <f t="shared" ref="G465:G474" si="222">F465*1.16</f>
        <v>91872</v>
      </c>
      <c r="H465" s="13">
        <v>46305</v>
      </c>
      <c r="I465" s="14">
        <f t="shared" ref="I465:I474" si="223">H465*1.16</f>
        <v>53713.799999999996</v>
      </c>
      <c r="J465" s="36">
        <v>240856</v>
      </c>
      <c r="K465" s="14">
        <f t="shared" ref="K465:K474" si="224">J465*1.16</f>
        <v>279392.95999999996</v>
      </c>
      <c r="L465" s="37">
        <v>83385</v>
      </c>
      <c r="M465" s="14">
        <f t="shared" ref="M465:M474" si="225">L465*1.16</f>
        <v>96726.599999999991</v>
      </c>
      <c r="O465" s="40">
        <v>40600</v>
      </c>
      <c r="P465" s="36">
        <f>+O465*1.94%</f>
        <v>787.64</v>
      </c>
      <c r="Q465" s="36">
        <f t="shared" ref="Q465:Q474" si="226">+(O465+P465)</f>
        <v>41387.64</v>
      </c>
      <c r="R465" s="44">
        <f t="shared" si="205"/>
        <v>56898</v>
      </c>
      <c r="S465" s="45">
        <f t="shared" si="206"/>
        <v>0.37475826116202815</v>
      </c>
      <c r="T465" s="44">
        <f t="shared" si="207"/>
        <v>79200</v>
      </c>
      <c r="U465" s="45">
        <f t="shared" si="208"/>
        <v>0.91361478934290541</v>
      </c>
      <c r="V465" s="44">
        <f t="shared" si="209"/>
        <v>46305</v>
      </c>
      <c r="W465" s="45">
        <f t="shared" si="210"/>
        <v>0.11881228308741454</v>
      </c>
      <c r="X465" s="44">
        <f t="shared" si="211"/>
        <v>240856</v>
      </c>
      <c r="Y465" s="45">
        <f t="shared" si="212"/>
        <v>4.8195151982572577</v>
      </c>
      <c r="Z465" s="44">
        <f t="shared" si="213"/>
        <v>83385</v>
      </c>
      <c r="AA465" s="45">
        <f t="shared" si="214"/>
        <v>1.0147319344615928</v>
      </c>
    </row>
    <row r="466" spans="1:27">
      <c r="A466" s="12">
        <v>436</v>
      </c>
      <c r="B466" s="1" t="s">
        <v>509</v>
      </c>
      <c r="C466" s="1" t="s">
        <v>3</v>
      </c>
      <c r="D466" s="13">
        <v>75864</v>
      </c>
      <c r="E466" s="14">
        <f t="shared" ref="E466:E474" si="227">D466*1.16</f>
        <v>88002.239999999991</v>
      </c>
      <c r="F466" s="15">
        <v>90200.000000000015</v>
      </c>
      <c r="G466" s="14">
        <f t="shared" si="222"/>
        <v>104632.00000000001</v>
      </c>
      <c r="H466" s="13">
        <v>79380</v>
      </c>
      <c r="I466" s="14">
        <f t="shared" si="223"/>
        <v>92080.799999999988</v>
      </c>
      <c r="J466" s="36">
        <v>365214</v>
      </c>
      <c r="K466" s="14">
        <f t="shared" si="224"/>
        <v>423648.24</v>
      </c>
      <c r="L466" s="37">
        <v>157262</v>
      </c>
      <c r="M466" s="14">
        <f t="shared" si="225"/>
        <v>182423.91999999998</v>
      </c>
      <c r="O466" s="40">
        <v>69600</v>
      </c>
      <c r="P466" s="36">
        <f t="shared" ref="P466:P473" si="228">+O466*1.94%</f>
        <v>1350.24</v>
      </c>
      <c r="Q466" s="36">
        <f t="shared" si="226"/>
        <v>70950.240000000005</v>
      </c>
      <c r="R466" s="44">
        <f t="shared" si="205"/>
        <v>75864</v>
      </c>
      <c r="S466" s="45">
        <f t="shared" si="206"/>
        <v>6.9256425348243944E-2</v>
      </c>
      <c r="T466" s="44">
        <f t="shared" si="207"/>
        <v>90200.000000000015</v>
      </c>
      <c r="U466" s="45">
        <f t="shared" si="208"/>
        <v>0.27131352903105066</v>
      </c>
      <c r="V466" s="44">
        <f t="shared" si="209"/>
        <v>79380</v>
      </c>
      <c r="W466" s="45">
        <f t="shared" si="210"/>
        <v>0.11881228308741432</v>
      </c>
      <c r="X466" s="44">
        <f t="shared" si="211"/>
        <v>365214</v>
      </c>
      <c r="Y466" s="45">
        <f t="shared" si="212"/>
        <v>4.1474667316135925</v>
      </c>
      <c r="Z466" s="44">
        <f t="shared" si="213"/>
        <v>157262</v>
      </c>
      <c r="AA466" s="45">
        <f t="shared" si="214"/>
        <v>1.2165111774110979</v>
      </c>
    </row>
    <row r="467" spans="1:27">
      <c r="A467" s="12">
        <v>437</v>
      </c>
      <c r="B467" s="1" t="s">
        <v>510</v>
      </c>
      <c r="C467" s="1" t="s">
        <v>3</v>
      </c>
      <c r="D467" s="13">
        <v>113796</v>
      </c>
      <c r="E467" s="14">
        <f t="shared" si="227"/>
        <v>132003.35999999999</v>
      </c>
      <c r="F467" s="15">
        <v>93500.000000000015</v>
      </c>
      <c r="G467" s="14">
        <f t="shared" si="222"/>
        <v>108460.00000000001</v>
      </c>
      <c r="H467" s="13">
        <v>119070</v>
      </c>
      <c r="I467" s="14">
        <f t="shared" si="223"/>
        <v>138121.19999999998</v>
      </c>
      <c r="J467" s="36">
        <v>425862</v>
      </c>
      <c r="K467" s="14">
        <f t="shared" si="224"/>
        <v>493999.92</v>
      </c>
      <c r="L467" s="37">
        <v>178691</v>
      </c>
      <c r="M467" s="14">
        <f t="shared" si="225"/>
        <v>207281.56</v>
      </c>
      <c r="O467" s="40">
        <v>104400</v>
      </c>
      <c r="P467" s="36">
        <f t="shared" si="228"/>
        <v>2025.3600000000001</v>
      </c>
      <c r="Q467" s="36">
        <f t="shared" si="226"/>
        <v>106425.36</v>
      </c>
      <c r="R467" s="44">
        <f t="shared" si="205"/>
        <v>113796</v>
      </c>
      <c r="S467" s="45">
        <f t="shared" si="206"/>
        <v>6.9256425348244166E-2</v>
      </c>
      <c r="T467" s="44">
        <f t="shared" si="207"/>
        <v>93500.000000000015</v>
      </c>
      <c r="U467" s="45">
        <f t="shared" si="208"/>
        <v>-0.12145000026309505</v>
      </c>
      <c r="V467" s="44">
        <f t="shared" si="209"/>
        <v>119070</v>
      </c>
      <c r="W467" s="45">
        <f t="shared" si="210"/>
        <v>0.11881228308741454</v>
      </c>
      <c r="X467" s="44">
        <f t="shared" si="211"/>
        <v>425862</v>
      </c>
      <c r="Y467" s="45">
        <f t="shared" si="212"/>
        <v>3.0015086629728103</v>
      </c>
      <c r="Z467" s="44">
        <f t="shared" si="213"/>
        <v>178691</v>
      </c>
      <c r="AA467" s="45">
        <f t="shared" si="214"/>
        <v>0.67902650270574605</v>
      </c>
    </row>
    <row r="468" spans="1:27">
      <c r="A468" s="12">
        <v>438</v>
      </c>
      <c r="B468" s="1" t="s">
        <v>514</v>
      </c>
      <c r="C468" s="1" t="s">
        <v>3</v>
      </c>
      <c r="D468" s="13">
        <v>63220</v>
      </c>
      <c r="E468" s="14">
        <f t="shared" si="227"/>
        <v>73335.199999999997</v>
      </c>
      <c r="F468" s="15">
        <v>35000</v>
      </c>
      <c r="G468" s="14">
        <f t="shared" si="222"/>
        <v>40600</v>
      </c>
      <c r="H468" s="13">
        <v>46305</v>
      </c>
      <c r="I468" s="14">
        <f t="shared" si="223"/>
        <v>53713.799999999996</v>
      </c>
      <c r="J468" s="36">
        <v>296541</v>
      </c>
      <c r="K468" s="14">
        <f t="shared" si="224"/>
        <v>343987.56</v>
      </c>
      <c r="L468" s="37">
        <v>82515</v>
      </c>
      <c r="M468" s="14">
        <f t="shared" si="225"/>
        <v>95717.4</v>
      </c>
      <c r="O468" s="40">
        <v>40600</v>
      </c>
      <c r="P468" s="36">
        <f t="shared" si="228"/>
        <v>787.64</v>
      </c>
      <c r="Q468" s="36">
        <f t="shared" si="226"/>
        <v>41387.64</v>
      </c>
      <c r="R468" s="44">
        <f t="shared" si="205"/>
        <v>63220</v>
      </c>
      <c r="S468" s="45">
        <f t="shared" si="206"/>
        <v>0.52750917906892014</v>
      </c>
      <c r="T468" s="44">
        <f t="shared" si="207"/>
        <v>35000</v>
      </c>
      <c r="U468" s="45">
        <f t="shared" si="208"/>
        <v>-0.1543368986489686</v>
      </c>
      <c r="V468" s="44">
        <f t="shared" si="209"/>
        <v>46305</v>
      </c>
      <c r="W468" s="45">
        <f t="shared" si="210"/>
        <v>0.11881228308741454</v>
      </c>
      <c r="X468" s="44">
        <f t="shared" si="211"/>
        <v>296541</v>
      </c>
      <c r="Y468" s="45">
        <f t="shared" si="212"/>
        <v>6.1649651925067488</v>
      </c>
      <c r="Z468" s="44">
        <f t="shared" si="213"/>
        <v>82515</v>
      </c>
      <c r="AA468" s="45">
        <f t="shared" si="214"/>
        <v>0.99371116594229592</v>
      </c>
    </row>
    <row r="469" spans="1:27">
      <c r="A469" s="12">
        <v>439</v>
      </c>
      <c r="B469" s="1" t="s">
        <v>515</v>
      </c>
      <c r="C469" s="1" t="s">
        <v>3</v>
      </c>
      <c r="D469" s="13">
        <v>82186</v>
      </c>
      <c r="E469" s="14">
        <f t="shared" si="227"/>
        <v>95335.76</v>
      </c>
      <c r="F469" s="15">
        <v>97900.000000000015</v>
      </c>
      <c r="G469" s="14">
        <f t="shared" si="222"/>
        <v>113564.00000000001</v>
      </c>
      <c r="H469" s="13">
        <v>79380</v>
      </c>
      <c r="I469" s="14">
        <f t="shared" si="223"/>
        <v>92080.799999999988</v>
      </c>
      <c r="J469" s="36">
        <v>465213</v>
      </c>
      <c r="K469" s="14">
        <f t="shared" si="224"/>
        <v>539647.07999999996</v>
      </c>
      <c r="L469" s="37">
        <v>168122</v>
      </c>
      <c r="M469" s="14">
        <f t="shared" si="225"/>
        <v>195021.52</v>
      </c>
      <c r="O469" s="40">
        <v>69600</v>
      </c>
      <c r="P469" s="36">
        <f t="shared" si="228"/>
        <v>1350.24</v>
      </c>
      <c r="Q469" s="36">
        <f t="shared" si="226"/>
        <v>70950.240000000005</v>
      </c>
      <c r="R469" s="44">
        <f t="shared" si="205"/>
        <v>82186</v>
      </c>
      <c r="S469" s="45">
        <f t="shared" si="206"/>
        <v>0.15836112746059761</v>
      </c>
      <c r="T469" s="44">
        <f t="shared" si="207"/>
        <v>97900.000000000015</v>
      </c>
      <c r="U469" s="45">
        <f t="shared" si="208"/>
        <v>0.37984029370443295</v>
      </c>
      <c r="V469" s="44">
        <f t="shared" si="209"/>
        <v>79380</v>
      </c>
      <c r="W469" s="45">
        <f t="shared" si="210"/>
        <v>0.11881228308741432</v>
      </c>
      <c r="X469" s="44">
        <f t="shared" si="211"/>
        <v>465213</v>
      </c>
      <c r="Y469" s="45">
        <f t="shared" si="212"/>
        <v>5.5568911394802889</v>
      </c>
      <c r="Z469" s="44">
        <f t="shared" si="213"/>
        <v>168122</v>
      </c>
      <c r="AA469" s="45">
        <f t="shared" si="214"/>
        <v>1.369576198755635</v>
      </c>
    </row>
    <row r="470" spans="1:27">
      <c r="A470" s="12">
        <v>440</v>
      </c>
      <c r="B470" s="1" t="s">
        <v>516</v>
      </c>
      <c r="C470" s="1" t="s">
        <v>3</v>
      </c>
      <c r="D470" s="13">
        <v>112531.6</v>
      </c>
      <c r="E470" s="14">
        <f t="shared" si="227"/>
        <v>130536.656</v>
      </c>
      <c r="F470" s="15">
        <v>101200.00000000001</v>
      </c>
      <c r="G470" s="14">
        <f t="shared" si="222"/>
        <v>117392.00000000001</v>
      </c>
      <c r="H470" s="13">
        <v>119070</v>
      </c>
      <c r="I470" s="14">
        <f t="shared" si="223"/>
        <v>138121.19999999998</v>
      </c>
      <c r="J470" s="36">
        <v>499652</v>
      </c>
      <c r="K470" s="14">
        <f t="shared" si="224"/>
        <v>579596.31999999995</v>
      </c>
      <c r="L470" s="37">
        <v>159466</v>
      </c>
      <c r="M470" s="14">
        <f t="shared" si="225"/>
        <v>184980.56</v>
      </c>
      <c r="O470" s="40">
        <v>104400</v>
      </c>
      <c r="P470" s="36">
        <f t="shared" si="228"/>
        <v>2025.3600000000001</v>
      </c>
      <c r="Q470" s="36">
        <f t="shared" si="226"/>
        <v>106425.36</v>
      </c>
      <c r="R470" s="44">
        <f t="shared" si="205"/>
        <v>112531.6</v>
      </c>
      <c r="S470" s="45">
        <f t="shared" si="206"/>
        <v>5.7375798399930344E-2</v>
      </c>
      <c r="T470" s="44">
        <f t="shared" si="207"/>
        <v>101200.00000000001</v>
      </c>
      <c r="U470" s="45">
        <f t="shared" si="208"/>
        <v>-4.909882381417352E-2</v>
      </c>
      <c r="V470" s="44">
        <f t="shared" si="209"/>
        <v>119070</v>
      </c>
      <c r="W470" s="45">
        <f t="shared" si="210"/>
        <v>0.11881228308741454</v>
      </c>
      <c r="X470" s="44">
        <f t="shared" si="211"/>
        <v>499652</v>
      </c>
      <c r="Y470" s="45">
        <f t="shared" si="212"/>
        <v>3.694858443513839</v>
      </c>
      <c r="Z470" s="44">
        <f t="shared" si="213"/>
        <v>159466</v>
      </c>
      <c r="AA470" s="45">
        <f t="shared" si="214"/>
        <v>0.49838346800048416</v>
      </c>
    </row>
    <row r="471" spans="1:27">
      <c r="A471" s="12">
        <v>441</v>
      </c>
      <c r="B471" s="1" t="s">
        <v>511</v>
      </c>
      <c r="C471" s="1" t="s">
        <v>3</v>
      </c>
      <c r="D471" s="13">
        <v>101152</v>
      </c>
      <c r="E471" s="14">
        <f t="shared" si="227"/>
        <v>117336.31999999999</v>
      </c>
      <c r="F471" s="15">
        <v>103400.00000000001</v>
      </c>
      <c r="G471" s="14">
        <f t="shared" si="222"/>
        <v>119944.00000000001</v>
      </c>
      <c r="H471" s="13">
        <v>59535</v>
      </c>
      <c r="I471" s="14">
        <f t="shared" si="223"/>
        <v>69060.599999999991</v>
      </c>
      <c r="J471" s="36">
        <v>574563</v>
      </c>
      <c r="K471" s="14">
        <f t="shared" si="224"/>
        <v>666493.07999999996</v>
      </c>
      <c r="L471" s="37">
        <v>160639</v>
      </c>
      <c r="M471" s="14">
        <f t="shared" si="225"/>
        <v>186341.24</v>
      </c>
      <c r="O471" s="40">
        <v>52200</v>
      </c>
      <c r="P471" s="36">
        <f t="shared" si="228"/>
        <v>1012.6800000000001</v>
      </c>
      <c r="Q471" s="36">
        <f t="shared" si="226"/>
        <v>53212.68</v>
      </c>
      <c r="R471" s="44">
        <f t="shared" si="205"/>
        <v>101152</v>
      </c>
      <c r="S471" s="45">
        <f t="shared" si="206"/>
        <v>0.90090031173021168</v>
      </c>
      <c r="T471" s="44">
        <f t="shared" si="207"/>
        <v>103400.00000000001</v>
      </c>
      <c r="U471" s="45">
        <f t="shared" si="208"/>
        <v>0.94314588177103675</v>
      </c>
      <c r="V471" s="44">
        <f t="shared" si="209"/>
        <v>59535</v>
      </c>
      <c r="W471" s="45">
        <f t="shared" si="210"/>
        <v>0.11881228308741454</v>
      </c>
      <c r="X471" s="44">
        <f t="shared" si="211"/>
        <v>574563</v>
      </c>
      <c r="Y471" s="45">
        <f t="shared" si="212"/>
        <v>9.7974828555900579</v>
      </c>
      <c r="Z471" s="44">
        <f t="shared" si="213"/>
        <v>160639</v>
      </c>
      <c r="AA471" s="45">
        <f t="shared" si="214"/>
        <v>2.0188105541761852</v>
      </c>
    </row>
    <row r="472" spans="1:27">
      <c r="A472" s="12">
        <v>442</v>
      </c>
      <c r="B472" s="1" t="s">
        <v>512</v>
      </c>
      <c r="C472" s="1" t="s">
        <v>3</v>
      </c>
      <c r="D472" s="13">
        <v>120118</v>
      </c>
      <c r="E472" s="14">
        <f t="shared" si="227"/>
        <v>139336.88</v>
      </c>
      <c r="F472" s="15">
        <v>105600.00000000001</v>
      </c>
      <c r="G472" s="14">
        <f t="shared" si="222"/>
        <v>122496.00000000001</v>
      </c>
      <c r="H472" s="13">
        <v>95256</v>
      </c>
      <c r="I472" s="14">
        <f t="shared" si="223"/>
        <v>110496.95999999999</v>
      </c>
      <c r="J472" s="36">
        <v>632511</v>
      </c>
      <c r="K472" s="14">
        <f t="shared" si="224"/>
        <v>733712.75999999989</v>
      </c>
      <c r="L472" s="37">
        <v>165260</v>
      </c>
      <c r="M472" s="14">
        <f t="shared" si="225"/>
        <v>191701.59999999998</v>
      </c>
      <c r="O472" s="40">
        <v>83520</v>
      </c>
      <c r="P472" s="36">
        <f t="shared" si="228"/>
        <v>1620.288</v>
      </c>
      <c r="Q472" s="36">
        <f t="shared" si="226"/>
        <v>85140.288</v>
      </c>
      <c r="R472" s="44">
        <f t="shared" si="205"/>
        <v>120118</v>
      </c>
      <c r="S472" s="45">
        <f t="shared" si="206"/>
        <v>0.41082445011226643</v>
      </c>
      <c r="T472" s="44">
        <f t="shared" si="207"/>
        <v>105600.00000000001</v>
      </c>
      <c r="U472" s="45">
        <f t="shared" si="208"/>
        <v>0.24030588198151293</v>
      </c>
      <c r="V472" s="44">
        <f t="shared" si="209"/>
        <v>95256</v>
      </c>
      <c r="W472" s="45">
        <f t="shared" si="210"/>
        <v>0.11881228308741454</v>
      </c>
      <c r="X472" s="44">
        <f t="shared" si="211"/>
        <v>632511</v>
      </c>
      <c r="Y472" s="45">
        <f t="shared" si="212"/>
        <v>6.4290446374811419</v>
      </c>
      <c r="Z472" s="44">
        <f t="shared" si="213"/>
        <v>165260</v>
      </c>
      <c r="AA472" s="45">
        <f t="shared" si="214"/>
        <v>0.94103172401765889</v>
      </c>
    </row>
    <row r="473" spans="1:27">
      <c r="A473" s="12">
        <v>443</v>
      </c>
      <c r="B473" s="1" t="s">
        <v>513</v>
      </c>
      <c r="C473" s="1" t="s">
        <v>3</v>
      </c>
      <c r="D473" s="13">
        <v>121382.39999999999</v>
      </c>
      <c r="E473" s="14">
        <f t="shared" si="227"/>
        <v>140803.58399999997</v>
      </c>
      <c r="F473" s="15">
        <v>107800.00000000001</v>
      </c>
      <c r="G473" s="14">
        <f t="shared" si="222"/>
        <v>125048.00000000001</v>
      </c>
      <c r="H473" s="13">
        <v>152145</v>
      </c>
      <c r="I473" s="14">
        <f t="shared" si="223"/>
        <v>176488.19999999998</v>
      </c>
      <c r="J473" s="36">
        <v>548741</v>
      </c>
      <c r="K473" s="14">
        <f t="shared" si="224"/>
        <v>636539.55999999994</v>
      </c>
      <c r="L473" s="37">
        <v>179671</v>
      </c>
      <c r="M473" s="14">
        <f t="shared" si="225"/>
        <v>208418.36</v>
      </c>
      <c r="O473" s="40">
        <v>133400</v>
      </c>
      <c r="P473" s="36">
        <f t="shared" si="228"/>
        <v>2587.96</v>
      </c>
      <c r="Q473" s="36">
        <f t="shared" si="226"/>
        <v>135987.96</v>
      </c>
      <c r="R473" s="44">
        <f t="shared" si="205"/>
        <v>121382.39999999999</v>
      </c>
      <c r="S473" s="45">
        <f t="shared" si="206"/>
        <v>-0.10740333188320494</v>
      </c>
      <c r="T473" s="44">
        <f t="shared" si="207"/>
        <v>107800.00000000001</v>
      </c>
      <c r="U473" s="45">
        <f t="shared" si="208"/>
        <v>-0.20728276238572874</v>
      </c>
      <c r="V473" s="44">
        <f t="shared" si="209"/>
        <v>152145</v>
      </c>
      <c r="W473" s="45">
        <f t="shared" si="210"/>
        <v>0.11881228308741454</v>
      </c>
      <c r="X473" s="44">
        <f t="shared" si="211"/>
        <v>548741</v>
      </c>
      <c r="Y473" s="45">
        <f t="shared" si="212"/>
        <v>3.0352175295518808</v>
      </c>
      <c r="Z473" s="44">
        <f t="shared" si="213"/>
        <v>179671</v>
      </c>
      <c r="AA473" s="45">
        <f t="shared" si="214"/>
        <v>0.32122726158992321</v>
      </c>
    </row>
    <row r="474" spans="1:27">
      <c r="A474" s="12">
        <v>444</v>
      </c>
      <c r="B474" s="2" t="s">
        <v>550</v>
      </c>
      <c r="C474" s="1" t="s">
        <v>3</v>
      </c>
      <c r="D474" s="13">
        <v>176500</v>
      </c>
      <c r="E474" s="14">
        <f t="shared" si="227"/>
        <v>204740</v>
      </c>
      <c r="F474" s="15">
        <v>169400</v>
      </c>
      <c r="G474" s="14">
        <f t="shared" si="222"/>
        <v>196504</v>
      </c>
      <c r="H474" s="13">
        <v>185220</v>
      </c>
      <c r="I474" s="14">
        <f t="shared" si="223"/>
        <v>214855.19999999998</v>
      </c>
      <c r="J474" s="36">
        <v>716955</v>
      </c>
      <c r="K474" s="14">
        <f t="shared" si="224"/>
        <v>831667.79999999993</v>
      </c>
      <c r="L474" s="37">
        <v>249347</v>
      </c>
      <c r="M474" s="14">
        <f t="shared" si="225"/>
        <v>289242.51999999996</v>
      </c>
      <c r="O474" s="38"/>
      <c r="P474" s="38">
        <f t="shared" ref="P474" si="229">+O474*1.94</f>
        <v>0</v>
      </c>
      <c r="Q474" s="38">
        <f t="shared" si="226"/>
        <v>0</v>
      </c>
      <c r="R474" s="38">
        <f>+D474</f>
        <v>176500</v>
      </c>
      <c r="S474" s="38"/>
      <c r="T474" s="46">
        <f t="shared" si="207"/>
        <v>169400</v>
      </c>
      <c r="U474" s="38"/>
      <c r="V474" s="46">
        <f t="shared" si="209"/>
        <v>185220</v>
      </c>
      <c r="W474" s="38"/>
      <c r="X474" s="46">
        <f t="shared" si="211"/>
        <v>716955</v>
      </c>
      <c r="Y474" s="38"/>
      <c r="Z474" s="46">
        <f t="shared" si="213"/>
        <v>249347</v>
      </c>
      <c r="AA474" s="38"/>
    </row>
    <row r="475" spans="1:27" ht="21">
      <c r="A475" s="60" t="s">
        <v>551</v>
      </c>
      <c r="B475" s="60"/>
      <c r="C475" s="60"/>
      <c r="D475" s="18">
        <f t="shared" ref="D475:I475" si="230">SUM(D5:D474)</f>
        <v>40895397.109503999</v>
      </c>
      <c r="E475" s="18">
        <f t="shared" si="230"/>
        <v>46301407.699504636</v>
      </c>
      <c r="F475" s="19">
        <f t="shared" si="230"/>
        <v>34860342.889000006</v>
      </c>
      <c r="G475" s="19">
        <f t="shared" si="230"/>
        <v>39459446.197800003</v>
      </c>
      <c r="H475" s="20">
        <f t="shared" si="230"/>
        <v>43380143.352000013</v>
      </c>
      <c r="I475" s="20">
        <f t="shared" si="230"/>
        <v>49188704.785920024</v>
      </c>
      <c r="J475" s="34">
        <f t="shared" ref="J475:K475" si="231">SUM(J5:J474)</f>
        <v>83665166</v>
      </c>
      <c r="K475" s="34">
        <f t="shared" si="231"/>
        <v>95087840.88000001</v>
      </c>
      <c r="L475" s="35">
        <f t="shared" ref="L475:M475" si="232">SUM(L5:L474)</f>
        <v>41353227</v>
      </c>
      <c r="M475" s="35">
        <f t="shared" si="232"/>
        <v>46973041.880000025</v>
      </c>
      <c r="O475" s="41">
        <f>SUM(O5:O474)</f>
        <v>31643890</v>
      </c>
      <c r="P475" s="41">
        <f t="shared" ref="P475:Q475" si="233">SUM(P5:P474)</f>
        <v>613891.46600000001</v>
      </c>
      <c r="Q475" s="41">
        <f t="shared" si="233"/>
        <v>32257781.465999994</v>
      </c>
      <c r="R475" s="50">
        <f>SUM(R4:R474)</f>
        <v>40895397.109503999</v>
      </c>
      <c r="S475" s="51">
        <f>+(R475/Q475)-100%</f>
        <v>0.26776843449721222</v>
      </c>
      <c r="T475" s="52">
        <f>SUM(T4:T474)</f>
        <v>34860342.889000006</v>
      </c>
      <c r="U475" s="53">
        <f>+(T475/Q475)-100%</f>
        <v>8.0680112045000252E-2</v>
      </c>
      <c r="V475" s="54">
        <f>SUM(V4:V474)</f>
        <v>43380143.352000013</v>
      </c>
      <c r="W475" s="55">
        <f>+(V475/Q475)-100%</f>
        <v>0.34479624389926178</v>
      </c>
      <c r="X475" s="56">
        <f>SUM(X4:X474)</f>
        <v>83665166</v>
      </c>
      <c r="Y475" s="57">
        <f>+(X475/Q475)-100%</f>
        <v>1.5936429040597186</v>
      </c>
      <c r="Z475" s="48">
        <f>SUM(Z4:Z474)</f>
        <v>41353227</v>
      </c>
      <c r="AA475" s="49">
        <f>+(Z475/Q475)-100%</f>
        <v>0.28196128563852696</v>
      </c>
    </row>
    <row r="476" spans="1:27" ht="21">
      <c r="A476" s="59" t="s">
        <v>549</v>
      </c>
      <c r="B476" s="59"/>
      <c r="C476" s="21">
        <f>5%+0.5%</f>
        <v>5.5E-2</v>
      </c>
      <c r="D476" s="16">
        <f>D475*C476</f>
        <v>2249246.8410227201</v>
      </c>
      <c r="F476" s="16">
        <f>+F475*C476</f>
        <v>1917318.8588950003</v>
      </c>
      <c r="H476" s="16">
        <f>+H475*C476</f>
        <v>2385907.884360001</v>
      </c>
      <c r="I476" s="22"/>
      <c r="J476" s="16">
        <f>+J475*C476</f>
        <v>4601584.13</v>
      </c>
      <c r="K476" s="22"/>
      <c r="L476" s="16">
        <f>+L475*C476</f>
        <v>2274427.4849999999</v>
      </c>
      <c r="M476" s="22"/>
      <c r="O476" s="47"/>
      <c r="P476" s="47"/>
      <c r="Q476" s="47"/>
    </row>
    <row r="477" spans="1:27" ht="21">
      <c r="A477" s="59" t="s">
        <v>548</v>
      </c>
      <c r="B477" s="59"/>
      <c r="C477" s="24">
        <v>0.16</v>
      </c>
      <c r="D477" s="16">
        <f>D475*C477</f>
        <v>6543263.5375206396</v>
      </c>
      <c r="F477" s="16">
        <f>+F475*C477</f>
        <v>5577654.8622400006</v>
      </c>
      <c r="G477" s="22"/>
      <c r="H477" s="16">
        <f>+H475*C477</f>
        <v>6940822.9363200022</v>
      </c>
      <c r="I477" s="22"/>
      <c r="J477" s="16">
        <f>+J475*C477</f>
        <v>13386426.560000001</v>
      </c>
      <c r="K477" s="22"/>
      <c r="L477" s="16">
        <f>+L475*C477</f>
        <v>6616516.3200000003</v>
      </c>
      <c r="M477" s="22"/>
    </row>
    <row r="478" spans="1:27" ht="21">
      <c r="A478" s="60" t="s">
        <v>547</v>
      </c>
      <c r="B478" s="60"/>
      <c r="C478" s="60"/>
      <c r="D478" s="18">
        <f>+D475+D476+D477</f>
        <v>49687907.488047361</v>
      </c>
      <c r="E478" s="25"/>
      <c r="F478" s="19">
        <f>+F475+F476+F477</f>
        <v>42355316.610135011</v>
      </c>
      <c r="G478" s="22"/>
      <c r="H478" s="20">
        <f>+H475+H476+H477</f>
        <v>52706874.172680013</v>
      </c>
      <c r="I478" s="22"/>
      <c r="J478" s="34">
        <f>SUM(J475:J477)</f>
        <v>101653176.69</v>
      </c>
      <c r="K478" s="22"/>
      <c r="L478" s="35">
        <f>SUM(L475:L477)</f>
        <v>50244170.805</v>
      </c>
      <c r="M478" s="22"/>
    </row>
    <row r="479" spans="1:27">
      <c r="A479" s="26"/>
      <c r="B479" s="23"/>
      <c r="C479" s="23"/>
      <c r="D479" s="27"/>
    </row>
    <row r="480" spans="1:27" ht="21">
      <c r="B480" s="62" t="s">
        <v>558</v>
      </c>
      <c r="C480" s="62"/>
      <c r="D480" s="28">
        <f>AVERAGE(D478,F478,H478,L478)</f>
        <v>48748567.268965602</v>
      </c>
    </row>
    <row r="481" spans="2:17">
      <c r="F481" s="30"/>
    </row>
    <row r="482" spans="2:17" ht="51.75" customHeight="1">
      <c r="B482" s="58" t="s">
        <v>567</v>
      </c>
      <c r="C482" s="58"/>
      <c r="D482" s="58"/>
      <c r="E482" s="58"/>
      <c r="F482" s="58"/>
      <c r="G482" s="58"/>
      <c r="H482" s="58"/>
      <c r="I482" s="58"/>
      <c r="J482" s="58"/>
      <c r="K482" s="58"/>
      <c r="L482" s="58"/>
      <c r="M482" s="58"/>
      <c r="O482" s="43"/>
      <c r="P482" s="43"/>
      <c r="Q482" s="43"/>
    </row>
    <row r="483" spans="2:17">
      <c r="F483" s="31"/>
    </row>
  </sheetData>
  <sheetProtection selectLockedCells="1"/>
  <mergeCells count="24">
    <mergeCell ref="X2:Y2"/>
    <mergeCell ref="Z2:AA2"/>
    <mergeCell ref="O1:AA1"/>
    <mergeCell ref="T2:U2"/>
    <mergeCell ref="V2:W2"/>
    <mergeCell ref="R2:S2"/>
    <mergeCell ref="O2:O3"/>
    <mergeCell ref="P2:P3"/>
    <mergeCell ref="Q2:Q3"/>
    <mergeCell ref="A476:B476"/>
    <mergeCell ref="H2:I2"/>
    <mergeCell ref="D2:E2"/>
    <mergeCell ref="F2:G2"/>
    <mergeCell ref="J2:K2"/>
    <mergeCell ref="L2:M2"/>
    <mergeCell ref="B482:M482"/>
    <mergeCell ref="A477:B477"/>
    <mergeCell ref="A478:C478"/>
    <mergeCell ref="A1:A3"/>
    <mergeCell ref="B480:C480"/>
    <mergeCell ref="A475:C475"/>
    <mergeCell ref="B2:B3"/>
    <mergeCell ref="C2:C3"/>
    <mergeCell ref="B1:M1"/>
  </mergeCells>
  <printOptions horizontalCentered="1" verticalCentered="1"/>
  <pageMargins left="0.25" right="0.25" top="0.75" bottom="0.75" header="0.3" footer="0.3"/>
  <pageSetup scale="77" fitToHeight="0" orientation="landscape" horizontalDpi="1200" verticalDpi="1200" r:id="rId1"/>
  <headerFooter>
    <oddFooter>&amp;L&amp;D&amp;RPág. |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Estudio de mercado</vt:lpstr>
      <vt:lpstr>'Estudio de mercado'!Títulos_a_imprimir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jbeltran</cp:lastModifiedBy>
  <cp:lastPrinted>2014-04-11T16:34:36Z</cp:lastPrinted>
  <dcterms:created xsi:type="dcterms:W3CDTF">2011-06-02T10:33:54Z</dcterms:created>
  <dcterms:modified xsi:type="dcterms:W3CDTF">2014-06-04T21:00:59Z</dcterms:modified>
</cp:coreProperties>
</file>