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9405"/>
  </bookViews>
  <sheets>
    <sheet name="Economico" sheetId="1" r:id="rId1"/>
  </sheets>
  <calcPr calcId="124519"/>
</workbook>
</file>

<file path=xl/calcChain.xml><?xml version="1.0" encoding="utf-8"?>
<calcChain xmlns="http://schemas.openxmlformats.org/spreadsheetml/2006/main">
  <c r="E49" i="1"/>
  <c r="E48"/>
  <c r="E47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19"/>
  <c r="E18"/>
  <c r="E17"/>
  <c r="E16"/>
  <c r="E15"/>
  <c r="E14"/>
  <c r="E13"/>
  <c r="E12"/>
  <c r="E11"/>
  <c r="G48" l="1"/>
  <c r="H48" s="1"/>
  <c r="G49" l="1"/>
  <c r="H49" s="1"/>
  <c r="G47"/>
  <c r="H47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G25"/>
  <c r="H25" s="1"/>
  <c r="G24"/>
  <c r="H24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H26" l="1"/>
  <c r="G43"/>
  <c r="G20"/>
  <c r="G50"/>
  <c r="G54" l="1"/>
  <c r="G56" s="1"/>
  <c r="H43"/>
  <c r="H20"/>
  <c r="H50"/>
  <c r="G57"/>
  <c r="G58" l="1"/>
  <c r="G59" s="1"/>
</calcChain>
</file>

<file path=xl/sharedStrings.xml><?xml version="1.0" encoding="utf-8"?>
<sst xmlns="http://schemas.openxmlformats.org/spreadsheetml/2006/main" count="95" uniqueCount="65">
  <si>
    <t>FORMATO OFERTA ECONÓMICA</t>
  </si>
  <si>
    <t>INFRAESTRUCTURA INFORMATICA POR DEMANDA (IAAS)</t>
  </si>
  <si>
    <t>INFRAESTRUCTURA POR DEMANDA - COMPUTO</t>
  </si>
  <si>
    <t>ITEM (De acuerdo a lo descrito en el anexo técnico)</t>
  </si>
  <si>
    <t>Unidad de cobro</t>
  </si>
  <si>
    <t>BASE DE DATOS
RDS (Relational Database Service): db.m1.large con Oracle Standard Edition One, sin la opción de MultiAZ</t>
  </si>
  <si>
    <t>Hora de uso</t>
  </si>
  <si>
    <t>BASE DE DATOS
RDS (Relational Database Service): db.m1.large con Oracle Standard Edition One, con la opción de MultiAZ</t>
  </si>
  <si>
    <t>BASE DE DATOS
RDS (Relational Database Service): db.m2.2xlarge con MySQL, sin la opción de MultiAZ</t>
  </si>
  <si>
    <t>BASE DE DATOS
RDS (Relational Database Service): db.m2.2xlarge con MySQL, con la opción de MultiAZ</t>
  </si>
  <si>
    <t>SERVIDOR DE APLICACIONES
EC2 (Elastic Compute Cloud) - m1.large con Oracle Linux</t>
  </si>
  <si>
    <t>SERVIDOR DE APLICACIONES
EC2 (Elastic Compute Cloud) - c1.xlarge con Oracle Linux.</t>
  </si>
  <si>
    <t>SERVIDOR DE APLICACIONES
EC2 (Elastic Compute Cloud) -  m3.2xlarge con Linux Ubuntu.</t>
  </si>
  <si>
    <t>SERVIDOR DE APLICACIONES
EC2 (Elastic Compute Cloud) - c3.2xlarge con Linux Ubuntu.</t>
  </si>
  <si>
    <t>SERVIDOR DE APLICACIONES
EC2 (Elastic Compute Cloud) - c3.2xlarge con Windows Server 2008 R2.</t>
  </si>
  <si>
    <t>INFRAESTRUCTURA POR DEMANDA - OTROS</t>
  </si>
  <si>
    <t>Item  (De acuerdo a lo descrito en el anexo técnico)</t>
  </si>
  <si>
    <t>Unidad de cobro</t>
  </si>
  <si>
    <t>Valor GB de almacenamiento en base de datos por mes (sin MultiAZ)</t>
  </si>
  <si>
    <t>GB por mes</t>
  </si>
  <si>
    <t>Valor GB de almacenamiento en base de datos por mes (con MultiAZ)</t>
  </si>
  <si>
    <t>Valor GB transferencia de datos por mes entre zonas de disponibilidad de AWS</t>
  </si>
  <si>
    <t>Balanceador de cargas ELB (Elastic Load Balancing)</t>
  </si>
  <si>
    <t>Horas por mes</t>
  </si>
  <si>
    <t>Datos transferidos a través del balanceador ELB</t>
  </si>
  <si>
    <t>Almacenamiento S3 (Simple Storage Service)</t>
  </si>
  <si>
    <t>Ejecuciones de backup (cada una incluye dos acciones: lectura y escritura).</t>
  </si>
  <si>
    <t>1 ejecución</t>
  </si>
  <si>
    <t>Almacenamiento en Backup por GB mensual</t>
  </si>
  <si>
    <t>Conexiones VPN</t>
  </si>
  <si>
    <t>Conexión por mes</t>
  </si>
  <si>
    <t>Envío Correo SES (Simple Email Service)</t>
  </si>
  <si>
    <t>Por cada 1000 mensajes de correo por mes</t>
  </si>
  <si>
    <t>Servicio de Entrega de Contenido (CloudFront): solicitudes HTTP</t>
  </si>
  <si>
    <t>Por cada 10.000 solicitudes HTTP</t>
  </si>
  <si>
    <t>Servicio de Entrega de Contenido (CloudFront): Solicitudes HTTPS</t>
  </si>
  <si>
    <t>Por cada 10.000 solicitudes HTTPS</t>
  </si>
  <si>
    <t>Servicio de Entrega de Contenido (CloudFront): Valor GB transferencia de datos salientes por mes desde el origen del contenido</t>
  </si>
  <si>
    <t>Servicio de Entrega de Contenido (CloudFront): Valor GB transferencia de datos salientes por mes desde el servicio de entrega de contenido hacia Internet</t>
  </si>
  <si>
    <t>Item  (De acuerdo a lo descrito en el anexo técnico)</t>
  </si>
  <si>
    <t>Valor GB de almacenamiento en servidor de aplicaciones por mes. EBS (Elastic Block Store)</t>
  </si>
  <si>
    <t>CANTIDADES PROYECTADAS</t>
  </si>
  <si>
    <t>VALOR INFRAESTRUCTURA POR DEMANDA - COMPUTO</t>
  </si>
  <si>
    <t>VALOR INFRAESTRUCTURA POR DEMANDA - OTROS</t>
  </si>
  <si>
    <t>VALOR SIN IVA</t>
  </si>
  <si>
    <t>VALOR CON IVA</t>
  </si>
  <si>
    <t>Servicios de Consultoria</t>
  </si>
  <si>
    <t>Servicios de implementación de infraestructura</t>
  </si>
  <si>
    <t>Servicios de soporte</t>
  </si>
  <si>
    <t>Valor GB transferencia de datos por mes hacia internet</t>
  </si>
  <si>
    <t>VALOR INFRAESTRUCTURA POR DEMANDA (COMPUTO Y OTROS) EN USD</t>
  </si>
  <si>
    <t>VALOR INFRAESTRUCTURA POR DEMANDA (COMPUTO Y OTROS) EN PESOS</t>
  </si>
  <si>
    <t>SERVICIOS PROFESIONALES</t>
  </si>
  <si>
    <t>VALOR SERVICIOS PROFESIONALES</t>
  </si>
  <si>
    <t>VALOR TOTAL EN PESOS SIN IVA</t>
  </si>
  <si>
    <t>Valor unitario sin IVA</t>
  </si>
  <si>
    <t>Valor unitario con IVA</t>
  </si>
  <si>
    <t>Todas las cantidades proyectadas son un estimado para la evaluación de la oferta económica, y no comprometen al ICFES. En la ejecución del contrato solo se pagará por las cantidades efectivamente utilizadas.</t>
  </si>
  <si>
    <t>VALOR  SERVICIOS PROFESIONALES</t>
  </si>
  <si>
    <t>VALOR TOTAL EN PESOS INCLUIDO IVA</t>
  </si>
  <si>
    <t>VALOR TRM PROYECTADA PARA EL DÍA 07/05/2014</t>
  </si>
  <si>
    <t>El proponente solamente debe diligenciar las casillas que se encuentran en colo blanco, el resto se encuentran formuladas y bloqueadas</t>
  </si>
  <si>
    <t>IOPS Aprovisionados para RDS sin Multi A-Z por mes (1000 IOPS para un disco de mínimo 100 GB)</t>
  </si>
  <si>
    <t>IOPS Aprovisionados para RDS con Multi A-Z por mes  (1000 IOPS para un disco de mínimo 100 GB)</t>
  </si>
  <si>
    <t>1000 IOPS por mes</t>
  </si>
</sst>
</file>

<file path=xl/styles.xml><?xml version="1.0" encoding="utf-8"?>
<styleSheet xmlns="http://schemas.openxmlformats.org/spreadsheetml/2006/main">
  <numFmts count="4">
    <numFmt numFmtId="164" formatCode="_(&quot;$&quot;\ * #,##0.00_);_(&quot;$&quot;\ * \(#,##0.00\);_(&quot;$&quot;\ * &quot;-&quot;??_);_(@_)"/>
    <numFmt numFmtId="165" formatCode="_([$USD]\ * #,##0.00_);_([$USD]\ * \(#,##0.00\);_([$USD]\ * &quot;-&quot;??_);_(@_)"/>
    <numFmt numFmtId="166" formatCode="_(&quot;$&quot;\ * #,##0_);_(&quot;$&quot;\ * \(#,##0\);_(&quot;$&quot;\ * &quot;-&quot;??_);_(@_)"/>
    <numFmt numFmtId="167" formatCode="_-[$$-240A]\ * #,##0.00_ ;_-[$$-240A]\ * \-#,##0.00\ ;_-[$$-240A]\ * &quot;-&quot;??_ ;_-@_ "/>
  </numFmts>
  <fonts count="24">
    <font>
      <sz val="1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0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u/>
      <sz val="14"/>
      <color rgb="FF000000"/>
      <name val="Calibri"/>
      <family val="2"/>
    </font>
    <font>
      <sz val="10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BE5F1"/>
        <bgColor rgb="FFDBE5F1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9" fillId="0" borderId="1" xfId="0" applyFont="1" applyBorder="1"/>
    <xf numFmtId="164" fontId="18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6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165" fontId="9" fillId="4" borderId="2" xfId="0" applyNumberFormat="1" applyFont="1" applyFill="1" applyBorder="1" applyAlignment="1">
      <alignment horizontal="center" vertical="center" wrapText="1"/>
    </xf>
    <xf numFmtId="165" fontId="18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164" fontId="13" fillId="4" borderId="2" xfId="0" applyNumberFormat="1" applyFont="1" applyFill="1" applyBorder="1" applyAlignment="1">
      <alignment horizontal="center" vertical="center" wrapText="1"/>
    </xf>
    <xf numFmtId="164" fontId="18" fillId="4" borderId="2" xfId="1" applyFont="1" applyFill="1" applyBorder="1" applyAlignment="1">
      <alignment horizontal="center" vertical="center" wrapText="1"/>
    </xf>
    <xf numFmtId="164" fontId="18" fillId="4" borderId="2" xfId="0" applyNumberFormat="1" applyFont="1" applyFill="1" applyBorder="1" applyAlignment="1">
      <alignment horizontal="center" vertical="center" wrapText="1"/>
    </xf>
    <xf numFmtId="165" fontId="17" fillId="4" borderId="2" xfId="0" applyNumberFormat="1" applyFont="1" applyFill="1" applyBorder="1" applyAlignment="1">
      <alignment horizontal="left"/>
    </xf>
    <xf numFmtId="164" fontId="16" fillId="4" borderId="2" xfId="0" applyNumberFormat="1" applyFont="1" applyFill="1" applyBorder="1" applyAlignment="1">
      <alignment horizontal="left" vertical="center" wrapText="1"/>
    </xf>
    <xf numFmtId="166" fontId="18" fillId="4" borderId="2" xfId="0" applyNumberFormat="1" applyFont="1" applyFill="1" applyBorder="1" applyAlignment="1">
      <alignment horizontal="left" vertical="center" wrapText="1"/>
    </xf>
    <xf numFmtId="166" fontId="22" fillId="4" borderId="2" xfId="0" applyNumberFormat="1" applyFont="1" applyFill="1" applyBorder="1" applyAlignment="1">
      <alignment horizontal="left" vertical="center" wrapText="1"/>
    </xf>
    <xf numFmtId="165" fontId="16" fillId="2" borderId="2" xfId="0" applyNumberFormat="1" applyFont="1" applyFill="1" applyBorder="1" applyAlignment="1" applyProtection="1">
      <alignment horizontal="center" vertical="center"/>
      <protection locked="0"/>
    </xf>
    <xf numFmtId="165" fontId="11" fillId="0" borderId="2" xfId="0" applyNumberFormat="1" applyFont="1" applyFill="1" applyBorder="1" applyAlignment="1" applyProtection="1">
      <alignment horizontal="center" vertical="center"/>
      <protection locked="0"/>
    </xf>
    <xf numFmtId="164" fontId="16" fillId="2" borderId="2" xfId="1" applyFont="1" applyFill="1" applyBorder="1" applyAlignment="1" applyProtection="1">
      <alignment horizontal="center" vertical="center"/>
      <protection locked="0"/>
    </xf>
    <xf numFmtId="167" fontId="11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wrapText="1"/>
    </xf>
    <xf numFmtId="0" fontId="21" fillId="4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17" fillId="4" borderId="3" xfId="0" applyFont="1" applyFill="1" applyBorder="1" applyAlignment="1">
      <alignment horizontal="center" wrapText="1"/>
    </xf>
    <xf numFmtId="0" fontId="17" fillId="4" borderId="5" xfId="0" applyFont="1" applyFill="1" applyBorder="1" applyAlignment="1">
      <alignment horizontal="center" wrapText="1"/>
    </xf>
    <xf numFmtId="0" fontId="17" fillId="4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right" vertical="center" wrapText="1"/>
    </xf>
    <xf numFmtId="0" fontId="18" fillId="4" borderId="3" xfId="0" applyFont="1" applyFill="1" applyBorder="1" applyAlignment="1">
      <alignment horizontal="right" vertical="center" wrapText="1"/>
    </xf>
    <xf numFmtId="0" fontId="18" fillId="4" borderId="5" xfId="0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 wrapText="1"/>
    </xf>
    <xf numFmtId="0" fontId="19" fillId="0" borderId="2" xfId="0" applyFont="1" applyBorder="1"/>
    <xf numFmtId="0" fontId="20" fillId="4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wrapText="1"/>
    </xf>
    <xf numFmtId="0" fontId="23" fillId="2" borderId="5" xfId="0" applyFont="1" applyFill="1" applyBorder="1" applyAlignment="1">
      <alignment horizontal="left" wrapText="1"/>
    </xf>
    <xf numFmtId="0" fontId="23" fillId="2" borderId="4" xfId="0" applyFont="1" applyFill="1" applyBorder="1" applyAlignment="1">
      <alignment horizontal="left" wrapText="1"/>
    </xf>
    <xf numFmtId="0" fontId="19" fillId="4" borderId="2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5250" y="0"/>
    <xdr:ext cx="1981200" cy="733425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81200" cy="733425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showGridLines="0" tabSelected="1" topLeftCell="A24" zoomScale="70" zoomScaleNormal="70" workbookViewId="0">
      <selection activeCell="F42" sqref="F42"/>
    </sheetView>
  </sheetViews>
  <sheetFormatPr baseColWidth="10" defaultColWidth="17.28515625" defaultRowHeight="15.75" customHeight="1"/>
  <cols>
    <col min="1" max="1" width="1.5703125" customWidth="1"/>
    <col min="2" max="2" width="84.28515625" style="5" customWidth="1"/>
    <col min="3" max="3" width="38.85546875" bestFit="1" customWidth="1"/>
    <col min="4" max="5" width="18.5703125" style="13" customWidth="1"/>
    <col min="6" max="6" width="20" customWidth="1"/>
    <col min="7" max="7" width="25.85546875" bestFit="1" customWidth="1"/>
    <col min="8" max="8" width="23.85546875" bestFit="1" customWidth="1"/>
    <col min="9" max="9" width="13.42578125" bestFit="1" customWidth="1"/>
    <col min="10" max="10" width="10.7109375" customWidth="1"/>
  </cols>
  <sheetData>
    <row r="1" spans="1:10" ht="15" customHeight="1">
      <c r="A1" s="1"/>
      <c r="B1" s="2"/>
      <c r="C1" s="2"/>
      <c r="D1" s="11"/>
      <c r="E1" s="11"/>
    </row>
    <row r="2" spans="1:10" ht="15" customHeight="1">
      <c r="A2" s="1"/>
      <c r="B2" s="2"/>
      <c r="C2" s="2"/>
      <c r="D2" s="11"/>
      <c r="E2" s="11"/>
    </row>
    <row r="3" spans="1:10" ht="17.25" customHeight="1">
      <c r="A3" s="1"/>
      <c r="B3" s="42" t="s">
        <v>0</v>
      </c>
      <c r="C3" s="42"/>
      <c r="D3" s="42"/>
      <c r="E3" s="42"/>
      <c r="F3" s="42"/>
      <c r="G3" s="42"/>
      <c r="H3" s="42"/>
    </row>
    <row r="4" spans="1:10" ht="15.75" customHeight="1">
      <c r="A4" s="1"/>
      <c r="B4" s="2"/>
      <c r="C4" s="2"/>
      <c r="D4" s="11"/>
      <c r="E4" s="11"/>
    </row>
    <row r="5" spans="1:10" ht="16.5" customHeight="1">
      <c r="A5" s="1"/>
      <c r="B5" s="41" t="s">
        <v>1</v>
      </c>
      <c r="C5" s="41"/>
      <c r="D5" s="41"/>
      <c r="E5" s="41"/>
      <c r="F5" s="41"/>
      <c r="G5" s="41"/>
      <c r="H5" s="41"/>
    </row>
    <row r="6" spans="1:10" ht="16.5" customHeight="1">
      <c r="A6" s="1"/>
      <c r="B6" s="62" t="s">
        <v>61</v>
      </c>
      <c r="C6" s="63"/>
      <c r="D6" s="63"/>
      <c r="E6" s="63"/>
      <c r="F6" s="63"/>
      <c r="G6" s="63"/>
      <c r="H6" s="64"/>
    </row>
    <row r="7" spans="1:10" ht="16.5" customHeight="1">
      <c r="A7" s="1"/>
      <c r="B7" s="43" t="s">
        <v>57</v>
      </c>
      <c r="C7" s="44"/>
      <c r="D7" s="44"/>
      <c r="E7" s="44"/>
      <c r="F7" s="44"/>
      <c r="G7" s="44"/>
      <c r="H7" s="45"/>
    </row>
    <row r="8" spans="1:10" ht="15.75" customHeight="1">
      <c r="A8" s="1"/>
      <c r="B8" s="3"/>
      <c r="C8" s="3"/>
      <c r="D8" s="12"/>
      <c r="E8" s="12"/>
    </row>
    <row r="9" spans="1:10" ht="15.75" customHeight="1">
      <c r="A9" s="1"/>
      <c r="B9" s="49" t="s">
        <v>2</v>
      </c>
      <c r="C9" s="50"/>
      <c r="D9" s="50"/>
      <c r="E9" s="50"/>
      <c r="F9" s="50"/>
      <c r="G9" s="50"/>
      <c r="H9" s="51"/>
    </row>
    <row r="10" spans="1:10" ht="51.75" customHeight="1">
      <c r="A10" s="4"/>
      <c r="B10" s="6" t="s">
        <v>3</v>
      </c>
      <c r="C10" s="7" t="s">
        <v>4</v>
      </c>
      <c r="D10" s="14" t="s">
        <v>55</v>
      </c>
      <c r="E10" s="21" t="s">
        <v>56</v>
      </c>
      <c r="F10" s="22" t="s">
        <v>41</v>
      </c>
      <c r="G10" s="22" t="s">
        <v>44</v>
      </c>
      <c r="H10" s="22" t="s">
        <v>45</v>
      </c>
      <c r="I10" s="4"/>
      <c r="J10" s="4"/>
    </row>
    <row r="11" spans="1:10" ht="45" customHeight="1">
      <c r="A11" s="4"/>
      <c r="B11" s="9" t="s">
        <v>5</v>
      </c>
      <c r="C11" s="15" t="s">
        <v>6</v>
      </c>
      <c r="D11" s="35">
        <v>0</v>
      </c>
      <c r="E11" s="23">
        <f>D11*1.16</f>
        <v>0</v>
      </c>
      <c r="F11" s="24">
        <v>5500</v>
      </c>
      <c r="G11" s="25">
        <f>D11*F11</f>
        <v>0</v>
      </c>
      <c r="H11" s="25">
        <f>G11*1.16</f>
        <v>0</v>
      </c>
      <c r="I11" s="4"/>
      <c r="J11" s="4"/>
    </row>
    <row r="12" spans="1:10" ht="45.75" customHeight="1">
      <c r="A12" s="1"/>
      <c r="B12" s="9" t="s">
        <v>7</v>
      </c>
      <c r="C12" s="15" t="s">
        <v>6</v>
      </c>
      <c r="D12" s="35">
        <v>0</v>
      </c>
      <c r="E12" s="23">
        <f t="shared" ref="E12:E19" si="0">D12*1.16</f>
        <v>0</v>
      </c>
      <c r="F12" s="24">
        <v>2800</v>
      </c>
      <c r="G12" s="25">
        <f t="shared" ref="G12:G19" si="1">D12*F12</f>
        <v>0</v>
      </c>
      <c r="H12" s="25">
        <f t="shared" ref="H12:H20" si="2">G12*1.16</f>
        <v>0</v>
      </c>
    </row>
    <row r="13" spans="1:10" ht="30" customHeight="1">
      <c r="A13" s="1"/>
      <c r="B13" s="9" t="s">
        <v>8</v>
      </c>
      <c r="C13" s="15" t="s">
        <v>6</v>
      </c>
      <c r="D13" s="35">
        <v>0</v>
      </c>
      <c r="E13" s="23">
        <f t="shared" si="0"/>
        <v>0</v>
      </c>
      <c r="F13" s="24">
        <v>720</v>
      </c>
      <c r="G13" s="25">
        <f t="shared" si="1"/>
        <v>0</v>
      </c>
      <c r="H13" s="25">
        <f t="shared" si="2"/>
        <v>0</v>
      </c>
    </row>
    <row r="14" spans="1:10" ht="30" customHeight="1">
      <c r="A14" s="1"/>
      <c r="B14" s="9" t="s">
        <v>9</v>
      </c>
      <c r="C14" s="15" t="s">
        <v>6</v>
      </c>
      <c r="D14" s="35">
        <v>0</v>
      </c>
      <c r="E14" s="23">
        <f t="shared" si="0"/>
        <v>0</v>
      </c>
      <c r="F14" s="24">
        <v>400</v>
      </c>
      <c r="G14" s="25">
        <f t="shared" si="1"/>
        <v>0</v>
      </c>
      <c r="H14" s="25">
        <f t="shared" si="2"/>
        <v>0</v>
      </c>
    </row>
    <row r="15" spans="1:10" ht="30" customHeight="1">
      <c r="A15" s="1"/>
      <c r="B15" s="9" t="s">
        <v>10</v>
      </c>
      <c r="C15" s="15" t="s">
        <v>6</v>
      </c>
      <c r="D15" s="35">
        <v>0</v>
      </c>
      <c r="E15" s="23">
        <f t="shared" si="0"/>
        <v>0</v>
      </c>
      <c r="F15" s="24">
        <v>15000</v>
      </c>
      <c r="G15" s="25">
        <f t="shared" si="1"/>
        <v>0</v>
      </c>
      <c r="H15" s="25">
        <f t="shared" si="2"/>
        <v>0</v>
      </c>
    </row>
    <row r="16" spans="1:10" ht="30" customHeight="1">
      <c r="A16" s="1"/>
      <c r="B16" s="9" t="s">
        <v>11</v>
      </c>
      <c r="C16" s="15" t="s">
        <v>6</v>
      </c>
      <c r="D16" s="35">
        <v>0</v>
      </c>
      <c r="E16" s="23">
        <f t="shared" si="0"/>
        <v>0</v>
      </c>
      <c r="F16" s="24">
        <v>6000</v>
      </c>
      <c r="G16" s="25">
        <f t="shared" si="1"/>
        <v>0</v>
      </c>
      <c r="H16" s="25">
        <f t="shared" si="2"/>
        <v>0</v>
      </c>
    </row>
    <row r="17" spans="1:8" ht="30" customHeight="1">
      <c r="A17" s="1"/>
      <c r="B17" s="9" t="s">
        <v>12</v>
      </c>
      <c r="C17" s="15" t="s">
        <v>6</v>
      </c>
      <c r="D17" s="35">
        <v>0</v>
      </c>
      <c r="E17" s="23">
        <f t="shared" si="0"/>
        <v>0</v>
      </c>
      <c r="F17" s="24">
        <v>1200</v>
      </c>
      <c r="G17" s="25">
        <f t="shared" si="1"/>
        <v>0</v>
      </c>
      <c r="H17" s="25">
        <f t="shared" si="2"/>
        <v>0</v>
      </c>
    </row>
    <row r="18" spans="1:8" ht="30" customHeight="1">
      <c r="A18" s="1"/>
      <c r="B18" s="9" t="s">
        <v>13</v>
      </c>
      <c r="C18" s="15" t="s">
        <v>6</v>
      </c>
      <c r="D18" s="35">
        <v>0</v>
      </c>
      <c r="E18" s="23">
        <f t="shared" si="0"/>
        <v>0</v>
      </c>
      <c r="F18" s="24">
        <v>1500</v>
      </c>
      <c r="G18" s="25">
        <f t="shared" si="1"/>
        <v>0</v>
      </c>
      <c r="H18" s="25">
        <f t="shared" si="2"/>
        <v>0</v>
      </c>
    </row>
    <row r="19" spans="1:8" ht="30.75" customHeight="1">
      <c r="A19" s="1"/>
      <c r="B19" s="9" t="s">
        <v>14</v>
      </c>
      <c r="C19" s="15" t="s">
        <v>6</v>
      </c>
      <c r="D19" s="35">
        <v>0</v>
      </c>
      <c r="E19" s="23">
        <f t="shared" si="0"/>
        <v>0</v>
      </c>
      <c r="F19" s="24">
        <v>375</v>
      </c>
      <c r="G19" s="25">
        <f t="shared" si="1"/>
        <v>0</v>
      </c>
      <c r="H19" s="25">
        <f t="shared" si="2"/>
        <v>0</v>
      </c>
    </row>
    <row r="20" spans="1:8" ht="30.75" customHeight="1">
      <c r="A20" s="1"/>
      <c r="B20" s="54" t="s">
        <v>42</v>
      </c>
      <c r="C20" s="54"/>
      <c r="D20" s="54"/>
      <c r="E20" s="54"/>
      <c r="F20" s="54"/>
      <c r="G20" s="26">
        <f>SUM(G11:G19)</f>
        <v>0</v>
      </c>
      <c r="H20" s="26">
        <f t="shared" si="2"/>
        <v>0</v>
      </c>
    </row>
    <row r="21" spans="1:8" s="10" customFormat="1" ht="15">
      <c r="B21" s="58"/>
      <c r="C21" s="58"/>
      <c r="D21" s="58"/>
      <c r="E21" s="58"/>
      <c r="F21" s="58"/>
      <c r="G21" s="58"/>
      <c r="H21" s="58"/>
    </row>
    <row r="22" spans="1:8" ht="15.75" customHeight="1">
      <c r="A22" s="1"/>
      <c r="B22" s="49" t="s">
        <v>15</v>
      </c>
      <c r="C22" s="50"/>
      <c r="D22" s="50"/>
      <c r="E22" s="50"/>
      <c r="F22" s="50"/>
      <c r="G22" s="50"/>
      <c r="H22" s="51"/>
    </row>
    <row r="23" spans="1:8" ht="30.75" customHeight="1">
      <c r="A23" s="1"/>
      <c r="B23" s="8" t="s">
        <v>16</v>
      </c>
      <c r="C23" s="8" t="s">
        <v>17</v>
      </c>
      <c r="D23" s="14" t="s">
        <v>55</v>
      </c>
      <c r="E23" s="21" t="s">
        <v>56</v>
      </c>
      <c r="F23" s="22" t="s">
        <v>41</v>
      </c>
      <c r="G23" s="22" t="s">
        <v>44</v>
      </c>
      <c r="H23" s="22" t="s">
        <v>45</v>
      </c>
    </row>
    <row r="24" spans="1:8" ht="15" customHeight="1">
      <c r="A24" s="1"/>
      <c r="B24" s="9" t="s">
        <v>18</v>
      </c>
      <c r="C24" s="16" t="s">
        <v>19</v>
      </c>
      <c r="D24" s="36">
        <v>0</v>
      </c>
      <c r="E24" s="23">
        <f t="shared" ref="E24:E42" si="3">D24*1.16</f>
        <v>0</v>
      </c>
      <c r="F24" s="24">
        <v>1500</v>
      </c>
      <c r="G24" s="25">
        <f t="shared" ref="G24:G42" si="4">D24*F24</f>
        <v>0</v>
      </c>
      <c r="H24" s="25">
        <f t="shared" ref="H24:H43" si="5">G24*1.16</f>
        <v>0</v>
      </c>
    </row>
    <row r="25" spans="1:8" ht="15" customHeight="1">
      <c r="A25" s="1"/>
      <c r="B25" s="9" t="s">
        <v>20</v>
      </c>
      <c r="C25" s="16" t="s">
        <v>19</v>
      </c>
      <c r="D25" s="36">
        <v>0</v>
      </c>
      <c r="E25" s="23">
        <f t="shared" si="3"/>
        <v>0</v>
      </c>
      <c r="F25" s="24">
        <v>400</v>
      </c>
      <c r="G25" s="25">
        <f t="shared" si="4"/>
        <v>0</v>
      </c>
      <c r="H25" s="25">
        <f t="shared" si="5"/>
        <v>0</v>
      </c>
    </row>
    <row r="26" spans="1:8" ht="33" customHeight="1">
      <c r="A26" s="1"/>
      <c r="B26" s="9" t="s">
        <v>40</v>
      </c>
      <c r="C26" s="16" t="s">
        <v>19</v>
      </c>
      <c r="D26" s="36">
        <v>0</v>
      </c>
      <c r="E26" s="23">
        <f t="shared" si="3"/>
        <v>0</v>
      </c>
      <c r="F26" s="24">
        <v>14280</v>
      </c>
      <c r="G26" s="25">
        <f t="shared" si="4"/>
        <v>0</v>
      </c>
      <c r="H26" s="25">
        <f t="shared" si="5"/>
        <v>0</v>
      </c>
    </row>
    <row r="27" spans="1:8" ht="15" customHeight="1">
      <c r="A27" s="1"/>
      <c r="B27" s="9" t="s">
        <v>49</v>
      </c>
      <c r="C27" s="16" t="s">
        <v>19</v>
      </c>
      <c r="D27" s="36">
        <v>0</v>
      </c>
      <c r="E27" s="23">
        <f t="shared" si="3"/>
        <v>0</v>
      </c>
      <c r="F27" s="24">
        <v>3500</v>
      </c>
      <c r="G27" s="25">
        <f t="shared" si="4"/>
        <v>0</v>
      </c>
      <c r="H27" s="25">
        <f t="shared" si="5"/>
        <v>0</v>
      </c>
    </row>
    <row r="28" spans="1:8" ht="15" customHeight="1">
      <c r="A28" s="1"/>
      <c r="B28" s="9" t="s">
        <v>21</v>
      </c>
      <c r="C28" s="16" t="s">
        <v>19</v>
      </c>
      <c r="D28" s="36">
        <v>0</v>
      </c>
      <c r="E28" s="23">
        <f t="shared" si="3"/>
        <v>0</v>
      </c>
      <c r="F28" s="24">
        <v>1000</v>
      </c>
      <c r="G28" s="25">
        <f t="shared" si="4"/>
        <v>0</v>
      </c>
      <c r="H28" s="25">
        <f t="shared" si="5"/>
        <v>0</v>
      </c>
    </row>
    <row r="29" spans="1:8" ht="15" customHeight="1">
      <c r="A29" s="1"/>
      <c r="B29" s="9" t="s">
        <v>22</v>
      </c>
      <c r="C29" s="16" t="s">
        <v>23</v>
      </c>
      <c r="D29" s="36">
        <v>0</v>
      </c>
      <c r="E29" s="23">
        <f t="shared" si="3"/>
        <v>0</v>
      </c>
      <c r="F29" s="24">
        <v>8200</v>
      </c>
      <c r="G29" s="25">
        <f t="shared" si="4"/>
        <v>0</v>
      </c>
      <c r="H29" s="25">
        <f t="shared" si="5"/>
        <v>0</v>
      </c>
    </row>
    <row r="30" spans="1:8" ht="15" customHeight="1">
      <c r="A30" s="1"/>
      <c r="B30" s="9" t="s">
        <v>24</v>
      </c>
      <c r="C30" s="16" t="s">
        <v>19</v>
      </c>
      <c r="D30" s="36">
        <v>0</v>
      </c>
      <c r="E30" s="23">
        <f t="shared" si="3"/>
        <v>0</v>
      </c>
      <c r="F30" s="24">
        <v>16400</v>
      </c>
      <c r="G30" s="25">
        <f t="shared" si="4"/>
        <v>0</v>
      </c>
      <c r="H30" s="25">
        <f t="shared" si="5"/>
        <v>0</v>
      </c>
    </row>
    <row r="31" spans="1:8" ht="15" customHeight="1">
      <c r="A31" s="1"/>
      <c r="B31" s="9" t="s">
        <v>62</v>
      </c>
      <c r="C31" s="16" t="s">
        <v>64</v>
      </c>
      <c r="D31" s="36">
        <v>0</v>
      </c>
      <c r="E31" s="23">
        <f t="shared" si="3"/>
        <v>0</v>
      </c>
      <c r="F31" s="24">
        <v>1</v>
      </c>
      <c r="G31" s="25">
        <f t="shared" si="4"/>
        <v>0</v>
      </c>
      <c r="H31" s="25">
        <f t="shared" si="5"/>
        <v>0</v>
      </c>
    </row>
    <row r="32" spans="1:8" ht="30" customHeight="1">
      <c r="A32" s="1"/>
      <c r="B32" s="9" t="s">
        <v>63</v>
      </c>
      <c r="C32" s="16" t="s">
        <v>64</v>
      </c>
      <c r="D32" s="36">
        <v>0</v>
      </c>
      <c r="E32" s="23">
        <f t="shared" si="3"/>
        <v>0</v>
      </c>
      <c r="F32" s="24">
        <v>2</v>
      </c>
      <c r="G32" s="25">
        <f t="shared" si="4"/>
        <v>0</v>
      </c>
      <c r="H32" s="25">
        <f t="shared" si="5"/>
        <v>0</v>
      </c>
    </row>
    <row r="33" spans="1:8" ht="15" customHeight="1">
      <c r="A33" s="1"/>
      <c r="B33" s="9" t="s">
        <v>25</v>
      </c>
      <c r="C33" s="16" t="s">
        <v>19</v>
      </c>
      <c r="D33" s="36">
        <v>0</v>
      </c>
      <c r="E33" s="23">
        <f t="shared" si="3"/>
        <v>0</v>
      </c>
      <c r="F33" s="24">
        <v>200</v>
      </c>
      <c r="G33" s="25">
        <f t="shared" si="4"/>
        <v>0</v>
      </c>
      <c r="H33" s="25">
        <f t="shared" si="5"/>
        <v>0</v>
      </c>
    </row>
    <row r="34" spans="1:8" ht="15" customHeight="1">
      <c r="A34" s="1"/>
      <c r="B34" s="9" t="s">
        <v>26</v>
      </c>
      <c r="C34" s="16" t="s">
        <v>27</v>
      </c>
      <c r="D34" s="36">
        <v>0</v>
      </c>
      <c r="E34" s="23">
        <f t="shared" si="3"/>
        <v>0</v>
      </c>
      <c r="F34" s="24">
        <v>500</v>
      </c>
      <c r="G34" s="25">
        <f t="shared" si="4"/>
        <v>0</v>
      </c>
      <c r="H34" s="25">
        <f t="shared" si="5"/>
        <v>0</v>
      </c>
    </row>
    <row r="35" spans="1:8" ht="15" customHeight="1">
      <c r="A35" s="1"/>
      <c r="B35" s="9" t="s">
        <v>28</v>
      </c>
      <c r="C35" s="16" t="s">
        <v>19</v>
      </c>
      <c r="D35" s="36">
        <v>0</v>
      </c>
      <c r="E35" s="23">
        <f t="shared" si="3"/>
        <v>0</v>
      </c>
      <c r="F35" s="24">
        <v>360</v>
      </c>
      <c r="G35" s="25">
        <f t="shared" si="4"/>
        <v>0</v>
      </c>
      <c r="H35" s="25">
        <f t="shared" si="5"/>
        <v>0</v>
      </c>
    </row>
    <row r="36" spans="1:8" ht="15" customHeight="1">
      <c r="A36" s="1"/>
      <c r="B36" s="9" t="s">
        <v>29</v>
      </c>
      <c r="C36" s="16" t="s">
        <v>30</v>
      </c>
      <c r="D36" s="36">
        <v>0</v>
      </c>
      <c r="E36" s="23">
        <f t="shared" si="3"/>
        <v>0</v>
      </c>
      <c r="F36" s="24">
        <v>8</v>
      </c>
      <c r="G36" s="25">
        <f t="shared" si="4"/>
        <v>0</v>
      </c>
      <c r="H36" s="25">
        <f t="shared" si="5"/>
        <v>0</v>
      </c>
    </row>
    <row r="37" spans="1:8" ht="15">
      <c r="A37" s="1"/>
      <c r="B37" s="9" t="s">
        <v>31</v>
      </c>
      <c r="C37" s="16" t="s">
        <v>32</v>
      </c>
      <c r="D37" s="36">
        <v>0</v>
      </c>
      <c r="E37" s="23">
        <f t="shared" si="3"/>
        <v>0</v>
      </c>
      <c r="F37" s="24">
        <v>5000</v>
      </c>
      <c r="G37" s="25">
        <f t="shared" si="4"/>
        <v>0</v>
      </c>
      <c r="H37" s="25">
        <f t="shared" si="5"/>
        <v>0</v>
      </c>
    </row>
    <row r="38" spans="1:8" ht="15">
      <c r="A38" s="1"/>
      <c r="B38" s="9" t="s">
        <v>31</v>
      </c>
      <c r="C38" s="16" t="s">
        <v>19</v>
      </c>
      <c r="D38" s="36">
        <v>0</v>
      </c>
      <c r="E38" s="23">
        <f t="shared" si="3"/>
        <v>0</v>
      </c>
      <c r="F38" s="24">
        <v>500</v>
      </c>
      <c r="G38" s="25">
        <f t="shared" si="4"/>
        <v>0</v>
      </c>
      <c r="H38" s="25">
        <f t="shared" si="5"/>
        <v>0</v>
      </c>
    </row>
    <row r="39" spans="1:8" ht="15">
      <c r="A39" s="1"/>
      <c r="B39" s="9" t="s">
        <v>33</v>
      </c>
      <c r="C39" s="16" t="s">
        <v>34</v>
      </c>
      <c r="D39" s="36">
        <v>0</v>
      </c>
      <c r="E39" s="23">
        <f t="shared" si="3"/>
        <v>0</v>
      </c>
      <c r="F39" s="24">
        <v>150000</v>
      </c>
      <c r="G39" s="25">
        <f t="shared" si="4"/>
        <v>0</v>
      </c>
      <c r="H39" s="25">
        <f t="shared" si="5"/>
        <v>0</v>
      </c>
    </row>
    <row r="40" spans="1:8" ht="15">
      <c r="A40" s="1"/>
      <c r="B40" s="9" t="s">
        <v>35</v>
      </c>
      <c r="C40" s="16" t="s">
        <v>36</v>
      </c>
      <c r="D40" s="36">
        <v>0</v>
      </c>
      <c r="E40" s="23">
        <f t="shared" si="3"/>
        <v>0</v>
      </c>
      <c r="F40" s="24">
        <v>150000</v>
      </c>
      <c r="G40" s="25">
        <f t="shared" si="4"/>
        <v>0</v>
      </c>
      <c r="H40" s="25">
        <f t="shared" si="5"/>
        <v>0</v>
      </c>
    </row>
    <row r="41" spans="1:8" ht="30">
      <c r="A41" s="1"/>
      <c r="B41" s="9" t="s">
        <v>37</v>
      </c>
      <c r="C41" s="16" t="s">
        <v>19</v>
      </c>
      <c r="D41" s="36">
        <v>0</v>
      </c>
      <c r="E41" s="23">
        <f t="shared" si="3"/>
        <v>0</v>
      </c>
      <c r="F41" s="24">
        <v>1500</v>
      </c>
      <c r="G41" s="25">
        <f t="shared" si="4"/>
        <v>0</v>
      </c>
      <c r="H41" s="25">
        <f t="shared" si="5"/>
        <v>0</v>
      </c>
    </row>
    <row r="42" spans="1:8" ht="30">
      <c r="A42" s="1"/>
      <c r="B42" s="9" t="s">
        <v>38</v>
      </c>
      <c r="C42" s="16" t="s">
        <v>19</v>
      </c>
      <c r="D42" s="36">
        <v>0</v>
      </c>
      <c r="E42" s="23">
        <f t="shared" si="3"/>
        <v>0</v>
      </c>
      <c r="F42" s="24">
        <v>1500</v>
      </c>
      <c r="G42" s="25">
        <f t="shared" si="4"/>
        <v>0</v>
      </c>
      <c r="H42" s="25">
        <f t="shared" si="5"/>
        <v>0</v>
      </c>
    </row>
    <row r="43" spans="1:8" ht="15">
      <c r="A43" s="1"/>
      <c r="B43" s="55" t="s">
        <v>43</v>
      </c>
      <c r="C43" s="56"/>
      <c r="D43" s="56"/>
      <c r="E43" s="56"/>
      <c r="F43" s="57"/>
      <c r="G43" s="26">
        <f>SUM(G24:G42)</f>
        <v>0</v>
      </c>
      <c r="H43" s="26">
        <f t="shared" si="5"/>
        <v>0</v>
      </c>
    </row>
    <row r="44" spans="1:8" s="10" customFormat="1" ht="15">
      <c r="B44" s="58"/>
      <c r="C44" s="58"/>
      <c r="D44" s="58"/>
      <c r="E44" s="58"/>
      <c r="F44" s="58"/>
      <c r="G44" s="58"/>
      <c r="H44" s="58"/>
    </row>
    <row r="45" spans="1:8" ht="15.75" customHeight="1">
      <c r="A45" s="1"/>
      <c r="B45" s="52" t="s">
        <v>52</v>
      </c>
      <c r="C45" s="53"/>
      <c r="D45" s="53"/>
      <c r="E45" s="53"/>
      <c r="F45" s="53"/>
      <c r="G45" s="53"/>
      <c r="H45" s="53"/>
    </row>
    <row r="46" spans="1:8" ht="48.75" customHeight="1">
      <c r="A46" s="1"/>
      <c r="B46" s="59" t="s">
        <v>39</v>
      </c>
      <c r="C46" s="60"/>
      <c r="D46" s="14" t="s">
        <v>55</v>
      </c>
      <c r="E46" s="21" t="s">
        <v>56</v>
      </c>
      <c r="F46" s="22" t="s">
        <v>41</v>
      </c>
      <c r="G46" s="22" t="s">
        <v>44</v>
      </c>
      <c r="H46" s="22" t="s">
        <v>45</v>
      </c>
    </row>
    <row r="47" spans="1:8" ht="15">
      <c r="A47" s="1"/>
      <c r="B47" s="61" t="s">
        <v>46</v>
      </c>
      <c r="C47" s="61"/>
      <c r="D47" s="37">
        <v>0</v>
      </c>
      <c r="E47" s="38">
        <f t="shared" ref="E47:E49" si="6">D47*1.16</f>
        <v>0</v>
      </c>
      <c r="F47" s="27">
        <v>50</v>
      </c>
      <c r="G47" s="28">
        <f t="shared" ref="G47:G49" si="7">D47*F47</f>
        <v>0</v>
      </c>
      <c r="H47" s="28">
        <f t="shared" ref="H47:H50" si="8">G47*1.16</f>
        <v>0</v>
      </c>
    </row>
    <row r="48" spans="1:8" ht="15">
      <c r="A48" s="1"/>
      <c r="B48" s="61" t="s">
        <v>47</v>
      </c>
      <c r="C48" s="61"/>
      <c r="D48" s="37">
        <v>0</v>
      </c>
      <c r="E48" s="38">
        <f t="shared" si="6"/>
        <v>0</v>
      </c>
      <c r="F48" s="27">
        <v>90</v>
      </c>
      <c r="G48" s="28">
        <f t="shared" ref="G48" si="9">D48*F48</f>
        <v>0</v>
      </c>
      <c r="H48" s="28">
        <f t="shared" ref="H48" si="10">G48*1.16</f>
        <v>0</v>
      </c>
    </row>
    <row r="49" spans="1:9" ht="15">
      <c r="A49" s="1"/>
      <c r="B49" s="61" t="s">
        <v>48</v>
      </c>
      <c r="C49" s="61"/>
      <c r="D49" s="37">
        <v>0</v>
      </c>
      <c r="E49" s="38">
        <f t="shared" si="6"/>
        <v>0</v>
      </c>
      <c r="F49" s="27">
        <v>120</v>
      </c>
      <c r="G49" s="28">
        <f t="shared" si="7"/>
        <v>0</v>
      </c>
      <c r="H49" s="28">
        <f t="shared" si="8"/>
        <v>0</v>
      </c>
    </row>
    <row r="50" spans="1:9" ht="15">
      <c r="A50" s="1"/>
      <c r="B50" s="54" t="s">
        <v>58</v>
      </c>
      <c r="C50" s="54"/>
      <c r="D50" s="54"/>
      <c r="E50" s="54"/>
      <c r="F50" s="54"/>
      <c r="G50" s="29">
        <f>SUM(G47:G49)</f>
        <v>0</v>
      </c>
      <c r="H50" s="30">
        <f t="shared" si="8"/>
        <v>0</v>
      </c>
    </row>
    <row r="54" spans="1:9" ht="15.75" customHeight="1">
      <c r="B54" s="46" t="s">
        <v>50</v>
      </c>
      <c r="C54" s="47"/>
      <c r="D54" s="47"/>
      <c r="E54" s="47"/>
      <c r="F54" s="48"/>
      <c r="G54" s="31">
        <f>G20+G43</f>
        <v>0</v>
      </c>
      <c r="H54" s="17"/>
    </row>
    <row r="55" spans="1:9" ht="15.75" customHeight="1">
      <c r="B55" s="46" t="s">
        <v>60</v>
      </c>
      <c r="C55" s="47"/>
      <c r="D55" s="47"/>
      <c r="E55" s="47"/>
      <c r="F55" s="47"/>
      <c r="G55" s="32">
        <v>2273.86</v>
      </c>
      <c r="H55" s="17"/>
    </row>
    <row r="56" spans="1:9" ht="15.75" customHeight="1">
      <c r="B56" s="65" t="s">
        <v>51</v>
      </c>
      <c r="C56" s="65"/>
      <c r="D56" s="65"/>
      <c r="E56" s="65"/>
      <c r="F56" s="66"/>
      <c r="G56" s="33">
        <f>G54*G55</f>
        <v>0</v>
      </c>
      <c r="H56" s="18"/>
    </row>
    <row r="57" spans="1:9" ht="15.75" customHeight="1">
      <c r="B57" s="65" t="s">
        <v>53</v>
      </c>
      <c r="C57" s="65"/>
      <c r="D57" s="65"/>
      <c r="E57" s="65"/>
      <c r="F57" s="66"/>
      <c r="G57" s="33">
        <f>G50</f>
        <v>0</v>
      </c>
      <c r="H57" s="19"/>
    </row>
    <row r="58" spans="1:9" ht="15.75" customHeight="1">
      <c r="B58" s="65" t="s">
        <v>54</v>
      </c>
      <c r="C58" s="65"/>
      <c r="D58" s="65"/>
      <c r="E58" s="65"/>
      <c r="F58" s="66"/>
      <c r="G58" s="33">
        <f>G56+G57</f>
        <v>0</v>
      </c>
      <c r="H58" s="19"/>
    </row>
    <row r="59" spans="1:9" ht="25.5" customHeight="1">
      <c r="B59" s="39" t="s">
        <v>59</v>
      </c>
      <c r="C59" s="39"/>
      <c r="D59" s="39"/>
      <c r="E59" s="39"/>
      <c r="F59" s="40"/>
      <c r="G59" s="34">
        <f>G58*1.16</f>
        <v>0</v>
      </c>
      <c r="H59" s="19"/>
      <c r="I59" s="20"/>
    </row>
  </sheetData>
  <sheetProtection password="D31A" sheet="1" objects="1" scenarios="1"/>
  <mergeCells count="22">
    <mergeCell ref="B6:H6"/>
    <mergeCell ref="B57:F57"/>
    <mergeCell ref="B58:F58"/>
    <mergeCell ref="B56:F56"/>
    <mergeCell ref="B55:F55"/>
    <mergeCell ref="B50:F50"/>
    <mergeCell ref="B59:F59"/>
    <mergeCell ref="B5:H5"/>
    <mergeCell ref="B3:H3"/>
    <mergeCell ref="B7:H7"/>
    <mergeCell ref="B54:F54"/>
    <mergeCell ref="B9:H9"/>
    <mergeCell ref="B22:H22"/>
    <mergeCell ref="B45:H45"/>
    <mergeCell ref="B20:F20"/>
    <mergeCell ref="B43:F43"/>
    <mergeCell ref="B21:H21"/>
    <mergeCell ref="B44:H44"/>
    <mergeCell ref="B46:C46"/>
    <mergeCell ref="B49:C49"/>
    <mergeCell ref="B47:C47"/>
    <mergeCell ref="B48:C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cramirez</cp:lastModifiedBy>
  <cp:lastPrinted>2014-03-06T00:20:36Z</cp:lastPrinted>
  <dcterms:created xsi:type="dcterms:W3CDTF">2014-03-06T00:15:42Z</dcterms:created>
  <dcterms:modified xsi:type="dcterms:W3CDTF">2014-04-08T22:11:22Z</dcterms:modified>
</cp:coreProperties>
</file>