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320" windowHeight="9210"/>
  </bookViews>
  <sheets>
    <sheet name="oferta economica" sheetId="1" r:id="rId1"/>
  </sheets>
  <definedNames>
    <definedName name="_xlnm.Database">#REF!</definedName>
    <definedName name="_xlnm.Print_Titles" localSheetId="0">'oferta economica'!$1:$5</definedName>
  </definedNames>
  <calcPr calcId="124519"/>
</workbook>
</file>

<file path=xl/calcChain.xml><?xml version="1.0" encoding="utf-8"?>
<calcChain xmlns="http://schemas.openxmlformats.org/spreadsheetml/2006/main">
  <c r="H78" i="1"/>
  <c r="H75"/>
  <c r="F72"/>
  <c r="F70"/>
  <c r="F67"/>
  <c r="F66"/>
  <c r="F65"/>
  <c r="H60"/>
  <c r="H37"/>
  <c r="F30"/>
  <c r="F29"/>
  <c r="F28"/>
  <c r="H21"/>
</calcChain>
</file>

<file path=xl/sharedStrings.xml><?xml version="1.0" encoding="utf-8"?>
<sst xmlns="http://schemas.openxmlformats.org/spreadsheetml/2006/main" count="131" uniqueCount="52">
  <si>
    <t>REPÚBLICA DE COLOMBIA</t>
  </si>
  <si>
    <t>INSTITUTO COLOMBIANA PARA LA EVALUACIÓN DE LA EDUCACIÓN - ICFES</t>
  </si>
  <si>
    <t>ÍTEM</t>
  </si>
  <si>
    <t>DESCRIPCIÓN</t>
  </si>
  <si>
    <t>MEDIDA</t>
  </si>
  <si>
    <t>CANTIDAD</t>
  </si>
  <si>
    <t>PRECIO UNITARIO, INCLUYENDO IVA</t>
  </si>
  <si>
    <t>PRECIO TOTAL DEL ITEM INCLUYENDO EL IVA</t>
  </si>
  <si>
    <t>01</t>
  </si>
  <si>
    <t>SABER PRO-2</t>
  </si>
  <si>
    <t>MATERIAL DE EXAMEN</t>
  </si>
  <si>
    <t>TRANSPORTE Y ENTREGA DE PAQUETES DE BOGOTÁ A SITIOS DE APLICACIÓN</t>
  </si>
  <si>
    <t>UNIDAD</t>
  </si>
  <si>
    <t>02</t>
  </si>
  <si>
    <t>TRANSPORTE Y ENTREGA DE PAQUETES DE SITIOS DE APLICACIÓN A BODEGA PRINCIPAL EN BOGOTA</t>
  </si>
  <si>
    <t>03</t>
  </si>
  <si>
    <t>TRANSPORTE DE PAQUETES DE PAQUETES DE HOJAS DE RESPUESTAS DE BODEGA PRINCIPAL A ICFES</t>
  </si>
  <si>
    <t>KIT DE APLICACIÓN</t>
  </si>
  <si>
    <t>04</t>
  </si>
  <si>
    <t>EMPAQUE, SUPERVISIÓN Y ENTREGAS DE KITS A SITIOS DE CAPACITACIÓN</t>
  </si>
  <si>
    <t>05</t>
  </si>
  <si>
    <t>TRANSPORTE DE ELEMENTOS DEVOLUTIVOS KITS TIFLOLÓGICOS DE SITIOS DE APLICACIÓN A BODEGA PRINCIPAL</t>
  </si>
  <si>
    <t>CUSTODIA Y DESTRUCCIÓN DE MATERIAL</t>
  </si>
  <si>
    <t>06</t>
  </si>
  <si>
    <t>ALMACENAMIENTO DE MATERIAL DE EXAMEN CON SEGURIDAD ESPECIFICADA DESPUES DE APLICACIÓN Y DESTRUCCION DE MATERIAL DE EXAMEN</t>
  </si>
  <si>
    <t>MES</t>
  </si>
  <si>
    <t>SUBTOTAL SABER PRO-2</t>
  </si>
  <si>
    <t>SABER 11A</t>
  </si>
  <si>
    <t>EMPAQUE, SUPERVISIÓN Y TRANSPORTE DE KITS A SITIOS DE CAPACITACIÓN</t>
  </si>
  <si>
    <t>SUBTOTAL SABER 11A</t>
  </si>
  <si>
    <t>SABER PRO-3</t>
  </si>
  <si>
    <t>EMPAQUE, TRANSPORTE SUPERVISIÓN DE KITS A SITIOS DE CAPACITACIÓN</t>
  </si>
  <si>
    <t>SUBTOTAL SABER PRO-3</t>
  </si>
  <si>
    <t xml:space="preserve">OPCIÓN SABER 359 TRANSPORTE Y DEVOLUCIÓN </t>
  </si>
  <si>
    <t>MATERIAL DE PRUEBA CONTROLADA</t>
  </si>
  <si>
    <t>Distribución y Recolección Directa en Sitios de Aplicación del Material de Examen, incluye entrega organizada de Hojas de Respuesta en Bogotá (ICFES) - URBANO</t>
  </si>
  <si>
    <t>Unidad (paquete)</t>
  </si>
  <si>
    <t>Distribución  y Recolección DIRECTA en Sitios de Aplicación del Material de Examen - RURAL (PRUEBA CONTROLADA)</t>
  </si>
  <si>
    <t>MATERIAL DE PRUEBA CENSAL</t>
  </si>
  <si>
    <t>Distribución de paquetes de cuadernillos a Puntos de Entrega que incluye la entrega a Rectores o Representantes</t>
  </si>
  <si>
    <t>Transporte de hojas de respuesta del punto de entrega a Bogotá (ICFES) que incluye la recolección de hojas de Rectores o Representantes en Puntos de Entrega</t>
  </si>
  <si>
    <t>Unidad (hoja)</t>
  </si>
  <si>
    <t>KIT DE APLICACIÓN CONTROLADA Y CENSAL</t>
  </si>
  <si>
    <t>TRANSPORTE DE KITS DE APLICACIÓN</t>
  </si>
  <si>
    <t>UNIDAD (PAQUETE)</t>
  </si>
  <si>
    <t>07</t>
  </si>
  <si>
    <t>SUBTOTAL SABER 359</t>
  </si>
  <si>
    <t>CONVOCATORIA PUBLICA ICFES CP-004-2013</t>
  </si>
  <si>
    <t>FIRMA DEL PROPONENTE</t>
  </si>
  <si>
    <t>NOMBRE DEL REPRESENTANTE LEGAL</t>
  </si>
  <si>
    <t>FORMATO 9 - PROPUESTA ECONOMICA</t>
  </si>
  <si>
    <t>OFERTA ECONOMICA TOTAL</t>
  </si>
</sst>
</file>

<file path=xl/styles.xml><?xml version="1.0" encoding="utf-8"?>
<styleSheet xmlns="http://schemas.openxmlformats.org/spreadsheetml/2006/main">
  <numFmts count="6">
    <numFmt numFmtId="43" formatCode="_-* #,##0.00\ _€_-;\-* #,##0.00\ _€_-;_-* &quot;-&quot;??\ _€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\ _€_-;\-* #,##0\ _€_-;_-* &quot;-&quot;??\ _€_-;_-@_-"/>
    <numFmt numFmtId="167" formatCode="_-* #,##0.00\ [$€]_-;\-* #,##0.00\ [$€]_-;_-* &quot;-&quot;??\ [$€]_-;_-@_-"/>
    <numFmt numFmtId="168" formatCode="_ * #,##0.00_ ;_ * \-#,##0.00_ ;_ * &quot;-&quot;??_ ;_ @_ "/>
  </numFmts>
  <fonts count="1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 tint="0.14999847407452621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2" borderId="13" xfId="0" quotePrefix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0" fontId="6" fillId="3" borderId="16" xfId="0" quotePrefix="1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6" xfId="0" applyFont="1" applyFill="1" applyBorder="1"/>
    <xf numFmtId="0" fontId="7" fillId="3" borderId="16" xfId="0" applyFont="1" applyFill="1" applyBorder="1"/>
    <xf numFmtId="0" fontId="7" fillId="0" borderId="17" xfId="0" applyFont="1" applyBorder="1" applyAlignment="1"/>
    <xf numFmtId="49" fontId="7" fillId="0" borderId="18" xfId="0" quotePrefix="1" applyNumberFormat="1" applyFont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0" borderId="20" xfId="0" applyFont="1" applyBorder="1" applyAlignment="1"/>
    <xf numFmtId="49" fontId="7" fillId="0" borderId="13" xfId="0" quotePrefix="1" applyNumberFormat="1" applyFont="1" applyBorder="1" applyAlignment="1">
      <alignment horizontal="center"/>
    </xf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166" fontId="7" fillId="0" borderId="13" xfId="1" applyNumberFormat="1" applyFont="1" applyBorder="1" applyAlignment="1"/>
    <xf numFmtId="43" fontId="7" fillId="0" borderId="13" xfId="1" applyFont="1" applyBorder="1" applyAlignment="1"/>
    <xf numFmtId="43" fontId="7" fillId="0" borderId="21" xfId="1" applyFont="1" applyBorder="1" applyAlignment="1"/>
    <xf numFmtId="0" fontId="7" fillId="0" borderId="13" xfId="0" applyFont="1" applyBorder="1" applyAlignment="1">
      <alignment wrapText="1"/>
    </xf>
    <xf numFmtId="0" fontId="6" fillId="2" borderId="13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43" fontId="7" fillId="0" borderId="13" xfId="1" applyFont="1" applyBorder="1"/>
    <xf numFmtId="43" fontId="7" fillId="0" borderId="21" xfId="1" applyFont="1" applyBorder="1"/>
    <xf numFmtId="49" fontId="7" fillId="0" borderId="13" xfId="0" applyNumberFormat="1" applyFont="1" applyBorder="1" applyAlignment="1">
      <alignment horizontal="center"/>
    </xf>
    <xf numFmtId="0" fontId="7" fillId="0" borderId="22" xfId="0" applyFont="1" applyBorder="1" applyAlignment="1"/>
    <xf numFmtId="49" fontId="7" fillId="0" borderId="23" xfId="0" applyNumberFormat="1" applyFont="1" applyBorder="1" applyAlignment="1">
      <alignment horizontal="center"/>
    </xf>
    <xf numFmtId="0" fontId="7" fillId="0" borderId="23" xfId="0" applyFont="1" applyBorder="1" applyAlignment="1">
      <alignment wrapText="1"/>
    </xf>
    <xf numFmtId="0" fontId="7" fillId="0" borderId="23" xfId="0" applyFont="1" applyBorder="1" applyAlignment="1">
      <alignment horizontal="center"/>
    </xf>
    <xf numFmtId="43" fontId="7" fillId="0" borderId="23" xfId="1" applyFont="1" applyBorder="1" applyAlignment="1">
      <alignment horizontal="center"/>
    </xf>
    <xf numFmtId="43" fontId="7" fillId="0" borderId="24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43" fontId="7" fillId="0" borderId="0" xfId="1" applyFont="1" applyBorder="1"/>
    <xf numFmtId="43" fontId="6" fillId="0" borderId="13" xfId="1" applyFont="1" applyFill="1" applyBorder="1"/>
    <xf numFmtId="0" fontId="0" fillId="0" borderId="0" xfId="0" applyAlignment="1">
      <alignment horizontal="center"/>
    </xf>
    <xf numFmtId="49" fontId="7" fillId="0" borderId="26" xfId="0" quotePrefix="1" applyNumberFormat="1" applyFont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49" fontId="7" fillId="0" borderId="29" xfId="0" quotePrefix="1" applyNumberFormat="1" applyFont="1" applyBorder="1" applyAlignment="1">
      <alignment horizontal="center"/>
    </xf>
    <xf numFmtId="0" fontId="7" fillId="0" borderId="29" xfId="0" applyFont="1" applyBorder="1"/>
    <xf numFmtId="0" fontId="7" fillId="0" borderId="29" xfId="0" applyFont="1" applyBorder="1" applyAlignment="1">
      <alignment horizontal="center"/>
    </xf>
    <xf numFmtId="43" fontId="7" fillId="0" borderId="29" xfId="1" applyFont="1" applyBorder="1" applyAlignment="1"/>
    <xf numFmtId="43" fontId="7" fillId="0" borderId="30" xfId="1" applyFont="1" applyBorder="1" applyAlignment="1"/>
    <xf numFmtId="0" fontId="7" fillId="0" borderId="29" xfId="0" applyFont="1" applyBorder="1" applyAlignment="1">
      <alignment wrapText="1"/>
    </xf>
    <xf numFmtId="0" fontId="7" fillId="0" borderId="31" xfId="0" applyFont="1" applyBorder="1" applyAlignment="1"/>
    <xf numFmtId="49" fontId="7" fillId="0" borderId="32" xfId="0" quotePrefix="1" applyNumberFormat="1" applyFont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4" xfId="0" applyFont="1" applyBorder="1"/>
    <xf numFmtId="49" fontId="7" fillId="0" borderId="32" xfId="0" applyNumberFormat="1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35" xfId="0" applyFont="1" applyBorder="1" applyAlignment="1"/>
    <xf numFmtId="49" fontId="7" fillId="0" borderId="36" xfId="0" applyNumberFormat="1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43" fontId="7" fillId="0" borderId="36" xfId="1" applyFont="1" applyBorder="1" applyAlignment="1">
      <alignment horizontal="center"/>
    </xf>
    <xf numFmtId="43" fontId="7" fillId="0" borderId="37" xfId="1" applyFont="1" applyBorder="1" applyAlignment="1">
      <alignment horizontal="center"/>
    </xf>
    <xf numFmtId="0" fontId="6" fillId="2" borderId="38" xfId="0" quotePrefix="1" applyFont="1" applyFill="1" applyBorder="1" applyAlignment="1">
      <alignment horizontal="center"/>
    </xf>
    <xf numFmtId="0" fontId="7" fillId="2" borderId="33" xfId="0" applyFont="1" applyFill="1" applyBorder="1"/>
    <xf numFmtId="0" fontId="7" fillId="0" borderId="39" xfId="0" applyFont="1" applyBorder="1" applyAlignment="1"/>
    <xf numFmtId="49" fontId="7" fillId="0" borderId="40" xfId="0" quotePrefix="1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43" fontId="7" fillId="0" borderId="32" xfId="1" applyFont="1" applyBorder="1"/>
    <xf numFmtId="43" fontId="7" fillId="0" borderId="41" xfId="1" applyFont="1" applyBorder="1"/>
    <xf numFmtId="43" fontId="7" fillId="0" borderId="5" xfId="1" applyFont="1" applyBorder="1"/>
    <xf numFmtId="43" fontId="6" fillId="0" borderId="44" xfId="1" applyFont="1" applyFill="1" applyBorder="1"/>
    <xf numFmtId="0" fontId="8" fillId="4" borderId="13" xfId="0" applyFont="1" applyFill="1" applyBorder="1" applyAlignment="1">
      <alignment horizontal="center"/>
    </xf>
    <xf numFmtId="0" fontId="7" fillId="0" borderId="29" xfId="4" applyFont="1" applyBorder="1" applyAlignment="1">
      <alignment horizontal="center" vertical="center" wrapText="1"/>
    </xf>
    <xf numFmtId="166" fontId="7" fillId="0" borderId="29" xfId="1" applyNumberFormat="1" applyFont="1" applyBorder="1" applyAlignment="1"/>
    <xf numFmtId="0" fontId="7" fillId="0" borderId="13" xfId="4" applyFont="1" applyBorder="1" applyAlignment="1">
      <alignment vertical="center" wrapText="1"/>
    </xf>
    <xf numFmtId="0" fontId="6" fillId="0" borderId="45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1" fontId="6" fillId="2" borderId="14" xfId="0" applyNumberFormat="1" applyFont="1" applyFill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0" fontId="7" fillId="0" borderId="13" xfId="4" applyFont="1" applyBorder="1" applyAlignment="1">
      <alignment horizontal="center" vertical="center" wrapText="1"/>
    </xf>
    <xf numFmtId="1" fontId="7" fillId="0" borderId="36" xfId="1" applyNumberFormat="1" applyFont="1" applyBorder="1" applyAlignment="1">
      <alignment horizontal="right"/>
    </xf>
    <xf numFmtId="1" fontId="0" fillId="0" borderId="0" xfId="2" applyNumberFormat="1" applyFont="1"/>
    <xf numFmtId="1" fontId="0" fillId="0" borderId="0" xfId="0" applyNumberFormat="1"/>
    <xf numFmtId="0" fontId="4" fillId="0" borderId="0" xfId="0" applyFont="1"/>
    <xf numFmtId="43" fontId="0" fillId="5" borderId="47" xfId="0" applyNumberFormat="1" applyFill="1" applyBorder="1"/>
    <xf numFmtId="0" fontId="9" fillId="5" borderId="9" xfId="0" applyFont="1" applyFill="1" applyBorder="1" applyAlignment="1">
      <alignment horizontal="center"/>
    </xf>
    <xf numFmtId="0" fontId="9" fillId="5" borderId="48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43" fontId="6" fillId="2" borderId="42" xfId="1" applyFont="1" applyFill="1" applyBorder="1" applyAlignment="1">
      <alignment horizontal="left"/>
    </xf>
    <xf numFmtId="43" fontId="6" fillId="2" borderId="43" xfId="1" applyFont="1" applyFill="1" applyBorder="1" applyAlignment="1">
      <alignment horizontal="left"/>
    </xf>
    <xf numFmtId="43" fontId="6" fillId="2" borderId="25" xfId="1" applyFont="1" applyFill="1" applyBorder="1" applyAlignment="1">
      <alignment horizontal="left"/>
    </xf>
    <xf numFmtId="43" fontId="6" fillId="2" borderId="15" xfId="1" applyFont="1" applyFill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49" fontId="4" fillId="0" borderId="4" xfId="3" applyNumberFormat="1" applyFont="1" applyBorder="1" applyAlignment="1">
      <alignment horizontal="center"/>
    </xf>
    <xf numFmtId="49" fontId="4" fillId="0" borderId="0" xfId="3" applyNumberFormat="1" applyFont="1" applyBorder="1" applyAlignment="1">
      <alignment horizontal="center"/>
    </xf>
    <xf numFmtId="49" fontId="4" fillId="0" borderId="5" xfId="3" applyNumberFormat="1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8" xfId="3" applyFont="1" applyBorder="1" applyAlignment="1">
      <alignment horizontal="center"/>
    </xf>
  </cellXfs>
  <cellStyles count="14">
    <cellStyle name="Euro" xfId="5"/>
    <cellStyle name="Millares" xfId="1" builtinId="3"/>
    <cellStyle name="Millares 2" xfId="6"/>
    <cellStyle name="Millares 3" xfId="7"/>
    <cellStyle name="Millares 4" xfId="8"/>
    <cellStyle name="Moneda 2" xfId="9"/>
    <cellStyle name="Normal" xfId="0" builtinId="0"/>
    <cellStyle name="Normal 2" xfId="10"/>
    <cellStyle name="Normal 2 2" xfId="3"/>
    <cellStyle name="Normal 3" xfId="11"/>
    <cellStyle name="Normal 4" xfId="12"/>
    <cellStyle name="Normal 8" xfId="4"/>
    <cellStyle name="Porcentaje 2" xfId="13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66675</xdr:rowOff>
    </xdr:from>
    <xdr:to>
      <xdr:col>3</xdr:col>
      <xdr:colOff>228600</xdr:colOff>
      <xdr:row>4</xdr:row>
      <xdr:rowOff>0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180975"/>
          <a:ext cx="1257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</xdr:row>
      <xdr:rowOff>66675</xdr:rowOff>
    </xdr:from>
    <xdr:to>
      <xdr:col>3</xdr:col>
      <xdr:colOff>228600</xdr:colOff>
      <xdr:row>4</xdr:row>
      <xdr:rowOff>0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180975"/>
          <a:ext cx="1257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85"/>
  <sheetViews>
    <sheetView tabSelected="1" workbookViewId="0">
      <selection activeCell="C84" sqref="C84:C85"/>
    </sheetView>
  </sheetViews>
  <sheetFormatPr baseColWidth="10" defaultRowHeight="12.75"/>
  <cols>
    <col min="1" max="1" width="2" customWidth="1"/>
    <col min="2" max="2" width="8.42578125" customWidth="1"/>
    <col min="3" max="3" width="8.28515625" customWidth="1"/>
    <col min="4" max="4" width="62" customWidth="1"/>
    <col min="5" max="5" width="14.7109375" customWidth="1"/>
    <col min="6" max="6" width="20.140625" customWidth="1"/>
    <col min="7" max="7" width="20.85546875" customWidth="1"/>
    <col min="8" max="8" width="20.28515625" customWidth="1"/>
    <col min="9" max="9" width="11.7109375" bestFit="1" customWidth="1"/>
  </cols>
  <sheetData>
    <row r="1" spans="2:8" ht="9" customHeight="1" thickBot="1"/>
    <row r="2" spans="2:8" ht="15" customHeight="1">
      <c r="B2" s="95" t="s">
        <v>0</v>
      </c>
      <c r="C2" s="96"/>
      <c r="D2" s="96"/>
      <c r="E2" s="96"/>
      <c r="F2" s="96"/>
      <c r="G2" s="96"/>
      <c r="H2" s="97"/>
    </row>
    <row r="3" spans="2:8" ht="15" customHeight="1">
      <c r="B3" s="98" t="s">
        <v>1</v>
      </c>
      <c r="C3" s="99"/>
      <c r="D3" s="99"/>
      <c r="E3" s="99"/>
      <c r="F3" s="99"/>
      <c r="G3" s="99"/>
      <c r="H3" s="100"/>
    </row>
    <row r="4" spans="2:8" ht="15" customHeight="1">
      <c r="B4" s="101" t="s">
        <v>47</v>
      </c>
      <c r="C4" s="102"/>
      <c r="D4" s="102"/>
      <c r="E4" s="102"/>
      <c r="F4" s="102"/>
      <c r="G4" s="102"/>
      <c r="H4" s="103"/>
    </row>
    <row r="5" spans="2:8" ht="15" customHeight="1" thickBot="1">
      <c r="B5" s="104" t="s">
        <v>50</v>
      </c>
      <c r="C5" s="105"/>
      <c r="D5" s="105"/>
      <c r="E5" s="105"/>
      <c r="F5" s="105"/>
      <c r="G5" s="105"/>
      <c r="H5" s="106"/>
    </row>
    <row r="6" spans="2:8" ht="6.75" customHeight="1" thickBot="1"/>
    <row r="7" spans="2:8" ht="22.15" customHeight="1" thickBot="1">
      <c r="B7" s="93" t="s">
        <v>2</v>
      </c>
      <c r="C7" s="94"/>
      <c r="D7" s="1" t="s">
        <v>3</v>
      </c>
      <c r="E7" s="1" t="s">
        <v>4</v>
      </c>
      <c r="F7" s="1" t="s">
        <v>5</v>
      </c>
      <c r="G7" s="2" t="s">
        <v>6</v>
      </c>
      <c r="H7" s="3" t="s">
        <v>7</v>
      </c>
    </row>
    <row r="8" spans="2:8" ht="12" customHeight="1"/>
    <row r="9" spans="2:8" ht="15.75" customHeight="1">
      <c r="B9" s="4" t="s">
        <v>8</v>
      </c>
      <c r="C9" s="5"/>
      <c r="D9" s="6" t="s">
        <v>9</v>
      </c>
      <c r="E9" s="7"/>
      <c r="F9" s="8"/>
      <c r="G9" s="8"/>
      <c r="H9" s="9"/>
    </row>
    <row r="10" spans="2:8" ht="5.25" customHeight="1" thickBot="1">
      <c r="B10" s="10"/>
      <c r="C10" s="11"/>
      <c r="D10" s="12"/>
      <c r="E10" s="12"/>
      <c r="F10" s="13"/>
      <c r="G10" s="13"/>
      <c r="H10" s="13"/>
    </row>
    <row r="11" spans="2:8">
      <c r="B11" s="14"/>
      <c r="C11" s="15"/>
      <c r="D11" s="16" t="s">
        <v>10</v>
      </c>
      <c r="E11" s="16"/>
      <c r="F11" s="16"/>
      <c r="G11" s="16"/>
      <c r="H11" s="17"/>
    </row>
    <row r="12" spans="2:8">
      <c r="B12" s="18"/>
      <c r="C12" s="19" t="s">
        <v>8</v>
      </c>
      <c r="D12" s="20" t="s">
        <v>11</v>
      </c>
      <c r="E12" s="21" t="s">
        <v>12</v>
      </c>
      <c r="F12" s="22">
        <v>256000</v>
      </c>
      <c r="G12" s="23"/>
      <c r="H12" s="24"/>
    </row>
    <row r="13" spans="2:8" ht="22.5">
      <c r="B13" s="18"/>
      <c r="C13" s="19" t="s">
        <v>13</v>
      </c>
      <c r="D13" s="25" t="s">
        <v>14</v>
      </c>
      <c r="E13" s="21" t="s">
        <v>12</v>
      </c>
      <c r="F13" s="22">
        <v>256000</v>
      </c>
      <c r="G13" s="23"/>
      <c r="H13" s="24"/>
    </row>
    <row r="14" spans="2:8" ht="22.5">
      <c r="B14" s="18"/>
      <c r="C14" s="19" t="s">
        <v>15</v>
      </c>
      <c r="D14" s="25" t="s">
        <v>16</v>
      </c>
      <c r="E14" s="21" t="s">
        <v>12</v>
      </c>
      <c r="F14" s="22">
        <v>416000</v>
      </c>
      <c r="G14" s="23"/>
      <c r="H14" s="24"/>
    </row>
    <row r="15" spans="2:8">
      <c r="B15" s="18"/>
      <c r="C15" s="19"/>
      <c r="D15" s="26" t="s">
        <v>17</v>
      </c>
      <c r="E15" s="26"/>
      <c r="F15" s="26"/>
      <c r="G15" s="26"/>
      <c r="H15" s="27"/>
    </row>
    <row r="16" spans="2:8">
      <c r="B16" s="18"/>
      <c r="C16" s="19" t="s">
        <v>18</v>
      </c>
      <c r="D16" s="20" t="s">
        <v>19</v>
      </c>
      <c r="E16" s="21" t="s">
        <v>12</v>
      </c>
      <c r="F16" s="23">
        <v>278</v>
      </c>
      <c r="G16" s="28"/>
      <c r="H16" s="29"/>
    </row>
    <row r="17" spans="2:8" ht="22.5">
      <c r="B17" s="18"/>
      <c r="C17" s="30" t="s">
        <v>20</v>
      </c>
      <c r="D17" s="25" t="s">
        <v>21</v>
      </c>
      <c r="E17" s="21" t="s">
        <v>12</v>
      </c>
      <c r="F17" s="23">
        <v>48</v>
      </c>
      <c r="G17" s="28"/>
      <c r="H17" s="29"/>
    </row>
    <row r="18" spans="2:8">
      <c r="B18" s="18"/>
      <c r="C18" s="19"/>
      <c r="D18" s="26" t="s">
        <v>22</v>
      </c>
      <c r="E18" s="26"/>
      <c r="F18" s="26"/>
      <c r="G18" s="26"/>
      <c r="H18" s="27"/>
    </row>
    <row r="19" spans="2:8" ht="23.45" customHeight="1" thickBot="1">
      <c r="B19" s="31"/>
      <c r="C19" s="32" t="s">
        <v>23</v>
      </c>
      <c r="D19" s="33" t="s">
        <v>24</v>
      </c>
      <c r="E19" s="34" t="s">
        <v>25</v>
      </c>
      <c r="F19" s="35">
        <v>4</v>
      </c>
      <c r="G19" s="35"/>
      <c r="H19" s="36"/>
    </row>
    <row r="20" spans="2:8">
      <c r="B20" s="37"/>
      <c r="C20" s="37"/>
      <c r="D20" s="38"/>
      <c r="E20" s="38"/>
      <c r="F20" s="39"/>
      <c r="G20" s="39"/>
      <c r="H20" s="39"/>
    </row>
    <row r="21" spans="2:8">
      <c r="B21" s="37"/>
      <c r="C21" s="37"/>
      <c r="D21" s="38"/>
      <c r="E21" s="38"/>
      <c r="F21" s="91" t="s">
        <v>26</v>
      </c>
      <c r="G21" s="92"/>
      <c r="H21" s="40">
        <f>SUM(H11:H19)</f>
        <v>0</v>
      </c>
    </row>
    <row r="22" spans="2:8" ht="13.5" thickBot="1">
      <c r="B22" s="41"/>
      <c r="C22" s="41"/>
    </row>
    <row r="23" spans="2:8" ht="23.25" thickBot="1">
      <c r="B23" s="93" t="s">
        <v>2</v>
      </c>
      <c r="C23" s="94"/>
      <c r="D23" s="1" t="s">
        <v>3</v>
      </c>
      <c r="E23" s="1" t="s">
        <v>4</v>
      </c>
      <c r="F23" s="1" t="s">
        <v>5</v>
      </c>
      <c r="G23" s="2" t="s">
        <v>6</v>
      </c>
      <c r="H23" s="3" t="s">
        <v>7</v>
      </c>
    </row>
    <row r="25" spans="2:8">
      <c r="B25" s="4" t="s">
        <v>13</v>
      </c>
      <c r="C25" s="5"/>
      <c r="D25" s="6" t="s">
        <v>27</v>
      </c>
      <c r="E25" s="7"/>
      <c r="F25" s="8"/>
      <c r="G25" s="8"/>
      <c r="H25" s="9"/>
    </row>
    <row r="26" spans="2:8" ht="13.5" thickBot="1">
      <c r="B26" s="10"/>
      <c r="C26" s="11"/>
      <c r="D26" s="12"/>
      <c r="E26" s="12"/>
      <c r="F26" s="13"/>
      <c r="G26" s="13"/>
      <c r="H26" s="13"/>
    </row>
    <row r="27" spans="2:8">
      <c r="B27" s="14"/>
      <c r="C27" s="42"/>
      <c r="D27" s="43" t="s">
        <v>10</v>
      </c>
      <c r="E27" s="43"/>
      <c r="F27" s="43"/>
      <c r="G27" s="43"/>
      <c r="H27" s="44"/>
    </row>
    <row r="28" spans="2:8">
      <c r="B28" s="18"/>
      <c r="C28" s="45" t="s">
        <v>8</v>
      </c>
      <c r="D28" s="46" t="s">
        <v>11</v>
      </c>
      <c r="E28" s="47" t="s">
        <v>12</v>
      </c>
      <c r="F28" s="48">
        <f>745179+745179</f>
        <v>1490358</v>
      </c>
      <c r="G28" s="48"/>
      <c r="H28" s="49"/>
    </row>
    <row r="29" spans="2:8" ht="22.5">
      <c r="B29" s="18"/>
      <c r="C29" s="45" t="s">
        <v>13</v>
      </c>
      <c r="D29" s="50" t="s">
        <v>14</v>
      </c>
      <c r="E29" s="47" t="s">
        <v>12</v>
      </c>
      <c r="F29" s="48">
        <f>745179+745179</f>
        <v>1490358</v>
      </c>
      <c r="G29" s="48"/>
      <c r="H29" s="49"/>
    </row>
    <row r="30" spans="2:8" ht="22.5">
      <c r="B30" s="18"/>
      <c r="C30" s="45" t="s">
        <v>15</v>
      </c>
      <c r="D30" s="50" t="s">
        <v>16</v>
      </c>
      <c r="E30" s="47" t="s">
        <v>12</v>
      </c>
      <c r="F30" s="48">
        <f>745179+745179</f>
        <v>1490358</v>
      </c>
      <c r="G30" s="48"/>
      <c r="H30" s="49"/>
    </row>
    <row r="31" spans="2:8">
      <c r="B31" s="51"/>
      <c r="C31" s="52"/>
      <c r="D31" s="5" t="s">
        <v>17</v>
      </c>
      <c r="E31" s="5"/>
      <c r="F31" s="5"/>
      <c r="G31" s="5"/>
      <c r="H31" s="53"/>
    </row>
    <row r="32" spans="2:8">
      <c r="B32" s="54"/>
      <c r="C32" s="52" t="s">
        <v>18</v>
      </c>
      <c r="D32" s="55" t="s">
        <v>28</v>
      </c>
      <c r="E32" s="21" t="s">
        <v>12</v>
      </c>
      <c r="F32" s="28">
        <v>1267</v>
      </c>
      <c r="G32" s="28"/>
      <c r="H32" s="29"/>
    </row>
    <row r="33" spans="2:8" ht="22.5">
      <c r="B33" s="54"/>
      <c r="C33" s="56" t="s">
        <v>20</v>
      </c>
      <c r="D33" s="57" t="s">
        <v>21</v>
      </c>
      <c r="E33" s="21" t="s">
        <v>12</v>
      </c>
      <c r="F33" s="28">
        <v>130</v>
      </c>
      <c r="G33" s="28"/>
      <c r="H33" s="29"/>
    </row>
    <row r="34" spans="2:8">
      <c r="B34" s="51"/>
      <c r="C34" s="52"/>
      <c r="D34" s="26" t="s">
        <v>22</v>
      </c>
      <c r="E34" s="5"/>
      <c r="F34" s="5"/>
      <c r="G34" s="5"/>
      <c r="H34" s="53"/>
    </row>
    <row r="35" spans="2:8" ht="23.25" thickBot="1">
      <c r="B35" s="58"/>
      <c r="C35" s="59" t="s">
        <v>23</v>
      </c>
      <c r="D35" s="33" t="s">
        <v>24</v>
      </c>
      <c r="E35" s="60" t="s">
        <v>25</v>
      </c>
      <c r="F35" s="61">
        <v>4</v>
      </c>
      <c r="G35" s="61"/>
      <c r="H35" s="62"/>
    </row>
    <row r="36" spans="2:8">
      <c r="B36" s="37"/>
      <c r="C36" s="37"/>
      <c r="D36" s="38"/>
      <c r="E36" s="38"/>
      <c r="F36" s="39"/>
      <c r="G36" s="39"/>
      <c r="H36" s="39"/>
    </row>
    <row r="37" spans="2:8">
      <c r="B37" s="37"/>
      <c r="C37" s="37"/>
      <c r="D37" s="38"/>
      <c r="E37" s="38"/>
      <c r="F37" s="91" t="s">
        <v>29</v>
      </c>
      <c r="G37" s="92"/>
      <c r="H37" s="40">
        <f>SUM(H27:H35)</f>
        <v>0</v>
      </c>
    </row>
    <row r="48" spans="2:8" ht="13.5" thickBot="1"/>
    <row r="49" spans="2:8" ht="23.25" thickBot="1">
      <c r="B49" s="93" t="s">
        <v>2</v>
      </c>
      <c r="C49" s="94"/>
      <c r="D49" s="1" t="s">
        <v>3</v>
      </c>
      <c r="E49" s="1" t="s">
        <v>4</v>
      </c>
      <c r="F49" s="1" t="s">
        <v>5</v>
      </c>
      <c r="G49" s="2" t="s">
        <v>6</v>
      </c>
      <c r="H49" s="3" t="s">
        <v>7</v>
      </c>
    </row>
    <row r="50" spans="2:8">
      <c r="B50" s="63" t="s">
        <v>15</v>
      </c>
      <c r="C50" s="5"/>
      <c r="D50" s="6" t="s">
        <v>30</v>
      </c>
      <c r="E50" s="7"/>
      <c r="F50" s="8"/>
      <c r="G50" s="8"/>
      <c r="H50" s="64"/>
    </row>
    <row r="51" spans="2:8">
      <c r="B51" s="65"/>
      <c r="C51" s="66"/>
      <c r="D51" s="5" t="s">
        <v>10</v>
      </c>
      <c r="E51" s="5"/>
      <c r="F51" s="5"/>
      <c r="G51" s="5"/>
      <c r="H51" s="53"/>
    </row>
    <row r="52" spans="2:8">
      <c r="B52" s="18"/>
      <c r="C52" s="45" t="s">
        <v>8</v>
      </c>
      <c r="D52" s="46" t="s">
        <v>11</v>
      </c>
      <c r="E52" s="47" t="s">
        <v>12</v>
      </c>
      <c r="F52" s="48">
        <v>450000</v>
      </c>
      <c r="G52" s="48"/>
      <c r="H52" s="49"/>
    </row>
    <row r="53" spans="2:8" ht="22.5">
      <c r="B53" s="18"/>
      <c r="C53" s="45" t="s">
        <v>13</v>
      </c>
      <c r="D53" s="50" t="s">
        <v>14</v>
      </c>
      <c r="E53" s="47" t="s">
        <v>12</v>
      </c>
      <c r="F53" s="48">
        <v>450000</v>
      </c>
      <c r="G53" s="48"/>
      <c r="H53" s="49"/>
    </row>
    <row r="54" spans="2:8" ht="22.5">
      <c r="B54" s="18"/>
      <c r="C54" s="45" t="s">
        <v>15</v>
      </c>
      <c r="D54" s="50" t="s">
        <v>16</v>
      </c>
      <c r="E54" s="47" t="s">
        <v>12</v>
      </c>
      <c r="F54" s="48">
        <v>670000</v>
      </c>
      <c r="G54" s="48"/>
      <c r="H54" s="49"/>
    </row>
    <row r="55" spans="2:8">
      <c r="B55" s="51"/>
      <c r="C55" s="52"/>
      <c r="D55" s="5" t="s">
        <v>17</v>
      </c>
      <c r="E55" s="5"/>
      <c r="F55" s="5"/>
      <c r="G55" s="5"/>
      <c r="H55" s="53"/>
    </row>
    <row r="56" spans="2:8">
      <c r="B56" s="54"/>
      <c r="C56" s="52" t="s">
        <v>18</v>
      </c>
      <c r="D56" s="50" t="s">
        <v>31</v>
      </c>
      <c r="E56" s="67" t="s">
        <v>12</v>
      </c>
      <c r="F56" s="48">
        <v>453</v>
      </c>
      <c r="G56" s="68"/>
      <c r="H56" s="69"/>
    </row>
    <row r="57" spans="2:8" ht="22.5">
      <c r="B57" s="54"/>
      <c r="C57" s="56" t="s">
        <v>20</v>
      </c>
      <c r="D57" s="57" t="s">
        <v>21</v>
      </c>
      <c r="E57" s="67" t="s">
        <v>12</v>
      </c>
      <c r="F57" s="48">
        <v>45</v>
      </c>
      <c r="G57" s="39"/>
      <c r="H57" s="70"/>
    </row>
    <row r="58" spans="2:8">
      <c r="B58" s="51"/>
      <c r="C58" s="52"/>
      <c r="D58" s="26" t="s">
        <v>22</v>
      </c>
      <c r="E58" s="5"/>
      <c r="F58" s="5"/>
      <c r="G58" s="5"/>
      <c r="H58" s="53"/>
    </row>
    <row r="59" spans="2:8" ht="23.25" thickBot="1">
      <c r="B59" s="58"/>
      <c r="C59" s="59" t="s">
        <v>23</v>
      </c>
      <c r="D59" s="33" t="s">
        <v>24</v>
      </c>
      <c r="E59" s="60" t="s">
        <v>25</v>
      </c>
      <c r="F59" s="61">
        <v>4</v>
      </c>
      <c r="G59" s="61"/>
      <c r="H59" s="62"/>
    </row>
    <row r="60" spans="2:8">
      <c r="B60" s="37"/>
      <c r="C60" s="37"/>
      <c r="D60" s="38"/>
      <c r="E60" s="38"/>
      <c r="F60" s="89" t="s">
        <v>32</v>
      </c>
      <c r="G60" s="90"/>
      <c r="H60" s="71">
        <f>SUM(H51:H59)</f>
        <v>0</v>
      </c>
    </row>
    <row r="61" spans="2:8" ht="13.5" thickBot="1"/>
    <row r="62" spans="2:8" ht="23.25" thickBot="1">
      <c r="B62" s="93" t="s">
        <v>2</v>
      </c>
      <c r="C62" s="94"/>
      <c r="D62" s="1" t="s">
        <v>3</v>
      </c>
      <c r="E62" s="1" t="s">
        <v>4</v>
      </c>
      <c r="F62" s="1" t="s">
        <v>5</v>
      </c>
      <c r="G62" s="2" t="s">
        <v>6</v>
      </c>
      <c r="H62" s="3" t="s">
        <v>7</v>
      </c>
    </row>
    <row r="63" spans="2:8">
      <c r="B63" s="63" t="s">
        <v>18</v>
      </c>
      <c r="C63" s="5"/>
      <c r="D63" s="6" t="s">
        <v>33</v>
      </c>
      <c r="E63" s="72"/>
      <c r="F63" s="8"/>
      <c r="G63" s="8"/>
      <c r="H63" s="64"/>
    </row>
    <row r="64" spans="2:8">
      <c r="B64" s="65"/>
      <c r="C64" s="66"/>
      <c r="D64" s="5" t="s">
        <v>34</v>
      </c>
      <c r="E64" s="5"/>
      <c r="F64" s="5"/>
      <c r="G64" s="5"/>
      <c r="H64" s="53"/>
    </row>
    <row r="65" spans="2:10" ht="22.5">
      <c r="B65" s="18"/>
      <c r="C65" s="45" t="s">
        <v>8</v>
      </c>
      <c r="D65" s="50" t="s">
        <v>35</v>
      </c>
      <c r="E65" s="73" t="s">
        <v>36</v>
      </c>
      <c r="F65" s="74">
        <f>260000*60%</f>
        <v>156000</v>
      </c>
      <c r="G65" s="48"/>
      <c r="H65" s="49"/>
    </row>
    <row r="66" spans="2:10" ht="22.5">
      <c r="B66" s="18"/>
      <c r="C66" s="45" t="s">
        <v>13</v>
      </c>
      <c r="D66" s="75" t="s">
        <v>37</v>
      </c>
      <c r="E66" s="73" t="s">
        <v>36</v>
      </c>
      <c r="F66" s="74">
        <f>260000*40%</f>
        <v>104000</v>
      </c>
      <c r="G66" s="48"/>
      <c r="H66" s="49"/>
    </row>
    <row r="67" spans="2:10" ht="22.5">
      <c r="B67" s="18"/>
      <c r="C67" s="45" t="s">
        <v>15</v>
      </c>
      <c r="D67" s="50" t="s">
        <v>16</v>
      </c>
      <c r="E67" s="47" t="s">
        <v>12</v>
      </c>
      <c r="F67" s="74">
        <f>+(4250000*9%)</f>
        <v>382500</v>
      </c>
      <c r="G67" s="76"/>
      <c r="H67" s="77"/>
    </row>
    <row r="68" spans="2:10">
      <c r="B68" s="18"/>
      <c r="C68" s="45"/>
      <c r="D68" s="5" t="s">
        <v>38</v>
      </c>
      <c r="E68" s="5"/>
      <c r="F68" s="78"/>
      <c r="G68" s="5"/>
      <c r="H68" s="53"/>
    </row>
    <row r="69" spans="2:10" ht="22.5">
      <c r="B69" s="18"/>
      <c r="C69" s="79" t="s">
        <v>18</v>
      </c>
      <c r="D69" s="75" t="s">
        <v>39</v>
      </c>
      <c r="E69" s="80" t="s">
        <v>36</v>
      </c>
      <c r="F69" s="74">
        <v>2340000</v>
      </c>
      <c r="G69" s="48"/>
      <c r="H69" s="49"/>
    </row>
    <row r="70" spans="2:10" ht="22.5">
      <c r="B70" s="18"/>
      <c r="C70" s="79" t="s">
        <v>20</v>
      </c>
      <c r="D70" s="75" t="s">
        <v>40</v>
      </c>
      <c r="E70" s="80" t="s">
        <v>41</v>
      </c>
      <c r="F70" s="74">
        <f>+(4250000*91%)</f>
        <v>3867500</v>
      </c>
      <c r="G70" s="48"/>
      <c r="H70" s="49"/>
    </row>
    <row r="71" spans="2:10">
      <c r="B71" s="18"/>
      <c r="C71" s="79"/>
      <c r="D71" s="5" t="s">
        <v>42</v>
      </c>
      <c r="E71" s="5"/>
      <c r="F71" s="5"/>
      <c r="G71" s="5"/>
      <c r="H71" s="53"/>
    </row>
    <row r="72" spans="2:10">
      <c r="B72" s="18"/>
      <c r="C72" s="79" t="s">
        <v>23</v>
      </c>
      <c r="D72" s="50" t="s">
        <v>43</v>
      </c>
      <c r="E72" s="47" t="s">
        <v>44</v>
      </c>
      <c r="F72" s="22">
        <f>18846+783</f>
        <v>19629</v>
      </c>
      <c r="G72" s="23"/>
      <c r="H72" s="24"/>
    </row>
    <row r="73" spans="2:10">
      <c r="B73" s="51"/>
      <c r="C73" s="52"/>
      <c r="D73" s="26" t="s">
        <v>22</v>
      </c>
      <c r="E73" s="5"/>
      <c r="F73" s="78"/>
      <c r="G73" s="5"/>
      <c r="H73" s="53"/>
    </row>
    <row r="74" spans="2:10" ht="23.25" thickBot="1">
      <c r="B74" s="58"/>
      <c r="C74" s="59" t="s">
        <v>45</v>
      </c>
      <c r="D74" s="33" t="s">
        <v>24</v>
      </c>
      <c r="E74" s="60" t="s">
        <v>25</v>
      </c>
      <c r="F74" s="81">
        <v>4</v>
      </c>
      <c r="G74" s="61"/>
      <c r="H74" s="62"/>
    </row>
    <row r="75" spans="2:10">
      <c r="B75" s="37"/>
      <c r="C75" s="37"/>
      <c r="D75" s="38"/>
      <c r="E75" s="38"/>
      <c r="F75" s="89" t="s">
        <v>46</v>
      </c>
      <c r="G75" s="90"/>
      <c r="H75" s="71">
        <f>SUM(H64:H74)</f>
        <v>0</v>
      </c>
      <c r="I75" s="82"/>
      <c r="J75" s="83"/>
    </row>
    <row r="77" spans="2:10" ht="13.5" thickBot="1"/>
    <row r="78" spans="2:10" ht="18.75" thickBot="1">
      <c r="B78" s="86" t="s">
        <v>51</v>
      </c>
      <c r="C78" s="87"/>
      <c r="D78" s="87"/>
      <c r="E78" s="87"/>
      <c r="F78" s="87"/>
      <c r="G78" s="88"/>
      <c r="H78" s="85">
        <f>+H75+H60+H37+H21</f>
        <v>0</v>
      </c>
    </row>
    <row r="84" spans="3:3">
      <c r="C84" s="84" t="s">
        <v>48</v>
      </c>
    </row>
    <row r="85" spans="3:3">
      <c r="C85" s="84" t="s">
        <v>49</v>
      </c>
    </row>
  </sheetData>
  <mergeCells count="13">
    <mergeCell ref="B2:H2"/>
    <mergeCell ref="B3:H3"/>
    <mergeCell ref="B4:H4"/>
    <mergeCell ref="B5:H5"/>
    <mergeCell ref="B7:C7"/>
    <mergeCell ref="B78:G78"/>
    <mergeCell ref="F75:G75"/>
    <mergeCell ref="F21:G21"/>
    <mergeCell ref="B23:C23"/>
    <mergeCell ref="F37:G37"/>
    <mergeCell ref="B49:C49"/>
    <mergeCell ref="F60:G60"/>
    <mergeCell ref="B62:C62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economica</vt:lpstr>
      <vt:lpstr>'oferta economica'!Títulos_a_imprimir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adizquierdo</dc:creator>
  <cp:lastModifiedBy>dmartinez</cp:lastModifiedBy>
  <cp:lastPrinted>2014-03-17T23:07:14Z</cp:lastPrinted>
  <dcterms:created xsi:type="dcterms:W3CDTF">2014-03-17T22:55:15Z</dcterms:created>
  <dcterms:modified xsi:type="dcterms:W3CDTF">2014-04-02T16:09:12Z</dcterms:modified>
</cp:coreProperties>
</file>