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salazar\Desktop\Evaluación IA-005-2016\"/>
    </mc:Choice>
  </mc:AlternateContent>
  <bookViews>
    <workbookView xWindow="0" yWindow="0" windowWidth="20490" windowHeight="7755" tabRatio="924"/>
  </bookViews>
  <sheets>
    <sheet name="Mayatur" sheetId="45" r:id="rId1"/>
    <sheet name="Novatours" sheetId="47" r:id="rId2"/>
    <sheet name="Nomadas" sheetId="49" r:id="rId3"/>
    <sheet name="formato MAA" sheetId="26" r:id="rId4"/>
    <sheet name="OFERTA ECONÓMICA" sheetId="2" state="hidden" r:id="rId5"/>
  </sheets>
  <definedNames>
    <definedName name="_xlnm.Print_Area" localSheetId="3">'formato MAA'!$A$1:$D$19</definedName>
    <definedName name="_xlnm.Print_Area" localSheetId="0">Mayatur!$A$1:$G$54</definedName>
    <definedName name="_xlnm.Print_Area" localSheetId="2">Nomadas!$A$1:$G$54</definedName>
    <definedName name="_xlnm.Print_Area" localSheetId="1">Novatours!$A$1:$G$54</definedName>
    <definedName name="_xlnm.Print_Area" localSheetId="4">'OFERTA ECONÓMICA'!$A$1:$G$21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26" l="1"/>
  <c r="A4" i="26"/>
  <c r="B53" i="49"/>
  <c r="B52" i="49"/>
  <c r="B51" i="49"/>
  <c r="B45" i="49"/>
  <c r="D32" i="49"/>
  <c r="D30" i="49"/>
  <c r="D28" i="49"/>
  <c r="C10" i="49"/>
  <c r="A3" i="26"/>
  <c r="B52" i="47"/>
  <c r="B53" i="47"/>
  <c r="B51" i="47"/>
  <c r="B45" i="47"/>
  <c r="D28" i="47"/>
  <c r="C10" i="47"/>
  <c r="D32" i="47" s="1"/>
  <c r="D30" i="47"/>
  <c r="A2" i="26"/>
  <c r="A18" i="26"/>
  <c r="A17" i="26"/>
  <c r="A16" i="26"/>
  <c r="C5" i="26"/>
  <c r="C6" i="26" s="1"/>
  <c r="D32" i="45" l="1"/>
  <c r="D30" i="45"/>
  <c r="D28" i="45"/>
  <c r="C11" i="2"/>
  <c r="E10" i="2"/>
  <c r="C10" i="2"/>
</calcChain>
</file>

<file path=xl/sharedStrings.xml><?xml version="1.0" encoding="utf-8"?>
<sst xmlns="http://schemas.openxmlformats.org/spreadsheetml/2006/main" count="196" uniqueCount="89">
  <si>
    <t>INSTITUTO COLOMBIANO PARA LA EVALUACIÓN DE LA EDUCACIÓN - ICFES</t>
  </si>
  <si>
    <t>SUBDIRECCIÓN FINANCIERA Y CONTABLE</t>
  </si>
  <si>
    <t>NOMBRE DE LA EMPRESA:</t>
  </si>
  <si>
    <t>DOMICILIO:</t>
  </si>
  <si>
    <t>ACTIVO CORRIENTE</t>
  </si>
  <si>
    <t>PASIVO CORRIENTE</t>
  </si>
  <si>
    <t>ACTIVO TOTAL</t>
  </si>
  <si>
    <t>PASIVO TOTAL</t>
  </si>
  <si>
    <t>PATRIMONIO TOTAL</t>
  </si>
  <si>
    <t>ANÁLISIS FINANCIERO</t>
  </si>
  <si>
    <t>LIQUIDEZ</t>
  </si>
  <si>
    <t>Activo Corriente/Pasivo Corriente</t>
  </si>
  <si>
    <t>NIVEL DE ENDEUDAMIENTO</t>
  </si>
  <si>
    <t>(Pasivo Total/Activo Total)*100</t>
  </si>
  <si>
    <t>PATRIMONIAL</t>
  </si>
  <si>
    <t xml:space="preserve">Patrimonio del Proponente / Presupuesto Oficial </t>
  </si>
  <si>
    <t xml:space="preserve">Mayor a 1  </t>
  </si>
  <si>
    <t xml:space="preserve">Mayor o igual a 0.5 </t>
  </si>
  <si>
    <t>NIT:</t>
  </si>
  <si>
    <t>CUENTAS BALANCE Y GENERAL Y  ESTADO DE RESULTADOS</t>
  </si>
  <si>
    <t>PRESUPUESTO OFICIAL ESTIMADO</t>
  </si>
  <si>
    <t>INDICADOR</t>
  </si>
  <si>
    <t>CUMPLE</t>
  </si>
  <si>
    <t>SI</t>
  </si>
  <si>
    <t>Subdirección Financiera y Contable</t>
  </si>
  <si>
    <t>VALOR OFERTADO (valor unitario antes de IVA (en pesos
colombianos)</t>
  </si>
  <si>
    <t>PUNTAJE</t>
  </si>
  <si>
    <t>$ millones de pesos</t>
  </si>
  <si>
    <t>$ pesos</t>
  </si>
  <si>
    <t>Subdirector Financiero y Contable</t>
  </si>
  <si>
    <t>ÁLVARO ALONSO PÉREZ TIRADO</t>
  </si>
  <si>
    <t>Notas a los estados financieros, certificación de estados financieros y dictamen de revisor fiscal, si a ello hay lugar, con base en lo dispuesto en el parágrafo 2º del artículo 13 de la Ley 43 de 1990 y/o el artículo 203 del Código de Comercio.</t>
  </si>
  <si>
    <t>Proponente</t>
  </si>
  <si>
    <t>Propuesta</t>
  </si>
  <si>
    <t>Valor antes de IVA</t>
  </si>
  <si>
    <t>Puntaje</t>
  </si>
  <si>
    <t>P1</t>
  </si>
  <si>
    <t>Presupuesto Oficial</t>
  </si>
  <si>
    <t>PO</t>
  </si>
  <si>
    <t>P2</t>
  </si>
  <si>
    <r>
      <rPr>
        <b/>
        <sz val="11"/>
        <color theme="1"/>
        <rFont val="Calibri"/>
        <family val="2"/>
        <scheme val="minor"/>
      </rPr>
      <t>OBJETO PROCESO</t>
    </r>
    <r>
      <rPr>
        <sz val="11"/>
        <color theme="1"/>
        <rFont val="Calibri"/>
        <family val="2"/>
        <scheme val="minor"/>
      </rPr>
      <t>: Impresión, empaque y entrega al contratista distribuidor del material de examen de la prueba Saber 3°, 5°, 7° y 9° y las pruebas adicionales contempladas para el segundo semestre de 2015: Ascenso Mayores, Ascenso Patrulleros, Inglés Docentes, Ascenso Docentes e ICCS, entre otras, así como el suministro de materiales que conforman los kits de aplicación de estas pruebas y la entrega al contratista distribuidor, con las especificaciones técnicas contenidas en el Anexo Técnico.</t>
    </r>
  </si>
  <si>
    <t>Bogotá</t>
  </si>
  <si>
    <t>Bogotá, agosto 6 de 2015</t>
  </si>
  <si>
    <t>EVALUACIÓN FINANCIERA PROCESO DE SELECCIÓN CP - 008 - 2015</t>
  </si>
  <si>
    <t>N/A</t>
  </si>
  <si>
    <t>Observación: Panamericana  Formas e Impresos S.A. cumple con los criterios de capacidad financiera , pero presenta una oferta ecónomica mayor a presupuesto oficial. Unión Temporal Comunicación gráfica 2015 no cumple cn los criterios de capacidad financiera</t>
  </si>
  <si>
    <t>Media Aritmética</t>
  </si>
  <si>
    <t>MA</t>
  </si>
  <si>
    <t xml:space="preserve">Menor  o igual a  70% </t>
  </si>
  <si>
    <t>NO</t>
  </si>
  <si>
    <t>VALOR REQUERIDO</t>
  </si>
  <si>
    <r>
      <rPr>
        <b/>
        <sz val="11"/>
        <color theme="1"/>
        <rFont val="Calibri"/>
        <family val="2"/>
        <scheme val="minor"/>
      </rPr>
      <t>OBJETO PROCESO</t>
    </r>
    <r>
      <rPr>
        <sz val="11"/>
        <color theme="1"/>
        <rFont val="Calibri"/>
        <family val="2"/>
        <scheme val="minor"/>
      </rPr>
      <t>: Prestación del servicio de agencia de viajes y el suministro de tiquetes aéreos nacionales e internacionales, , para el desplazamiento de funcionarios y contratistas del ICFES.</t>
    </r>
  </si>
  <si>
    <t>MAYATUR S.A.S.</t>
  </si>
  <si>
    <t>860.015.826-2</t>
  </si>
  <si>
    <t>Balance General a corte 31 de diciembre de 2015 y comparado año 2014</t>
  </si>
  <si>
    <t>Estado de resultados a corte 31 de diciembre de 2015 y comparado año 2014</t>
  </si>
  <si>
    <t>Fotocopia cédula contador publico (Olga González Riaño)</t>
  </si>
  <si>
    <t>Fotocopia antecedentes disciplinarios contador público (Olga González Riaño)</t>
  </si>
  <si>
    <t>Bogotá, 7 de junio de 2016</t>
  </si>
  <si>
    <t>EVALUACIÓN FINANCIERA PROCESO DE SELECCIÓN IA - 005- 2016</t>
  </si>
  <si>
    <t>NOVATOURS LTDA</t>
  </si>
  <si>
    <t>800.003.442-8</t>
  </si>
  <si>
    <t>Fotocopia cédula Revisor Fiscal</t>
  </si>
  <si>
    <t>Fotocopia antecedentes disciplinarios Revisor Fiscal</t>
  </si>
  <si>
    <t>N.A.</t>
  </si>
  <si>
    <t>NOMADAS S.A.</t>
  </si>
  <si>
    <t>860.076.520-5</t>
  </si>
  <si>
    <t>RESULTADO
2015</t>
  </si>
  <si>
    <t>Fotocopia cédula contador publico (Monica Martinez Ruiz)</t>
  </si>
  <si>
    <t>Fotocopia antecedentes disciplinarios contador público (Monica Martinez Ruiz)</t>
  </si>
  <si>
    <t>Fotocopia cédula Revisor Fiscal (Edher Arnulfo Hernandez)</t>
  </si>
  <si>
    <t>Fotocopia antecedentes disciplinarios Revisor Fiscal (Edher Arnulfo Hernandez)</t>
  </si>
  <si>
    <t>P3</t>
  </si>
  <si>
    <r>
      <t xml:space="preserve">Observación: </t>
    </r>
    <r>
      <rPr>
        <sz val="11"/>
        <color theme="1"/>
        <rFont val="Calibri"/>
        <family val="2"/>
        <scheme val="minor"/>
      </rPr>
      <t>Las notas a los Estados Financieros no se encuentran firmadas. Adicionalmente, los certificados de antecedentes disciplinarios del contador y del revisor fiscal no se encuentran vigentes.</t>
    </r>
  </si>
  <si>
    <t xml:space="preserve">Observaciones: </t>
  </si>
  <si>
    <r>
      <rPr>
        <b/>
        <sz val="11"/>
        <color theme="1"/>
        <rFont val="Calibri"/>
        <family val="2"/>
        <scheme val="minor"/>
      </rPr>
      <t xml:space="preserve">Observaciones: </t>
    </r>
    <r>
      <rPr>
        <sz val="11"/>
        <color theme="1"/>
        <rFont val="Calibri"/>
        <family val="2"/>
        <scheme val="minor"/>
      </rPr>
      <t>El proponente no cumple con el índice de nivel de endeudamiento, lo que descalifica la oferta.</t>
    </r>
  </si>
  <si>
    <t>2. Para el proponente NOVATOURS LTDA se realizó una corrección aritmética, puesto que la oferta sólo tenía en cuenta valores unitarios de tiquetes y no se multiplicaba por la cantidad de tiquetes. Una vez hecha la corrección, el valor total de la oferta supera el presupuesto oficial, lo que deja inválida la propuesta.</t>
  </si>
  <si>
    <t>Fotocopia tarjeta profesional contador público (Olga González Riaño)</t>
  </si>
  <si>
    <t>Fotocopia tarjeta profesional contador público (Monica Martinez Ruiz)</t>
  </si>
  <si>
    <t>Fotocopia tarjeta profesional Revisor Fiscal (Edher Arnulfo Hernandez)</t>
  </si>
  <si>
    <t>Fotocopia tarjeta profesional Revisor Fiscal</t>
  </si>
  <si>
    <t>Fotocopia antecedentes disciplinarios Revisor Fiscal (Germán Darío Guevara)</t>
  </si>
  <si>
    <t>Fotocopia cédula Revisor Fiscal (Germán Darío Guevara)</t>
  </si>
  <si>
    <t>Fotocopia tarjeta profesional Revisor Fiscal (Germán Darío Guevara)</t>
  </si>
  <si>
    <t>Fotocopia cédula contador publico (Angélica Teatino Galindo)</t>
  </si>
  <si>
    <t>Fotocopia tarjeta profesional contador público (Angélica Teatino Galindo)</t>
  </si>
  <si>
    <t>Fotocopia antecedentes disciplinarios contador público (Angélica Teatino Galindo)</t>
  </si>
  <si>
    <t>3. El proponente NOMADAS S.A. quedó descalificado en la Evaluación financiera por no cumplir con el índice de endeudamiento requerido.</t>
  </si>
  <si>
    <t>1. El proponente MAYATUR S.A.S. no cuenta con las notas a los estados financieros firmadas y los certificados de antecedentes disciplinarios del contador y revisor fiscal no se encuentran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</si>
</sst>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DD7EE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FFFFFF"/>
      </right>
      <top style="medium">
        <color auto="1"/>
      </top>
      <bottom style="medium">
        <color auto="1"/>
      </bottom>
      <diagonal/>
    </border>
    <border>
      <left/>
      <right style="medium">
        <color rgb="FFFFFFFF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justify" vertical="top" wrapText="1"/>
    </xf>
    <xf numFmtId="166" fontId="2" fillId="0" borderId="0" xfId="1" applyNumberFormat="1" applyFont="1" applyBorder="1" applyAlignment="1"/>
    <xf numFmtId="166" fontId="0" fillId="0" borderId="0" xfId="1" applyNumberFormat="1" applyFont="1" applyBorder="1" applyAlignme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justify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0" fillId="0" borderId="0" xfId="1" applyFont="1"/>
    <xf numFmtId="165" fontId="6" fillId="0" borderId="0" xfId="1" applyFont="1"/>
    <xf numFmtId="165" fontId="6" fillId="0" borderId="0" xfId="0" applyNumberFormat="1" applyFont="1"/>
    <xf numFmtId="43" fontId="0" fillId="0" borderId="0" xfId="0" applyNumberFormat="1"/>
    <xf numFmtId="3" fontId="0" fillId="0" borderId="0" xfId="0" applyNumberFormat="1" applyBorder="1"/>
    <xf numFmtId="0" fontId="2" fillId="0" borderId="0" xfId="0" applyFont="1" applyBorder="1" applyAlignment="1">
      <alignment vertical="center"/>
    </xf>
    <xf numFmtId="166" fontId="0" fillId="0" borderId="0" xfId="0" applyNumberFormat="1"/>
    <xf numFmtId="4" fontId="0" fillId="0" borderId="1" xfId="1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7" fontId="0" fillId="0" borderId="0" xfId="0" applyNumberFormat="1"/>
    <xf numFmtId="166" fontId="0" fillId="0" borderId="0" xfId="1" applyNumberFormat="1" applyFont="1" applyBorder="1"/>
    <xf numFmtId="0" fontId="9" fillId="6" borderId="21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center"/>
    </xf>
    <xf numFmtId="0" fontId="10" fillId="0" borderId="23" xfId="0" applyFont="1" applyBorder="1"/>
    <xf numFmtId="0" fontId="10" fillId="0" borderId="24" xfId="0" applyFont="1" applyBorder="1"/>
    <xf numFmtId="8" fontId="10" fillId="0" borderId="24" xfId="0" applyNumberFormat="1" applyFont="1" applyBorder="1"/>
    <xf numFmtId="0" fontId="10" fillId="7" borderId="23" xfId="0" applyFont="1" applyFill="1" applyBorder="1"/>
    <xf numFmtId="0" fontId="10" fillId="7" borderId="24" xfId="0" applyFont="1" applyFill="1" applyBorder="1"/>
    <xf numFmtId="8" fontId="10" fillId="7" borderId="24" xfId="0" applyNumberFormat="1" applyFont="1" applyFill="1" applyBorder="1"/>
    <xf numFmtId="0" fontId="10" fillId="7" borderId="24" xfId="0" applyFont="1" applyFill="1" applyBorder="1" applyAlignment="1">
      <alignment horizontal="right"/>
    </xf>
    <xf numFmtId="0" fontId="10" fillId="6" borderId="24" xfId="0" applyFont="1" applyFill="1" applyBorder="1"/>
    <xf numFmtId="37" fontId="10" fillId="0" borderId="24" xfId="0" applyNumberFormat="1" applyFont="1" applyBorder="1" applyAlignment="1">
      <alignment horizontal="right"/>
    </xf>
    <xf numFmtId="0" fontId="2" fillId="0" borderId="0" xfId="0" applyFont="1" applyBorder="1" applyAlignment="1"/>
    <xf numFmtId="0" fontId="0" fillId="0" borderId="0" xfId="0" applyBorder="1" applyAlignment="1"/>
    <xf numFmtId="0" fontId="9" fillId="0" borderId="0" xfId="0" applyFont="1" applyFill="1" applyBorder="1"/>
    <xf numFmtId="8" fontId="9" fillId="0" borderId="0" xfId="0" applyNumberFormat="1" applyFont="1" applyFill="1"/>
    <xf numFmtId="0" fontId="9" fillId="6" borderId="25" xfId="0" applyFont="1" applyFill="1" applyBorder="1"/>
    <xf numFmtId="0" fontId="9" fillId="6" borderId="26" xfId="0" applyFont="1" applyFill="1" applyBorder="1"/>
    <xf numFmtId="8" fontId="9" fillId="6" borderId="22" xfId="0" applyNumberFormat="1" applyFont="1" applyFill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top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justify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0" fillId="0" borderId="0" xfId="4" applyFont="1"/>
    <xf numFmtId="3" fontId="2" fillId="0" borderId="8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justify" vertical="top" wrapText="1"/>
    </xf>
    <xf numFmtId="0" fontId="2" fillId="0" borderId="14" xfId="0" applyFont="1" applyBorder="1"/>
    <xf numFmtId="0" fontId="9" fillId="0" borderId="0" xfId="0" applyFont="1" applyFill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 applyAlignment="1">
      <alignment horizontal="justify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13" fillId="0" borderId="0" xfId="0" applyFont="1" applyFill="1" applyBorder="1" applyAlignment="1">
      <alignment horizontal="justify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37" fontId="7" fillId="0" borderId="2" xfId="3" applyNumberFormat="1" applyFont="1" applyBorder="1" applyAlignment="1">
      <alignment horizontal="center" vertical="center" wrapText="1"/>
    </xf>
    <xf numFmtId="37" fontId="7" fillId="0" borderId="4" xfId="3" applyNumberFormat="1" applyFont="1" applyBorder="1" applyAlignment="1">
      <alignment horizontal="center" vertical="center" wrapText="1"/>
    </xf>
    <xf numFmtId="37" fontId="8" fillId="5" borderId="2" xfId="1" applyNumberFormat="1" applyFont="1" applyFill="1" applyBorder="1" applyAlignment="1">
      <alignment horizontal="center" vertical="center" wrapText="1"/>
    </xf>
    <xf numFmtId="37" fontId="8" fillId="5" borderId="4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1"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Millares" xfId="1" builtinId="3"/>
    <cellStyle name="Millares [0]" xfId="4" builtinId="6"/>
    <cellStyle name="Moneda" xfId="3" builtinId="4"/>
    <cellStyle name="Normal" xfId="0" builtinId="0" customBuiltin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tabSelected="1" view="pageBreakPreview" zoomScale="85" zoomScaleNormal="150" zoomScaleSheetLayoutView="85" zoomScalePageLayoutView="150" workbookViewId="0">
      <selection activeCell="B9" sqref="B9"/>
    </sheetView>
  </sheetViews>
  <sheetFormatPr baseColWidth="10" defaultRowHeight="15" x14ac:dyDescent="0.25"/>
  <cols>
    <col min="1" max="1" width="3.42578125" customWidth="1"/>
    <col min="2" max="2" width="35.42578125" customWidth="1"/>
    <col min="3" max="3" width="23.7109375" customWidth="1"/>
    <col min="4" max="4" width="21.140625" customWidth="1"/>
    <col min="5" max="5" width="21.28515625" customWidth="1"/>
    <col min="6" max="6" width="13" customWidth="1"/>
    <col min="7" max="7" width="3.42578125" customWidth="1"/>
    <col min="8" max="8" width="12" bestFit="1" customWidth="1"/>
  </cols>
  <sheetData>
    <row r="1" spans="1:7" ht="15.75" thickBot="1" x14ac:dyDescent="0.3"/>
    <row r="2" spans="1:7" ht="15.75" thickTop="1" x14ac:dyDescent="0.25">
      <c r="A2" s="4"/>
      <c r="B2" s="5"/>
      <c r="C2" s="5"/>
      <c r="D2" s="5"/>
      <c r="E2" s="5"/>
      <c r="F2" s="5"/>
      <c r="G2" s="6"/>
    </row>
    <row r="3" spans="1:7" ht="15.75" x14ac:dyDescent="0.25">
      <c r="A3" s="7"/>
      <c r="B3" s="77" t="s">
        <v>0</v>
      </c>
      <c r="C3" s="77"/>
      <c r="D3" s="77"/>
      <c r="E3" s="77"/>
      <c r="F3" s="77"/>
      <c r="G3" s="8"/>
    </row>
    <row r="4" spans="1:7" ht="15.75" x14ac:dyDescent="0.25">
      <c r="A4" s="7"/>
      <c r="B4" s="77" t="s">
        <v>1</v>
      </c>
      <c r="C4" s="77"/>
      <c r="D4" s="77"/>
      <c r="E4" s="77"/>
      <c r="F4" s="77"/>
      <c r="G4" s="8"/>
    </row>
    <row r="5" spans="1:7" x14ac:dyDescent="0.25">
      <c r="A5" s="7"/>
      <c r="B5" s="9"/>
      <c r="C5" s="9"/>
      <c r="D5" s="9"/>
      <c r="E5" s="9"/>
      <c r="F5" s="9"/>
      <c r="G5" s="8"/>
    </row>
    <row r="6" spans="1:7" ht="15.75" x14ac:dyDescent="0.25">
      <c r="A6" s="7"/>
      <c r="B6" s="78" t="s">
        <v>59</v>
      </c>
      <c r="C6" s="78"/>
      <c r="D6" s="78"/>
      <c r="E6" s="78"/>
      <c r="F6" s="78"/>
      <c r="G6" s="8"/>
    </row>
    <row r="7" spans="1:7" ht="15.75" x14ac:dyDescent="0.25">
      <c r="A7" s="7"/>
      <c r="B7" s="10"/>
      <c r="C7" s="10"/>
      <c r="D7" s="10"/>
      <c r="E7" s="10"/>
      <c r="F7" s="10"/>
      <c r="G7" s="8"/>
    </row>
    <row r="8" spans="1:7" ht="76.5" customHeight="1" x14ac:dyDescent="0.25">
      <c r="A8" s="7"/>
      <c r="B8" s="79" t="s">
        <v>51</v>
      </c>
      <c r="C8" s="79"/>
      <c r="D8" s="79"/>
      <c r="E8" s="79"/>
      <c r="F8" s="79"/>
      <c r="G8" s="8"/>
    </row>
    <row r="9" spans="1:7" ht="14.25" customHeight="1" x14ac:dyDescent="0.25">
      <c r="A9" s="7"/>
      <c r="B9" s="66"/>
      <c r="C9" s="66"/>
      <c r="D9" s="66"/>
      <c r="E9" s="66"/>
      <c r="F9" s="66"/>
      <c r="G9" s="8"/>
    </row>
    <row r="10" spans="1:7" ht="31.5" customHeight="1" x14ac:dyDescent="0.25">
      <c r="A10" s="7"/>
      <c r="B10" s="65" t="s">
        <v>20</v>
      </c>
      <c r="C10" s="12">
        <v>1266354484</v>
      </c>
      <c r="D10" s="9"/>
      <c r="E10" s="9"/>
      <c r="F10" s="9"/>
      <c r="G10" s="8"/>
    </row>
    <row r="11" spans="1:7" x14ac:dyDescent="0.25">
      <c r="A11" s="7"/>
      <c r="B11" s="9"/>
      <c r="C11" s="9"/>
      <c r="D11" s="13"/>
      <c r="E11" s="9"/>
      <c r="F11" s="9"/>
      <c r="G11" s="8"/>
    </row>
    <row r="12" spans="1:7" ht="51" customHeight="1" x14ac:dyDescent="0.25">
      <c r="A12" s="7"/>
      <c r="B12" s="37" t="s">
        <v>2</v>
      </c>
      <c r="C12" s="67" t="s">
        <v>52</v>
      </c>
      <c r="D12" s="9"/>
      <c r="E12" s="9"/>
      <c r="F12" s="9"/>
      <c r="G12" s="8"/>
    </row>
    <row r="13" spans="1:7" ht="25.5" customHeight="1" x14ac:dyDescent="0.25">
      <c r="A13" s="7"/>
      <c r="B13" s="38" t="s">
        <v>18</v>
      </c>
      <c r="C13" s="70" t="s">
        <v>53</v>
      </c>
      <c r="D13" s="9"/>
      <c r="E13" s="9"/>
      <c r="F13" s="9"/>
      <c r="G13" s="8"/>
    </row>
    <row r="14" spans="1:7" ht="25.5" customHeight="1" x14ac:dyDescent="0.25">
      <c r="A14" s="7"/>
      <c r="B14" s="39" t="s">
        <v>3</v>
      </c>
      <c r="C14" s="68" t="s">
        <v>41</v>
      </c>
      <c r="D14" s="9"/>
      <c r="E14" s="9"/>
      <c r="F14" s="9"/>
      <c r="G14" s="8"/>
    </row>
    <row r="15" spans="1:7" ht="6.75" customHeight="1" x14ac:dyDescent="0.25">
      <c r="A15" s="7"/>
      <c r="B15" s="34"/>
      <c r="C15" s="34"/>
      <c r="D15" s="9"/>
      <c r="E15" s="9"/>
      <c r="F15" s="9"/>
      <c r="G15" s="8"/>
    </row>
    <row r="16" spans="1:7" x14ac:dyDescent="0.25">
      <c r="A16" s="7"/>
      <c r="B16" s="9"/>
      <c r="C16" s="9"/>
      <c r="D16" s="80" t="s">
        <v>27</v>
      </c>
      <c r="E16" s="81"/>
      <c r="F16" s="9"/>
      <c r="G16" s="8"/>
    </row>
    <row r="17" spans="1:8" ht="34.5" customHeight="1" x14ac:dyDescent="0.25">
      <c r="A17" s="7"/>
      <c r="B17" s="82" t="s">
        <v>19</v>
      </c>
      <c r="C17" s="83"/>
      <c r="D17" s="26">
        <v>2015</v>
      </c>
      <c r="E17" s="26">
        <v>2014</v>
      </c>
      <c r="F17" s="9"/>
      <c r="G17" s="8"/>
    </row>
    <row r="18" spans="1:8" ht="17.25" customHeight="1" x14ac:dyDescent="0.25">
      <c r="A18" s="7"/>
      <c r="B18" s="17" t="s">
        <v>4</v>
      </c>
      <c r="C18" s="18"/>
      <c r="D18" s="19">
        <v>7911</v>
      </c>
      <c r="E18" s="19">
        <v>6063</v>
      </c>
      <c r="F18" s="9"/>
      <c r="G18" s="8"/>
    </row>
    <row r="19" spans="1:8" ht="17.25" customHeight="1" x14ac:dyDescent="0.25">
      <c r="A19" s="7"/>
      <c r="B19" s="17" t="s">
        <v>5</v>
      </c>
      <c r="C19" s="18"/>
      <c r="D19" s="19">
        <v>2681</v>
      </c>
      <c r="E19" s="19">
        <v>1328</v>
      </c>
      <c r="F19" s="9"/>
      <c r="G19" s="8"/>
    </row>
    <row r="20" spans="1:8" ht="17.25" customHeight="1" x14ac:dyDescent="0.25">
      <c r="A20" s="7"/>
      <c r="B20" s="17" t="s">
        <v>6</v>
      </c>
      <c r="C20" s="18"/>
      <c r="D20" s="19">
        <v>8818</v>
      </c>
      <c r="E20" s="19">
        <v>6999</v>
      </c>
      <c r="F20" s="9"/>
      <c r="G20" s="8"/>
    </row>
    <row r="21" spans="1:8" ht="17.25" customHeight="1" x14ac:dyDescent="0.25">
      <c r="A21" s="7"/>
      <c r="B21" s="17" t="s">
        <v>7</v>
      </c>
      <c r="C21" s="18"/>
      <c r="D21" s="19">
        <v>2681</v>
      </c>
      <c r="E21" s="19">
        <v>1328</v>
      </c>
      <c r="F21" s="33"/>
      <c r="G21" s="8"/>
    </row>
    <row r="22" spans="1:8" ht="17.25" customHeight="1" x14ac:dyDescent="0.25">
      <c r="A22" s="7"/>
      <c r="B22" s="17" t="s">
        <v>8</v>
      </c>
      <c r="C22" s="18"/>
      <c r="D22" s="19">
        <v>6137</v>
      </c>
      <c r="E22" s="19">
        <v>5670</v>
      </c>
      <c r="F22" s="9"/>
      <c r="G22" s="8"/>
    </row>
    <row r="23" spans="1:8" x14ac:dyDescent="0.25">
      <c r="A23" s="7"/>
      <c r="B23" s="9"/>
      <c r="C23" s="9"/>
      <c r="D23" s="33"/>
      <c r="E23" s="33"/>
      <c r="F23" s="9"/>
      <c r="G23" s="8"/>
      <c r="H23" s="35"/>
    </row>
    <row r="24" spans="1:8" x14ac:dyDescent="0.25">
      <c r="A24" s="7"/>
      <c r="B24" s="9"/>
      <c r="C24" s="9"/>
      <c r="D24" s="9"/>
      <c r="E24" s="9"/>
      <c r="F24" s="9"/>
      <c r="G24" s="8"/>
    </row>
    <row r="25" spans="1:8" x14ac:dyDescent="0.25">
      <c r="A25" s="7"/>
      <c r="B25" s="84" t="s">
        <v>9</v>
      </c>
      <c r="C25" s="85"/>
      <c r="D25" s="85"/>
      <c r="E25" s="85"/>
      <c r="F25" s="86"/>
      <c r="G25" s="8"/>
    </row>
    <row r="26" spans="1:8" ht="30" x14ac:dyDescent="0.25">
      <c r="A26" s="7"/>
      <c r="B26" s="1" t="s">
        <v>21</v>
      </c>
      <c r="C26" s="2"/>
      <c r="D26" s="3" t="s">
        <v>67</v>
      </c>
      <c r="E26" s="3" t="s">
        <v>50</v>
      </c>
      <c r="F26" s="3" t="s">
        <v>22</v>
      </c>
      <c r="G26" s="8"/>
    </row>
    <row r="27" spans="1:8" ht="17.25" customHeight="1" x14ac:dyDescent="0.25">
      <c r="A27" s="7"/>
      <c r="B27" s="20" t="s">
        <v>10</v>
      </c>
      <c r="C27" s="21"/>
      <c r="D27" s="21"/>
      <c r="E27" s="21"/>
      <c r="F27" s="22"/>
      <c r="G27" s="8"/>
    </row>
    <row r="28" spans="1:8" ht="17.25" customHeight="1" x14ac:dyDescent="0.25">
      <c r="A28" s="7"/>
      <c r="B28" s="17" t="s">
        <v>11</v>
      </c>
      <c r="C28" s="18"/>
      <c r="D28" s="23">
        <f>+D18/D19</f>
        <v>2.9507646400596794</v>
      </c>
      <c r="E28" s="24" t="s">
        <v>16</v>
      </c>
      <c r="F28" s="42" t="s">
        <v>23</v>
      </c>
      <c r="G28" s="8"/>
    </row>
    <row r="29" spans="1:8" ht="17.25" customHeight="1" x14ac:dyDescent="0.25">
      <c r="A29" s="7"/>
      <c r="B29" s="20" t="s">
        <v>12</v>
      </c>
      <c r="C29" s="21"/>
      <c r="D29" s="21"/>
      <c r="E29" s="21"/>
      <c r="F29" s="22"/>
      <c r="G29" s="8"/>
    </row>
    <row r="30" spans="1:8" ht="17.25" customHeight="1" x14ac:dyDescent="0.25">
      <c r="A30" s="7"/>
      <c r="B30" s="17" t="s">
        <v>13</v>
      </c>
      <c r="C30" s="18"/>
      <c r="D30" s="25">
        <f>(D21/D20)</f>
        <v>0.30403719664322976</v>
      </c>
      <c r="E30" s="24" t="s">
        <v>48</v>
      </c>
      <c r="F30" s="42" t="s">
        <v>23</v>
      </c>
      <c r="G30" s="8"/>
    </row>
    <row r="31" spans="1:8" ht="17.25" customHeight="1" x14ac:dyDescent="0.25">
      <c r="A31" s="7"/>
      <c r="B31" s="20" t="s">
        <v>14</v>
      </c>
      <c r="C31" s="21"/>
      <c r="D31" s="21"/>
      <c r="E31" s="21"/>
      <c r="F31" s="22"/>
      <c r="G31" s="8"/>
    </row>
    <row r="32" spans="1:8" ht="17.25" customHeight="1" x14ac:dyDescent="0.25">
      <c r="A32" s="7"/>
      <c r="B32" s="17" t="s">
        <v>15</v>
      </c>
      <c r="C32" s="18"/>
      <c r="D32" s="36">
        <f>(D22*1000000)/C10</f>
        <v>4.8461943930701157</v>
      </c>
      <c r="E32" s="24" t="s">
        <v>17</v>
      </c>
      <c r="F32" s="42" t="s">
        <v>23</v>
      </c>
      <c r="G32" s="8"/>
    </row>
    <row r="33" spans="1:7" x14ac:dyDescent="0.25">
      <c r="A33" s="7"/>
      <c r="B33" s="9"/>
      <c r="C33" s="9"/>
      <c r="D33" s="9"/>
      <c r="E33" s="9"/>
      <c r="F33" s="9"/>
      <c r="G33" s="8"/>
    </row>
    <row r="34" spans="1:7" ht="17.25" customHeight="1" x14ac:dyDescent="0.25">
      <c r="A34" s="7"/>
      <c r="B34" s="87" t="s">
        <v>54</v>
      </c>
      <c r="C34" s="87"/>
      <c r="D34" s="87"/>
      <c r="E34" s="87"/>
      <c r="F34" s="42" t="s">
        <v>23</v>
      </c>
      <c r="G34" s="8"/>
    </row>
    <row r="35" spans="1:7" ht="17.25" customHeight="1" x14ac:dyDescent="0.25">
      <c r="A35" s="7"/>
      <c r="B35" s="74" t="s">
        <v>55</v>
      </c>
      <c r="C35" s="75"/>
      <c r="D35" s="75"/>
      <c r="E35" s="76"/>
      <c r="F35" s="42" t="s">
        <v>23</v>
      </c>
      <c r="G35" s="8"/>
    </row>
    <row r="36" spans="1:7" ht="47.25" customHeight="1" x14ac:dyDescent="0.25">
      <c r="A36" s="7"/>
      <c r="B36" s="88" t="s">
        <v>31</v>
      </c>
      <c r="C36" s="89"/>
      <c r="D36" s="89"/>
      <c r="E36" s="90"/>
      <c r="F36" s="42" t="s">
        <v>49</v>
      </c>
      <c r="G36" s="8"/>
    </row>
    <row r="37" spans="1:7" ht="17.25" customHeight="1" x14ac:dyDescent="0.25">
      <c r="A37" s="7"/>
      <c r="B37" s="74" t="s">
        <v>56</v>
      </c>
      <c r="C37" s="75"/>
      <c r="D37" s="75"/>
      <c r="E37" s="76"/>
      <c r="F37" s="42" t="s">
        <v>23</v>
      </c>
      <c r="G37" s="8"/>
    </row>
    <row r="38" spans="1:7" ht="17.25" customHeight="1" x14ac:dyDescent="0.25">
      <c r="A38" s="7"/>
      <c r="B38" s="74" t="s">
        <v>77</v>
      </c>
      <c r="C38" s="75"/>
      <c r="D38" s="75"/>
      <c r="E38" s="76"/>
      <c r="F38" s="42" t="s">
        <v>23</v>
      </c>
      <c r="G38" s="8"/>
    </row>
    <row r="39" spans="1:7" ht="17.25" customHeight="1" x14ac:dyDescent="0.25">
      <c r="A39" s="7"/>
      <c r="B39" s="74" t="s">
        <v>57</v>
      </c>
      <c r="C39" s="75"/>
      <c r="D39" s="75"/>
      <c r="E39" s="76"/>
      <c r="F39" s="42" t="s">
        <v>49</v>
      </c>
      <c r="G39" s="8"/>
    </row>
    <row r="40" spans="1:7" ht="17.25" customHeight="1" x14ac:dyDescent="0.25">
      <c r="A40" s="7"/>
      <c r="B40" s="74" t="s">
        <v>82</v>
      </c>
      <c r="C40" s="75"/>
      <c r="D40" s="75"/>
      <c r="E40" s="76"/>
      <c r="F40" s="42" t="s">
        <v>23</v>
      </c>
      <c r="G40" s="8"/>
    </row>
    <row r="41" spans="1:7" ht="17.25" customHeight="1" x14ac:dyDescent="0.25">
      <c r="A41" s="7"/>
      <c r="B41" s="74" t="s">
        <v>83</v>
      </c>
      <c r="C41" s="75"/>
      <c r="D41" s="75"/>
      <c r="E41" s="76"/>
      <c r="F41" s="42" t="s">
        <v>23</v>
      </c>
      <c r="G41" s="8"/>
    </row>
    <row r="42" spans="1:7" ht="17.25" customHeight="1" x14ac:dyDescent="0.25">
      <c r="A42" s="7"/>
      <c r="B42" s="74" t="s">
        <v>81</v>
      </c>
      <c r="C42" s="75"/>
      <c r="D42" s="75"/>
      <c r="E42" s="76"/>
      <c r="F42" s="42" t="s">
        <v>49</v>
      </c>
      <c r="G42" s="8"/>
    </row>
    <row r="43" spans="1:7" ht="17.25" customHeight="1" x14ac:dyDescent="0.25">
      <c r="A43" s="7"/>
      <c r="B43" s="63"/>
      <c r="C43" s="63"/>
      <c r="D43" s="63"/>
      <c r="E43" s="63"/>
      <c r="F43" s="41"/>
      <c r="G43" s="8"/>
    </row>
    <row r="44" spans="1:7" x14ac:dyDescent="0.25">
      <c r="A44" s="7"/>
      <c r="B44" s="9"/>
      <c r="C44" s="9"/>
      <c r="D44" s="9"/>
      <c r="E44" s="9"/>
      <c r="F44" s="9"/>
      <c r="G44" s="8"/>
    </row>
    <row r="45" spans="1:7" x14ac:dyDescent="0.25">
      <c r="A45" s="7"/>
      <c r="B45" s="9" t="s">
        <v>58</v>
      </c>
      <c r="C45" s="9"/>
      <c r="D45" s="9"/>
      <c r="E45" s="9"/>
      <c r="F45" s="9"/>
      <c r="G45" s="8"/>
    </row>
    <row r="46" spans="1:7" x14ac:dyDescent="0.25">
      <c r="A46" s="7"/>
      <c r="B46" s="9"/>
      <c r="C46" s="9"/>
      <c r="D46" s="9"/>
      <c r="E46" s="9"/>
      <c r="F46" s="9"/>
      <c r="G46" s="8"/>
    </row>
    <row r="47" spans="1:7" x14ac:dyDescent="0.25">
      <c r="A47" s="72"/>
      <c r="B47" s="93" t="s">
        <v>73</v>
      </c>
      <c r="C47" s="93"/>
      <c r="D47" s="93"/>
      <c r="E47" s="93"/>
      <c r="F47" s="93"/>
      <c r="G47" s="8"/>
    </row>
    <row r="48" spans="1:7" x14ac:dyDescent="0.25">
      <c r="A48" s="72"/>
      <c r="B48" s="93"/>
      <c r="C48" s="93"/>
      <c r="D48" s="93"/>
      <c r="E48" s="93"/>
      <c r="F48" s="93"/>
      <c r="G48" s="8"/>
    </row>
    <row r="49" spans="1:7" x14ac:dyDescent="0.25">
      <c r="A49" s="72"/>
      <c r="B49" s="93"/>
      <c r="C49" s="93"/>
      <c r="D49" s="93"/>
      <c r="E49" s="93"/>
      <c r="F49" s="93"/>
      <c r="G49" s="8"/>
    </row>
    <row r="50" spans="1:7" x14ac:dyDescent="0.25">
      <c r="A50" s="72"/>
      <c r="B50" s="93"/>
      <c r="C50" s="93"/>
      <c r="D50" s="93"/>
      <c r="E50" s="93"/>
      <c r="F50" s="93"/>
      <c r="G50" s="8"/>
    </row>
    <row r="51" spans="1:7" x14ac:dyDescent="0.25">
      <c r="A51" s="7"/>
      <c r="B51" s="92" t="s">
        <v>30</v>
      </c>
      <c r="C51" s="92"/>
      <c r="D51" s="92"/>
      <c r="E51" s="92"/>
      <c r="F51" s="92"/>
      <c r="G51" s="8"/>
    </row>
    <row r="52" spans="1:7" x14ac:dyDescent="0.25">
      <c r="A52" s="7"/>
      <c r="B52" s="91" t="s">
        <v>29</v>
      </c>
      <c r="C52" s="91"/>
      <c r="D52" s="91"/>
      <c r="E52" s="91"/>
      <c r="F52" s="91"/>
      <c r="G52" s="8"/>
    </row>
    <row r="53" spans="1:7" x14ac:dyDescent="0.25">
      <c r="A53" s="7"/>
      <c r="B53" s="91" t="s">
        <v>24</v>
      </c>
      <c r="C53" s="91"/>
      <c r="D53" s="91"/>
      <c r="E53" s="91"/>
      <c r="F53" s="91"/>
      <c r="G53" s="8"/>
    </row>
    <row r="54" spans="1:7" ht="15.75" thickBot="1" x14ac:dyDescent="0.3">
      <c r="A54" s="14"/>
      <c r="B54" s="15"/>
      <c r="C54" s="15"/>
      <c r="D54" s="15"/>
      <c r="E54" s="15"/>
      <c r="F54" s="15"/>
      <c r="G54" s="16"/>
    </row>
    <row r="55" spans="1:7" ht="15.75" thickTop="1" x14ac:dyDescent="0.25"/>
    <row r="58" spans="1:7" x14ac:dyDescent="0.25">
      <c r="C58" s="69"/>
      <c r="D58" s="69"/>
    </row>
  </sheetData>
  <mergeCells count="20">
    <mergeCell ref="B53:F53"/>
    <mergeCell ref="B39:E39"/>
    <mergeCell ref="B40:E40"/>
    <mergeCell ref="B41:E41"/>
    <mergeCell ref="B42:E42"/>
    <mergeCell ref="B51:F51"/>
    <mergeCell ref="B52:F52"/>
    <mergeCell ref="B47:F50"/>
    <mergeCell ref="B38:E38"/>
    <mergeCell ref="B3:F3"/>
    <mergeCell ref="B4:F4"/>
    <mergeCell ref="B6:F6"/>
    <mergeCell ref="B8:F8"/>
    <mergeCell ref="D16:E16"/>
    <mergeCell ref="B17:C17"/>
    <mergeCell ref="B25:F25"/>
    <mergeCell ref="B34:E34"/>
    <mergeCell ref="B35:E35"/>
    <mergeCell ref="B36:E36"/>
    <mergeCell ref="B37:E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view="pageBreakPreview" zoomScale="85" zoomScaleNormal="150" zoomScaleSheetLayoutView="85" zoomScalePageLayoutView="150" workbookViewId="0">
      <selection activeCell="B35" sqref="B35:E35"/>
    </sheetView>
  </sheetViews>
  <sheetFormatPr baseColWidth="10" defaultRowHeight="15" x14ac:dyDescent="0.25"/>
  <cols>
    <col min="1" max="1" width="3.42578125" customWidth="1"/>
    <col min="2" max="2" width="35.42578125" customWidth="1"/>
    <col min="3" max="3" width="23.7109375" customWidth="1"/>
    <col min="4" max="4" width="21.140625" customWidth="1"/>
    <col min="5" max="5" width="21.28515625" customWidth="1"/>
    <col min="6" max="6" width="13" customWidth="1"/>
    <col min="7" max="7" width="3.42578125" customWidth="1"/>
    <col min="8" max="8" width="12" bestFit="1" customWidth="1"/>
  </cols>
  <sheetData>
    <row r="1" spans="1:7" ht="15.75" thickBot="1" x14ac:dyDescent="0.3"/>
    <row r="2" spans="1:7" ht="15.75" thickTop="1" x14ac:dyDescent="0.25">
      <c r="A2" s="4"/>
      <c r="B2" s="5"/>
      <c r="C2" s="5"/>
      <c r="D2" s="5"/>
      <c r="E2" s="5"/>
      <c r="F2" s="5"/>
      <c r="G2" s="6"/>
    </row>
    <row r="3" spans="1:7" ht="15.75" x14ac:dyDescent="0.25">
      <c r="A3" s="7"/>
      <c r="B3" s="77" t="s">
        <v>0</v>
      </c>
      <c r="C3" s="77"/>
      <c r="D3" s="77"/>
      <c r="E3" s="77"/>
      <c r="F3" s="77"/>
      <c r="G3" s="8"/>
    </row>
    <row r="4" spans="1:7" ht="15.75" x14ac:dyDescent="0.25">
      <c r="A4" s="7"/>
      <c r="B4" s="77" t="s">
        <v>1</v>
      </c>
      <c r="C4" s="77"/>
      <c r="D4" s="77"/>
      <c r="E4" s="77"/>
      <c r="F4" s="77"/>
      <c r="G4" s="8"/>
    </row>
    <row r="5" spans="1:7" x14ac:dyDescent="0.25">
      <c r="A5" s="7"/>
      <c r="B5" s="9"/>
      <c r="C5" s="9"/>
      <c r="D5" s="9"/>
      <c r="E5" s="9"/>
      <c r="F5" s="9"/>
      <c r="G5" s="8"/>
    </row>
    <row r="6" spans="1:7" ht="15.75" x14ac:dyDescent="0.25">
      <c r="A6" s="7"/>
      <c r="B6" s="78" t="s">
        <v>59</v>
      </c>
      <c r="C6" s="78"/>
      <c r="D6" s="78"/>
      <c r="E6" s="78"/>
      <c r="F6" s="78"/>
      <c r="G6" s="8"/>
    </row>
    <row r="7" spans="1:7" ht="15.75" x14ac:dyDescent="0.25">
      <c r="A7" s="7"/>
      <c r="B7" s="10"/>
      <c r="C7" s="10"/>
      <c r="D7" s="10"/>
      <c r="E7" s="10"/>
      <c r="F7" s="10"/>
      <c r="G7" s="8"/>
    </row>
    <row r="8" spans="1:7" ht="76.5" customHeight="1" x14ac:dyDescent="0.25">
      <c r="A8" s="7"/>
      <c r="B8" s="79" t="s">
        <v>51</v>
      </c>
      <c r="C8" s="79"/>
      <c r="D8" s="79"/>
      <c r="E8" s="79"/>
      <c r="F8" s="79"/>
      <c r="G8" s="8"/>
    </row>
    <row r="9" spans="1:7" ht="14.25" customHeight="1" x14ac:dyDescent="0.25">
      <c r="A9" s="7"/>
      <c r="B9" s="71"/>
      <c r="C9" s="71"/>
      <c r="D9" s="71"/>
      <c r="E9" s="71"/>
      <c r="F9" s="71"/>
      <c r="G9" s="8"/>
    </row>
    <row r="10" spans="1:7" ht="31.5" customHeight="1" x14ac:dyDescent="0.25">
      <c r="A10" s="7"/>
      <c r="B10" s="65" t="s">
        <v>20</v>
      </c>
      <c r="C10" s="12">
        <f>+Mayatur!C10</f>
        <v>1266354484</v>
      </c>
      <c r="D10" s="9"/>
      <c r="E10" s="9"/>
      <c r="F10" s="9"/>
      <c r="G10" s="8"/>
    </row>
    <row r="11" spans="1:7" x14ac:dyDescent="0.25">
      <c r="A11" s="7"/>
      <c r="B11" s="9"/>
      <c r="C11" s="9"/>
      <c r="D11" s="13"/>
      <c r="E11" s="9"/>
      <c r="F11" s="9"/>
      <c r="G11" s="8"/>
    </row>
    <row r="12" spans="1:7" ht="51" customHeight="1" x14ac:dyDescent="0.25">
      <c r="A12" s="7"/>
      <c r="B12" s="37" t="s">
        <v>2</v>
      </c>
      <c r="C12" s="67" t="s">
        <v>60</v>
      </c>
      <c r="D12" s="9"/>
      <c r="E12" s="9"/>
      <c r="F12" s="9"/>
      <c r="G12" s="8"/>
    </row>
    <row r="13" spans="1:7" ht="25.5" customHeight="1" x14ac:dyDescent="0.25">
      <c r="A13" s="7"/>
      <c r="B13" s="38" t="s">
        <v>18</v>
      </c>
      <c r="C13" s="70" t="s">
        <v>61</v>
      </c>
      <c r="D13" s="9"/>
      <c r="E13" s="9"/>
      <c r="F13" s="9"/>
      <c r="G13" s="8"/>
    </row>
    <row r="14" spans="1:7" ht="25.5" customHeight="1" x14ac:dyDescent="0.25">
      <c r="A14" s="7"/>
      <c r="B14" s="39" t="s">
        <v>3</v>
      </c>
      <c r="C14" s="68" t="s">
        <v>41</v>
      </c>
      <c r="D14" s="9"/>
      <c r="E14" s="9"/>
      <c r="F14" s="9"/>
      <c r="G14" s="8"/>
    </row>
    <row r="15" spans="1:7" ht="6.75" customHeight="1" x14ac:dyDescent="0.25">
      <c r="A15" s="7"/>
      <c r="B15" s="34"/>
      <c r="C15" s="34"/>
      <c r="D15" s="9"/>
      <c r="E15" s="9"/>
      <c r="F15" s="9"/>
      <c r="G15" s="8"/>
    </row>
    <row r="16" spans="1:7" x14ac:dyDescent="0.25">
      <c r="A16" s="7"/>
      <c r="B16" s="9"/>
      <c r="C16" s="9"/>
      <c r="D16" s="80" t="s">
        <v>27</v>
      </c>
      <c r="E16" s="81"/>
      <c r="F16" s="9"/>
      <c r="G16" s="8"/>
    </row>
    <row r="17" spans="1:8" ht="34.5" customHeight="1" x14ac:dyDescent="0.25">
      <c r="A17" s="7"/>
      <c r="B17" s="82" t="s">
        <v>19</v>
      </c>
      <c r="C17" s="83"/>
      <c r="D17" s="26">
        <v>2015</v>
      </c>
      <c r="E17" s="26">
        <v>2014</v>
      </c>
      <c r="F17" s="9"/>
      <c r="G17" s="8"/>
    </row>
    <row r="18" spans="1:8" ht="17.25" customHeight="1" x14ac:dyDescent="0.25">
      <c r="A18" s="7"/>
      <c r="B18" s="17" t="s">
        <v>4</v>
      </c>
      <c r="C18" s="18"/>
      <c r="D18" s="19">
        <v>1719</v>
      </c>
      <c r="E18" s="19">
        <v>2048</v>
      </c>
      <c r="F18" s="9"/>
      <c r="G18" s="8"/>
    </row>
    <row r="19" spans="1:8" ht="17.25" customHeight="1" x14ac:dyDescent="0.25">
      <c r="A19" s="7"/>
      <c r="B19" s="17" t="s">
        <v>5</v>
      </c>
      <c r="C19" s="18"/>
      <c r="D19" s="19">
        <v>910</v>
      </c>
      <c r="E19" s="19">
        <v>722</v>
      </c>
      <c r="F19" s="9"/>
      <c r="G19" s="8"/>
    </row>
    <row r="20" spans="1:8" ht="17.25" customHeight="1" x14ac:dyDescent="0.25">
      <c r="A20" s="7"/>
      <c r="B20" s="17" t="s">
        <v>6</v>
      </c>
      <c r="C20" s="18"/>
      <c r="D20" s="19">
        <v>1924</v>
      </c>
      <c r="E20" s="19">
        <v>2238</v>
      </c>
      <c r="F20" s="9"/>
      <c r="G20" s="8"/>
    </row>
    <row r="21" spans="1:8" ht="17.25" customHeight="1" x14ac:dyDescent="0.25">
      <c r="A21" s="7"/>
      <c r="B21" s="17" t="s">
        <v>7</v>
      </c>
      <c r="C21" s="18"/>
      <c r="D21" s="19">
        <v>910</v>
      </c>
      <c r="E21" s="19">
        <v>722</v>
      </c>
      <c r="F21" s="33"/>
      <c r="G21" s="8"/>
    </row>
    <row r="22" spans="1:8" ht="17.25" customHeight="1" x14ac:dyDescent="0.25">
      <c r="A22" s="7"/>
      <c r="B22" s="17" t="s">
        <v>8</v>
      </c>
      <c r="C22" s="18"/>
      <c r="D22" s="19">
        <v>1015</v>
      </c>
      <c r="E22" s="19">
        <v>1517</v>
      </c>
      <c r="F22" s="9"/>
      <c r="G22" s="8"/>
    </row>
    <row r="23" spans="1:8" x14ac:dyDescent="0.25">
      <c r="A23" s="7"/>
      <c r="B23" s="9"/>
      <c r="C23" s="9"/>
      <c r="D23" s="33"/>
      <c r="E23" s="33"/>
      <c r="F23" s="9"/>
      <c r="G23" s="8"/>
      <c r="H23" s="35"/>
    </row>
    <row r="24" spans="1:8" x14ac:dyDescent="0.25">
      <c r="A24" s="7"/>
      <c r="B24" s="9"/>
      <c r="C24" s="9"/>
      <c r="D24" s="9"/>
      <c r="E24" s="9"/>
      <c r="F24" s="9"/>
      <c r="G24" s="8"/>
    </row>
    <row r="25" spans="1:8" x14ac:dyDescent="0.25">
      <c r="A25" s="7"/>
      <c r="B25" s="84" t="s">
        <v>9</v>
      </c>
      <c r="C25" s="85"/>
      <c r="D25" s="85"/>
      <c r="E25" s="85"/>
      <c r="F25" s="86"/>
      <c r="G25" s="8"/>
    </row>
    <row r="26" spans="1:8" ht="30" x14ac:dyDescent="0.25">
      <c r="A26" s="7"/>
      <c r="B26" s="1" t="s">
        <v>21</v>
      </c>
      <c r="C26" s="2"/>
      <c r="D26" s="3" t="s">
        <v>67</v>
      </c>
      <c r="E26" s="3" t="s">
        <v>50</v>
      </c>
      <c r="F26" s="3" t="s">
        <v>22</v>
      </c>
      <c r="G26" s="8"/>
    </row>
    <row r="27" spans="1:8" ht="17.25" customHeight="1" x14ac:dyDescent="0.25">
      <c r="A27" s="7"/>
      <c r="B27" s="20" t="s">
        <v>10</v>
      </c>
      <c r="C27" s="21"/>
      <c r="D27" s="21"/>
      <c r="E27" s="21"/>
      <c r="F27" s="22"/>
      <c r="G27" s="8"/>
    </row>
    <row r="28" spans="1:8" ht="17.25" customHeight="1" x14ac:dyDescent="0.25">
      <c r="A28" s="7"/>
      <c r="B28" s="17" t="s">
        <v>11</v>
      </c>
      <c r="C28" s="18"/>
      <c r="D28" s="23">
        <f>+D18/D19</f>
        <v>1.889010989010989</v>
      </c>
      <c r="E28" s="24" t="s">
        <v>16</v>
      </c>
      <c r="F28" s="42" t="s">
        <v>23</v>
      </c>
      <c r="G28" s="8"/>
    </row>
    <row r="29" spans="1:8" ht="17.25" customHeight="1" x14ac:dyDescent="0.25">
      <c r="A29" s="7"/>
      <c r="B29" s="20" t="s">
        <v>12</v>
      </c>
      <c r="C29" s="21"/>
      <c r="D29" s="21"/>
      <c r="E29" s="21"/>
      <c r="F29" s="22"/>
      <c r="G29" s="8"/>
    </row>
    <row r="30" spans="1:8" ht="17.25" customHeight="1" x14ac:dyDescent="0.25">
      <c r="A30" s="7"/>
      <c r="B30" s="17" t="s">
        <v>13</v>
      </c>
      <c r="C30" s="18"/>
      <c r="D30" s="25">
        <f>(D21/D20)</f>
        <v>0.47297297297297297</v>
      </c>
      <c r="E30" s="24" t="s">
        <v>48</v>
      </c>
      <c r="F30" s="42" t="s">
        <v>23</v>
      </c>
      <c r="G30" s="8"/>
    </row>
    <row r="31" spans="1:8" ht="17.25" customHeight="1" x14ac:dyDescent="0.25">
      <c r="A31" s="7"/>
      <c r="B31" s="20" t="s">
        <v>14</v>
      </c>
      <c r="C31" s="21"/>
      <c r="D31" s="21"/>
      <c r="E31" s="21"/>
      <c r="F31" s="22"/>
      <c r="G31" s="8"/>
    </row>
    <row r="32" spans="1:8" ht="17.25" customHeight="1" x14ac:dyDescent="0.25">
      <c r="A32" s="7"/>
      <c r="B32" s="17" t="s">
        <v>15</v>
      </c>
      <c r="C32" s="18"/>
      <c r="D32" s="36">
        <f>(D22*1000000)/C10</f>
        <v>0.80151333044910666</v>
      </c>
      <c r="E32" s="24" t="s">
        <v>17</v>
      </c>
      <c r="F32" s="42" t="s">
        <v>23</v>
      </c>
      <c r="G32" s="8"/>
    </row>
    <row r="33" spans="1:7" x14ac:dyDescent="0.25">
      <c r="A33" s="7"/>
      <c r="B33" s="9"/>
      <c r="C33" s="9"/>
      <c r="D33" s="9"/>
      <c r="E33" s="9"/>
      <c r="F33" s="9"/>
      <c r="G33" s="8"/>
    </row>
    <row r="34" spans="1:7" ht="17.25" customHeight="1" x14ac:dyDescent="0.25">
      <c r="A34" s="7"/>
      <c r="B34" s="87" t="s">
        <v>54</v>
      </c>
      <c r="C34" s="87"/>
      <c r="D34" s="87"/>
      <c r="E34" s="87"/>
      <c r="F34" s="42" t="s">
        <v>23</v>
      </c>
      <c r="G34" s="8"/>
    </row>
    <row r="35" spans="1:7" ht="17.25" customHeight="1" x14ac:dyDescent="0.25">
      <c r="A35" s="7"/>
      <c r="B35" s="74" t="s">
        <v>55</v>
      </c>
      <c r="C35" s="75"/>
      <c r="D35" s="75"/>
      <c r="E35" s="76"/>
      <c r="F35" s="42" t="s">
        <v>23</v>
      </c>
      <c r="G35" s="8"/>
    </row>
    <row r="36" spans="1:7" ht="47.25" customHeight="1" x14ac:dyDescent="0.25">
      <c r="A36" s="7"/>
      <c r="B36" s="88" t="s">
        <v>31</v>
      </c>
      <c r="C36" s="89"/>
      <c r="D36" s="89"/>
      <c r="E36" s="90"/>
      <c r="F36" s="42" t="s">
        <v>23</v>
      </c>
      <c r="G36" s="8"/>
    </row>
    <row r="37" spans="1:7" ht="17.25" customHeight="1" x14ac:dyDescent="0.25">
      <c r="A37" s="7"/>
      <c r="B37" s="74" t="s">
        <v>84</v>
      </c>
      <c r="C37" s="75"/>
      <c r="D37" s="75"/>
      <c r="E37" s="76"/>
      <c r="F37" s="42" t="s">
        <v>23</v>
      </c>
      <c r="G37" s="8"/>
    </row>
    <row r="38" spans="1:7" ht="17.25" customHeight="1" x14ac:dyDescent="0.25">
      <c r="A38" s="7"/>
      <c r="B38" s="74" t="s">
        <v>85</v>
      </c>
      <c r="C38" s="75"/>
      <c r="D38" s="75"/>
      <c r="E38" s="76"/>
      <c r="F38" s="42" t="s">
        <v>23</v>
      </c>
      <c r="G38" s="8"/>
    </row>
    <row r="39" spans="1:7" ht="17.25" customHeight="1" x14ac:dyDescent="0.25">
      <c r="A39" s="7"/>
      <c r="B39" s="74" t="s">
        <v>86</v>
      </c>
      <c r="C39" s="75"/>
      <c r="D39" s="75"/>
      <c r="E39" s="76"/>
      <c r="F39" s="42" t="s">
        <v>23</v>
      </c>
      <c r="G39" s="8"/>
    </row>
    <row r="40" spans="1:7" ht="17.25" customHeight="1" x14ac:dyDescent="0.25">
      <c r="A40" s="7"/>
      <c r="B40" s="74" t="s">
        <v>62</v>
      </c>
      <c r="C40" s="75"/>
      <c r="D40" s="75"/>
      <c r="E40" s="76"/>
      <c r="F40" s="42" t="s">
        <v>64</v>
      </c>
      <c r="G40" s="8"/>
    </row>
    <row r="41" spans="1:7" ht="17.25" customHeight="1" x14ac:dyDescent="0.25">
      <c r="A41" s="7"/>
      <c r="B41" s="74" t="s">
        <v>80</v>
      </c>
      <c r="C41" s="75"/>
      <c r="D41" s="75"/>
      <c r="E41" s="76"/>
      <c r="F41" s="42" t="s">
        <v>64</v>
      </c>
      <c r="G41" s="8"/>
    </row>
    <row r="42" spans="1:7" ht="17.25" customHeight="1" x14ac:dyDescent="0.25">
      <c r="A42" s="7"/>
      <c r="B42" s="74" t="s">
        <v>63</v>
      </c>
      <c r="C42" s="75"/>
      <c r="D42" s="75"/>
      <c r="E42" s="76"/>
      <c r="F42" s="42" t="s">
        <v>64</v>
      </c>
      <c r="G42" s="8"/>
    </row>
    <row r="43" spans="1:7" ht="17.25" customHeight="1" x14ac:dyDescent="0.25">
      <c r="A43" s="7"/>
      <c r="B43" s="63"/>
      <c r="C43" s="63"/>
      <c r="D43" s="63"/>
      <c r="E43" s="63"/>
      <c r="F43" s="41"/>
      <c r="G43" s="8"/>
    </row>
    <row r="44" spans="1:7" x14ac:dyDescent="0.25">
      <c r="A44" s="7"/>
      <c r="B44" s="9"/>
      <c r="C44" s="9"/>
      <c r="D44" s="9"/>
      <c r="E44" s="9"/>
      <c r="F44" s="9"/>
      <c r="G44" s="8"/>
    </row>
    <row r="45" spans="1:7" x14ac:dyDescent="0.25">
      <c r="A45" s="7"/>
      <c r="B45" s="9" t="str">
        <f>+Mayatur!B45</f>
        <v>Bogotá, 7 de junio de 2016</v>
      </c>
      <c r="C45" s="9"/>
      <c r="D45" s="9"/>
      <c r="E45" s="9"/>
      <c r="F45" s="9"/>
      <c r="G45" s="8"/>
    </row>
    <row r="46" spans="1:7" x14ac:dyDescent="0.25">
      <c r="A46" s="7"/>
      <c r="B46" s="9"/>
      <c r="C46" s="9"/>
      <c r="D46" s="9"/>
      <c r="E46" s="9"/>
      <c r="F46" s="9"/>
      <c r="G46" s="8"/>
    </row>
    <row r="47" spans="1:7" x14ac:dyDescent="0.25">
      <c r="A47" s="7"/>
      <c r="B47" s="95"/>
      <c r="C47" s="95"/>
      <c r="D47" s="95"/>
      <c r="E47" s="95"/>
      <c r="F47" s="95"/>
      <c r="G47" s="8"/>
    </row>
    <row r="48" spans="1:7" x14ac:dyDescent="0.25">
      <c r="A48" s="7"/>
      <c r="B48" s="95"/>
      <c r="C48" s="95"/>
      <c r="D48" s="95"/>
      <c r="E48" s="95"/>
      <c r="F48" s="95"/>
      <c r="G48" s="8"/>
    </row>
    <row r="49" spans="1:7" x14ac:dyDescent="0.25">
      <c r="A49" s="7"/>
      <c r="B49" s="95"/>
      <c r="C49" s="95"/>
      <c r="D49" s="95"/>
      <c r="E49" s="95"/>
      <c r="F49" s="95"/>
      <c r="G49" s="8"/>
    </row>
    <row r="50" spans="1:7" x14ac:dyDescent="0.25">
      <c r="A50" s="7"/>
      <c r="B50" s="95"/>
      <c r="C50" s="95"/>
      <c r="D50" s="95"/>
      <c r="E50" s="95"/>
      <c r="F50" s="95"/>
      <c r="G50" s="8"/>
    </row>
    <row r="51" spans="1:7" x14ac:dyDescent="0.25">
      <c r="A51" s="7"/>
      <c r="B51" s="92" t="str">
        <f>+Mayatur!B51</f>
        <v>ÁLVARO ALONSO PÉREZ TIRADO</v>
      </c>
      <c r="C51" s="92"/>
      <c r="D51" s="92"/>
      <c r="E51" s="92"/>
      <c r="F51" s="92"/>
      <c r="G51" s="8"/>
    </row>
    <row r="52" spans="1:7" x14ac:dyDescent="0.25">
      <c r="A52" s="7"/>
      <c r="B52" s="94" t="str">
        <f>+Mayatur!B52</f>
        <v>Subdirector Financiero y Contable</v>
      </c>
      <c r="C52" s="94"/>
      <c r="D52" s="94"/>
      <c r="E52" s="94"/>
      <c r="F52" s="94"/>
      <c r="G52" s="8"/>
    </row>
    <row r="53" spans="1:7" x14ac:dyDescent="0.25">
      <c r="A53" s="7"/>
      <c r="B53" s="94" t="str">
        <f>+Mayatur!B53</f>
        <v>Subdirección Financiera y Contable</v>
      </c>
      <c r="C53" s="94"/>
      <c r="D53" s="94"/>
      <c r="E53" s="94"/>
      <c r="F53" s="94"/>
      <c r="G53" s="8"/>
    </row>
    <row r="54" spans="1:7" ht="15.75" thickBot="1" x14ac:dyDescent="0.3">
      <c r="A54" s="14"/>
      <c r="B54" s="15"/>
      <c r="C54" s="15"/>
      <c r="D54" s="15"/>
      <c r="E54" s="15"/>
      <c r="F54" s="15"/>
      <c r="G54" s="16"/>
    </row>
    <row r="55" spans="1:7" ht="15.75" thickTop="1" x14ac:dyDescent="0.25"/>
    <row r="58" spans="1:7" x14ac:dyDescent="0.25">
      <c r="C58" s="69"/>
      <c r="D58" s="69"/>
    </row>
  </sheetData>
  <mergeCells count="20">
    <mergeCell ref="B52:F52"/>
    <mergeCell ref="B53:F53"/>
    <mergeCell ref="B39:E39"/>
    <mergeCell ref="B40:E40"/>
    <mergeCell ref="B41:E41"/>
    <mergeCell ref="B42:E42"/>
    <mergeCell ref="B47:F50"/>
    <mergeCell ref="B51:F51"/>
    <mergeCell ref="B38:E38"/>
    <mergeCell ref="B3:F3"/>
    <mergeCell ref="B4:F4"/>
    <mergeCell ref="B6:F6"/>
    <mergeCell ref="B8:F8"/>
    <mergeCell ref="D16:E16"/>
    <mergeCell ref="B17:C17"/>
    <mergeCell ref="B25:F25"/>
    <mergeCell ref="B34:E34"/>
    <mergeCell ref="B35:E35"/>
    <mergeCell ref="B36:E36"/>
    <mergeCell ref="B37:E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view="pageBreakPreview" topLeftCell="A33" zoomScale="85" zoomScaleNormal="150" zoomScaleSheetLayoutView="85" zoomScalePageLayoutView="150" workbookViewId="0">
      <selection activeCell="F55" sqref="F55"/>
    </sheetView>
  </sheetViews>
  <sheetFormatPr baseColWidth="10" defaultRowHeight="15" x14ac:dyDescent="0.25"/>
  <cols>
    <col min="1" max="1" width="3.42578125" customWidth="1"/>
    <col min="2" max="2" width="35.42578125" customWidth="1"/>
    <col min="3" max="3" width="23.7109375" customWidth="1"/>
    <col min="4" max="4" width="21.140625" customWidth="1"/>
    <col min="5" max="5" width="21.28515625" customWidth="1"/>
    <col min="6" max="6" width="13" customWidth="1"/>
    <col min="7" max="7" width="3.42578125" customWidth="1"/>
    <col min="8" max="8" width="12" bestFit="1" customWidth="1"/>
  </cols>
  <sheetData>
    <row r="1" spans="1:7" ht="15.75" thickBot="1" x14ac:dyDescent="0.3"/>
    <row r="2" spans="1:7" ht="15.75" thickTop="1" x14ac:dyDescent="0.25">
      <c r="A2" s="4"/>
      <c r="B2" s="5"/>
      <c r="C2" s="5"/>
      <c r="D2" s="5"/>
      <c r="E2" s="5"/>
      <c r="F2" s="5"/>
      <c r="G2" s="6"/>
    </row>
    <row r="3" spans="1:7" ht="15.75" x14ac:dyDescent="0.25">
      <c r="A3" s="7"/>
      <c r="B3" s="77" t="s">
        <v>0</v>
      </c>
      <c r="C3" s="77"/>
      <c r="D3" s="77"/>
      <c r="E3" s="77"/>
      <c r="F3" s="77"/>
      <c r="G3" s="8"/>
    </row>
    <row r="4" spans="1:7" ht="15.75" x14ac:dyDescent="0.25">
      <c r="A4" s="7"/>
      <c r="B4" s="77" t="s">
        <v>1</v>
      </c>
      <c r="C4" s="77"/>
      <c r="D4" s="77"/>
      <c r="E4" s="77"/>
      <c r="F4" s="77"/>
      <c r="G4" s="8"/>
    </row>
    <row r="5" spans="1:7" x14ac:dyDescent="0.25">
      <c r="A5" s="7"/>
      <c r="B5" s="9"/>
      <c r="C5" s="9"/>
      <c r="D5" s="9"/>
      <c r="E5" s="9"/>
      <c r="F5" s="9"/>
      <c r="G5" s="8"/>
    </row>
    <row r="6" spans="1:7" ht="15.75" x14ac:dyDescent="0.25">
      <c r="A6" s="7"/>
      <c r="B6" s="78" t="s">
        <v>59</v>
      </c>
      <c r="C6" s="78"/>
      <c r="D6" s="78"/>
      <c r="E6" s="78"/>
      <c r="F6" s="78"/>
      <c r="G6" s="8"/>
    </row>
    <row r="7" spans="1:7" ht="15.75" x14ac:dyDescent="0.25">
      <c r="A7" s="7"/>
      <c r="B7" s="10"/>
      <c r="C7" s="10"/>
      <c r="D7" s="10"/>
      <c r="E7" s="10"/>
      <c r="F7" s="10"/>
      <c r="G7" s="8"/>
    </row>
    <row r="8" spans="1:7" ht="76.5" customHeight="1" x14ac:dyDescent="0.25">
      <c r="A8" s="7"/>
      <c r="B8" s="79" t="s">
        <v>51</v>
      </c>
      <c r="C8" s="79"/>
      <c r="D8" s="79"/>
      <c r="E8" s="79"/>
      <c r="F8" s="79"/>
      <c r="G8" s="8"/>
    </row>
    <row r="9" spans="1:7" ht="14.25" customHeight="1" x14ac:dyDescent="0.25">
      <c r="A9" s="7"/>
      <c r="B9" s="71"/>
      <c r="C9" s="71"/>
      <c r="D9" s="71"/>
      <c r="E9" s="71"/>
      <c r="F9" s="71"/>
      <c r="G9" s="8"/>
    </row>
    <row r="10" spans="1:7" ht="31.5" customHeight="1" x14ac:dyDescent="0.25">
      <c r="A10" s="7"/>
      <c r="B10" s="65" t="s">
        <v>20</v>
      </c>
      <c r="C10" s="12">
        <f>+Mayatur!C10</f>
        <v>1266354484</v>
      </c>
      <c r="D10" s="9"/>
      <c r="E10" s="9"/>
      <c r="F10" s="9"/>
      <c r="G10" s="8"/>
    </row>
    <row r="11" spans="1:7" x14ac:dyDescent="0.25">
      <c r="A11" s="7"/>
      <c r="B11" s="9"/>
      <c r="C11" s="9"/>
      <c r="D11" s="13"/>
      <c r="E11" s="9"/>
      <c r="F11" s="9"/>
      <c r="G11" s="8"/>
    </row>
    <row r="12" spans="1:7" ht="51" customHeight="1" x14ac:dyDescent="0.25">
      <c r="A12" s="7"/>
      <c r="B12" s="37" t="s">
        <v>2</v>
      </c>
      <c r="C12" s="67" t="s">
        <v>65</v>
      </c>
      <c r="D12" s="9"/>
      <c r="E12" s="9"/>
      <c r="F12" s="9"/>
      <c r="G12" s="8"/>
    </row>
    <row r="13" spans="1:7" ht="25.5" customHeight="1" x14ac:dyDescent="0.25">
      <c r="A13" s="7"/>
      <c r="B13" s="38" t="s">
        <v>18</v>
      </c>
      <c r="C13" s="70" t="s">
        <v>66</v>
      </c>
      <c r="D13" s="9"/>
      <c r="E13" s="9"/>
      <c r="F13" s="9"/>
      <c r="G13" s="8"/>
    </row>
    <row r="14" spans="1:7" ht="25.5" customHeight="1" x14ac:dyDescent="0.25">
      <c r="A14" s="7"/>
      <c r="B14" s="39" t="s">
        <v>3</v>
      </c>
      <c r="C14" s="68" t="s">
        <v>41</v>
      </c>
      <c r="D14" s="9"/>
      <c r="E14" s="9"/>
      <c r="F14" s="9"/>
      <c r="G14" s="8"/>
    </row>
    <row r="15" spans="1:7" ht="6.75" customHeight="1" x14ac:dyDescent="0.25">
      <c r="A15" s="7"/>
      <c r="B15" s="34"/>
      <c r="C15" s="34"/>
      <c r="D15" s="9"/>
      <c r="E15" s="9"/>
      <c r="F15" s="9"/>
      <c r="G15" s="8"/>
    </row>
    <row r="16" spans="1:7" x14ac:dyDescent="0.25">
      <c r="A16" s="7"/>
      <c r="B16" s="9"/>
      <c r="C16" s="9"/>
      <c r="D16" s="80" t="s">
        <v>27</v>
      </c>
      <c r="E16" s="81"/>
      <c r="F16" s="9"/>
      <c r="G16" s="8"/>
    </row>
    <row r="17" spans="1:8" ht="34.5" customHeight="1" x14ac:dyDescent="0.25">
      <c r="A17" s="7"/>
      <c r="B17" s="82" t="s">
        <v>19</v>
      </c>
      <c r="C17" s="83"/>
      <c r="D17" s="26">
        <v>2015</v>
      </c>
      <c r="E17" s="26">
        <v>2014</v>
      </c>
      <c r="F17" s="9"/>
      <c r="G17" s="8"/>
    </row>
    <row r="18" spans="1:8" ht="17.25" customHeight="1" x14ac:dyDescent="0.25">
      <c r="A18" s="7"/>
      <c r="B18" s="17" t="s">
        <v>4</v>
      </c>
      <c r="C18" s="18"/>
      <c r="D18" s="19">
        <v>1476</v>
      </c>
      <c r="E18" s="19">
        <v>2599</v>
      </c>
      <c r="F18" s="9"/>
      <c r="G18" s="8"/>
    </row>
    <row r="19" spans="1:8" ht="17.25" customHeight="1" x14ac:dyDescent="0.25">
      <c r="A19" s="7"/>
      <c r="B19" s="17" t="s">
        <v>5</v>
      </c>
      <c r="C19" s="18"/>
      <c r="D19" s="19">
        <v>1387</v>
      </c>
      <c r="E19" s="19">
        <v>2053</v>
      </c>
      <c r="F19" s="9"/>
      <c r="G19" s="8"/>
    </row>
    <row r="20" spans="1:8" ht="17.25" customHeight="1" x14ac:dyDescent="0.25">
      <c r="A20" s="7"/>
      <c r="B20" s="17" t="s">
        <v>6</v>
      </c>
      <c r="C20" s="18"/>
      <c r="D20" s="19">
        <v>2387</v>
      </c>
      <c r="E20" s="19">
        <v>4142</v>
      </c>
      <c r="F20" s="9"/>
      <c r="G20" s="8"/>
    </row>
    <row r="21" spans="1:8" ht="17.25" customHeight="1" x14ac:dyDescent="0.25">
      <c r="A21" s="7"/>
      <c r="B21" s="17" t="s">
        <v>7</v>
      </c>
      <c r="C21" s="18"/>
      <c r="D21" s="19">
        <v>1733</v>
      </c>
      <c r="E21" s="19">
        <v>2746</v>
      </c>
      <c r="F21" s="33"/>
      <c r="G21" s="8"/>
    </row>
    <row r="22" spans="1:8" ht="17.25" customHeight="1" x14ac:dyDescent="0.25">
      <c r="A22" s="7"/>
      <c r="B22" s="17" t="s">
        <v>8</v>
      </c>
      <c r="C22" s="18"/>
      <c r="D22" s="19">
        <v>654</v>
      </c>
      <c r="E22" s="19">
        <v>1396</v>
      </c>
      <c r="F22" s="9"/>
      <c r="G22" s="8"/>
    </row>
    <row r="23" spans="1:8" x14ac:dyDescent="0.25">
      <c r="A23" s="7"/>
      <c r="B23" s="9"/>
      <c r="C23" s="9"/>
      <c r="D23" s="33"/>
      <c r="E23" s="33"/>
      <c r="F23" s="9"/>
      <c r="G23" s="8"/>
      <c r="H23" s="35"/>
    </row>
    <row r="24" spans="1:8" x14ac:dyDescent="0.25">
      <c r="A24" s="7"/>
      <c r="B24" s="9"/>
      <c r="C24" s="9"/>
      <c r="D24" s="9"/>
      <c r="E24" s="9"/>
      <c r="F24" s="9"/>
      <c r="G24" s="8"/>
    </row>
    <row r="25" spans="1:8" x14ac:dyDescent="0.25">
      <c r="A25" s="7"/>
      <c r="B25" s="84" t="s">
        <v>9</v>
      </c>
      <c r="C25" s="85"/>
      <c r="D25" s="85"/>
      <c r="E25" s="85"/>
      <c r="F25" s="86"/>
      <c r="G25" s="8"/>
    </row>
    <row r="26" spans="1:8" ht="30" x14ac:dyDescent="0.25">
      <c r="A26" s="7"/>
      <c r="B26" s="1" t="s">
        <v>21</v>
      </c>
      <c r="C26" s="2"/>
      <c r="D26" s="3" t="s">
        <v>67</v>
      </c>
      <c r="E26" s="3" t="s">
        <v>50</v>
      </c>
      <c r="F26" s="3" t="s">
        <v>22</v>
      </c>
      <c r="G26" s="8"/>
    </row>
    <row r="27" spans="1:8" ht="17.25" customHeight="1" x14ac:dyDescent="0.25">
      <c r="A27" s="7"/>
      <c r="B27" s="20" t="s">
        <v>10</v>
      </c>
      <c r="C27" s="21"/>
      <c r="D27" s="21"/>
      <c r="E27" s="21"/>
      <c r="F27" s="22"/>
      <c r="G27" s="8"/>
    </row>
    <row r="28" spans="1:8" ht="17.25" customHeight="1" x14ac:dyDescent="0.25">
      <c r="A28" s="7"/>
      <c r="B28" s="17" t="s">
        <v>11</v>
      </c>
      <c r="C28" s="18"/>
      <c r="D28" s="23">
        <f>+D18/D19</f>
        <v>1.0641672674837779</v>
      </c>
      <c r="E28" s="24" t="s">
        <v>16</v>
      </c>
      <c r="F28" s="42" t="s">
        <v>23</v>
      </c>
      <c r="G28" s="8"/>
    </row>
    <row r="29" spans="1:8" ht="17.25" customHeight="1" x14ac:dyDescent="0.25">
      <c r="A29" s="7"/>
      <c r="B29" s="20" t="s">
        <v>12</v>
      </c>
      <c r="C29" s="21"/>
      <c r="D29" s="21"/>
      <c r="E29" s="21"/>
      <c r="F29" s="22"/>
      <c r="G29" s="8"/>
    </row>
    <row r="30" spans="1:8" ht="17.25" customHeight="1" x14ac:dyDescent="0.25">
      <c r="A30" s="7"/>
      <c r="B30" s="17" t="s">
        <v>13</v>
      </c>
      <c r="C30" s="18"/>
      <c r="D30" s="25">
        <f>(D21/D20)</f>
        <v>0.72601591956430667</v>
      </c>
      <c r="E30" s="24" t="s">
        <v>48</v>
      </c>
      <c r="F30" s="42" t="s">
        <v>49</v>
      </c>
      <c r="G30" s="8"/>
    </row>
    <row r="31" spans="1:8" ht="17.25" customHeight="1" x14ac:dyDescent="0.25">
      <c r="A31" s="7"/>
      <c r="B31" s="20" t="s">
        <v>14</v>
      </c>
      <c r="C31" s="21"/>
      <c r="D31" s="21"/>
      <c r="E31" s="21"/>
      <c r="F31" s="22"/>
      <c r="G31" s="8"/>
    </row>
    <row r="32" spans="1:8" ht="17.25" customHeight="1" x14ac:dyDescent="0.25">
      <c r="A32" s="7"/>
      <c r="B32" s="17" t="s">
        <v>15</v>
      </c>
      <c r="C32" s="18"/>
      <c r="D32" s="36">
        <f>(D22*1000000)/C10</f>
        <v>0.51644307203321749</v>
      </c>
      <c r="E32" s="24" t="s">
        <v>17</v>
      </c>
      <c r="F32" s="42" t="s">
        <v>23</v>
      </c>
      <c r="G32" s="8"/>
    </row>
    <row r="33" spans="1:7" x14ac:dyDescent="0.25">
      <c r="A33" s="7"/>
      <c r="B33" s="9"/>
      <c r="C33" s="9"/>
      <c r="D33" s="9"/>
      <c r="E33" s="9"/>
      <c r="F33" s="9"/>
      <c r="G33" s="8"/>
    </row>
    <row r="34" spans="1:7" ht="17.25" customHeight="1" x14ac:dyDescent="0.25">
      <c r="A34" s="7"/>
      <c r="B34" s="87" t="s">
        <v>54</v>
      </c>
      <c r="C34" s="87"/>
      <c r="D34" s="87"/>
      <c r="E34" s="87"/>
      <c r="F34" s="42" t="s">
        <v>23</v>
      </c>
      <c r="G34" s="8"/>
    </row>
    <row r="35" spans="1:7" ht="17.25" customHeight="1" x14ac:dyDescent="0.25">
      <c r="A35" s="7"/>
      <c r="B35" s="74" t="s">
        <v>55</v>
      </c>
      <c r="C35" s="75"/>
      <c r="D35" s="75"/>
      <c r="E35" s="76"/>
      <c r="F35" s="42" t="s">
        <v>23</v>
      </c>
      <c r="G35" s="8"/>
    </row>
    <row r="36" spans="1:7" ht="47.25" customHeight="1" x14ac:dyDescent="0.25">
      <c r="A36" s="7"/>
      <c r="B36" s="88" t="s">
        <v>31</v>
      </c>
      <c r="C36" s="89"/>
      <c r="D36" s="89"/>
      <c r="E36" s="90"/>
      <c r="F36" s="42" t="s">
        <v>23</v>
      </c>
      <c r="G36" s="8"/>
    </row>
    <row r="37" spans="1:7" ht="17.25" customHeight="1" x14ac:dyDescent="0.25">
      <c r="A37" s="7"/>
      <c r="B37" s="74" t="s">
        <v>68</v>
      </c>
      <c r="C37" s="75"/>
      <c r="D37" s="75"/>
      <c r="E37" s="76"/>
      <c r="F37" s="42" t="s">
        <v>64</v>
      </c>
      <c r="G37" s="8"/>
    </row>
    <row r="38" spans="1:7" ht="17.25" customHeight="1" x14ac:dyDescent="0.25">
      <c r="A38" s="7"/>
      <c r="B38" s="74" t="s">
        <v>78</v>
      </c>
      <c r="C38" s="75"/>
      <c r="D38" s="75"/>
      <c r="E38" s="76"/>
      <c r="F38" s="42" t="s">
        <v>23</v>
      </c>
      <c r="G38" s="8"/>
    </row>
    <row r="39" spans="1:7" ht="17.25" customHeight="1" x14ac:dyDescent="0.25">
      <c r="A39" s="7"/>
      <c r="B39" s="74" t="s">
        <v>69</v>
      </c>
      <c r="C39" s="75"/>
      <c r="D39" s="75"/>
      <c r="E39" s="76"/>
      <c r="F39" s="42" t="s">
        <v>23</v>
      </c>
      <c r="G39" s="8"/>
    </row>
    <row r="40" spans="1:7" ht="17.25" customHeight="1" x14ac:dyDescent="0.25">
      <c r="A40" s="7"/>
      <c r="B40" s="74" t="s">
        <v>70</v>
      </c>
      <c r="C40" s="75"/>
      <c r="D40" s="75"/>
      <c r="E40" s="76"/>
      <c r="F40" s="42" t="s">
        <v>64</v>
      </c>
      <c r="G40" s="8"/>
    </row>
    <row r="41" spans="1:7" ht="17.25" customHeight="1" x14ac:dyDescent="0.25">
      <c r="A41" s="7"/>
      <c r="B41" s="74" t="s">
        <v>79</v>
      </c>
      <c r="C41" s="75"/>
      <c r="D41" s="75"/>
      <c r="E41" s="76"/>
      <c r="F41" s="42" t="s">
        <v>23</v>
      </c>
      <c r="G41" s="8"/>
    </row>
    <row r="42" spans="1:7" ht="17.25" customHeight="1" x14ac:dyDescent="0.25">
      <c r="A42" s="7"/>
      <c r="B42" s="74" t="s">
        <v>71</v>
      </c>
      <c r="C42" s="75"/>
      <c r="D42" s="75"/>
      <c r="E42" s="76"/>
      <c r="F42" s="42" t="s">
        <v>23</v>
      </c>
      <c r="G42" s="8"/>
    </row>
    <row r="43" spans="1:7" ht="17.25" customHeight="1" x14ac:dyDescent="0.25">
      <c r="A43" s="7"/>
      <c r="B43" s="63"/>
      <c r="C43" s="63"/>
      <c r="D43" s="63"/>
      <c r="E43" s="63"/>
      <c r="F43" s="41"/>
      <c r="G43" s="8"/>
    </row>
    <row r="44" spans="1:7" x14ac:dyDescent="0.25">
      <c r="A44" s="7"/>
      <c r="B44" s="9"/>
      <c r="C44" s="9"/>
      <c r="D44" s="9"/>
      <c r="E44" s="9"/>
      <c r="F44" s="9"/>
      <c r="G44" s="8"/>
    </row>
    <row r="45" spans="1:7" x14ac:dyDescent="0.25">
      <c r="A45" s="7"/>
      <c r="B45" s="9" t="str">
        <f>+Mayatur!B45</f>
        <v>Bogotá, 7 de junio de 2016</v>
      </c>
      <c r="C45" s="9"/>
      <c r="D45" s="9"/>
      <c r="E45" s="9"/>
      <c r="F45" s="9"/>
      <c r="G45" s="8"/>
    </row>
    <row r="46" spans="1:7" x14ac:dyDescent="0.25">
      <c r="A46" s="7"/>
      <c r="B46" s="9"/>
      <c r="C46" s="9"/>
      <c r="D46" s="9"/>
      <c r="E46" s="9"/>
      <c r="F46" s="9"/>
      <c r="G46" s="8"/>
    </row>
    <row r="47" spans="1:7" x14ac:dyDescent="0.25">
      <c r="A47" s="7"/>
      <c r="B47" s="95" t="s">
        <v>75</v>
      </c>
      <c r="C47" s="95"/>
      <c r="D47" s="95"/>
      <c r="E47" s="95"/>
      <c r="F47" s="95"/>
      <c r="G47" s="8"/>
    </row>
    <row r="48" spans="1:7" x14ac:dyDescent="0.25">
      <c r="A48" s="7"/>
      <c r="B48" s="95"/>
      <c r="C48" s="95"/>
      <c r="D48" s="95"/>
      <c r="E48" s="95"/>
      <c r="F48" s="95"/>
      <c r="G48" s="8"/>
    </row>
    <row r="49" spans="1:7" x14ac:dyDescent="0.25">
      <c r="A49" s="7"/>
      <c r="B49" s="95"/>
      <c r="C49" s="95"/>
      <c r="D49" s="95"/>
      <c r="E49" s="95"/>
      <c r="F49" s="95"/>
      <c r="G49" s="8"/>
    </row>
    <row r="50" spans="1:7" x14ac:dyDescent="0.25">
      <c r="A50" s="7"/>
      <c r="B50" s="95"/>
      <c r="C50" s="95"/>
      <c r="D50" s="95"/>
      <c r="E50" s="95"/>
      <c r="F50" s="95"/>
      <c r="G50" s="8"/>
    </row>
    <row r="51" spans="1:7" x14ac:dyDescent="0.25">
      <c r="A51" s="7"/>
      <c r="B51" s="92" t="str">
        <f>+Mayatur!B51</f>
        <v>ÁLVARO ALONSO PÉREZ TIRADO</v>
      </c>
      <c r="C51" s="92"/>
      <c r="D51" s="92"/>
      <c r="E51" s="92"/>
      <c r="F51" s="92"/>
      <c r="G51" s="8"/>
    </row>
    <row r="52" spans="1:7" x14ac:dyDescent="0.25">
      <c r="A52" s="7"/>
      <c r="B52" s="94" t="str">
        <f>+Mayatur!B52</f>
        <v>Subdirector Financiero y Contable</v>
      </c>
      <c r="C52" s="94"/>
      <c r="D52" s="94"/>
      <c r="E52" s="94"/>
      <c r="F52" s="94"/>
      <c r="G52" s="8"/>
    </row>
    <row r="53" spans="1:7" x14ac:dyDescent="0.25">
      <c r="A53" s="7"/>
      <c r="B53" s="94" t="str">
        <f>+Mayatur!B53</f>
        <v>Subdirección Financiera y Contable</v>
      </c>
      <c r="C53" s="94"/>
      <c r="D53" s="94"/>
      <c r="E53" s="94"/>
      <c r="F53" s="94"/>
      <c r="G53" s="8"/>
    </row>
    <row r="54" spans="1:7" ht="15.75" thickBot="1" x14ac:dyDescent="0.3">
      <c r="A54" s="14"/>
      <c r="B54" s="15"/>
      <c r="C54" s="15"/>
      <c r="D54" s="15"/>
      <c r="E54" s="15"/>
      <c r="F54" s="15"/>
      <c r="G54" s="16"/>
    </row>
    <row r="55" spans="1:7" ht="15.75" thickTop="1" x14ac:dyDescent="0.25"/>
    <row r="58" spans="1:7" x14ac:dyDescent="0.25">
      <c r="C58" s="69"/>
      <c r="D58" s="69"/>
    </row>
  </sheetData>
  <mergeCells count="20">
    <mergeCell ref="B52:F52"/>
    <mergeCell ref="B53:F53"/>
    <mergeCell ref="B39:E39"/>
    <mergeCell ref="B40:E40"/>
    <mergeCell ref="B41:E41"/>
    <mergeCell ref="B42:E42"/>
    <mergeCell ref="B47:F50"/>
    <mergeCell ref="B51:F51"/>
    <mergeCell ref="B38:E38"/>
    <mergeCell ref="B3:F3"/>
    <mergeCell ref="B4:F4"/>
    <mergeCell ref="B6:F6"/>
    <mergeCell ref="B8:F8"/>
    <mergeCell ref="D16:E16"/>
    <mergeCell ref="B17:C17"/>
    <mergeCell ref="B25:F25"/>
    <mergeCell ref="B34:E34"/>
    <mergeCell ref="B35:E35"/>
    <mergeCell ref="B36:E36"/>
    <mergeCell ref="B37:E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SheetLayoutView="100" workbookViewId="0">
      <selection activeCell="A10" sqref="A10:D10"/>
    </sheetView>
  </sheetViews>
  <sheetFormatPr baseColWidth="10" defaultRowHeight="15" x14ac:dyDescent="0.25"/>
  <cols>
    <col min="1" max="1" width="42.85546875" customWidth="1"/>
    <col min="2" max="2" width="9.42578125" bestFit="1" customWidth="1"/>
    <col min="3" max="3" width="22" bestFit="1" customWidth="1"/>
    <col min="4" max="4" width="11.42578125" bestFit="1" customWidth="1"/>
  </cols>
  <sheetData>
    <row r="1" spans="1:13" ht="15.75" thickBot="1" x14ac:dyDescent="0.3">
      <c r="A1" s="45" t="s">
        <v>32</v>
      </c>
      <c r="B1" s="46" t="s">
        <v>33</v>
      </c>
      <c r="C1" s="46" t="s">
        <v>34</v>
      </c>
      <c r="D1" s="46" t="s">
        <v>35</v>
      </c>
    </row>
    <row r="2" spans="1:13" ht="15.75" thickBot="1" x14ac:dyDescent="0.3">
      <c r="A2" s="47" t="str">
        <f>+Mayatur!C12</f>
        <v>MAYATUR S.A.S.</v>
      </c>
      <c r="B2" s="48" t="s">
        <v>36</v>
      </c>
      <c r="C2" s="49">
        <v>1221017912.8699999</v>
      </c>
      <c r="D2" s="55" t="s">
        <v>64</v>
      </c>
    </row>
    <row r="3" spans="1:13" ht="15.75" thickBot="1" x14ac:dyDescent="0.3">
      <c r="A3" s="50" t="str">
        <f>+Novatours!C12</f>
        <v>NOVATOURS LTDA</v>
      </c>
      <c r="B3" s="51" t="s">
        <v>39</v>
      </c>
      <c r="C3" s="52">
        <v>1398991476.9200001</v>
      </c>
      <c r="D3" s="53" t="s">
        <v>64</v>
      </c>
    </row>
    <row r="4" spans="1:13" ht="15.75" thickBot="1" x14ac:dyDescent="0.3">
      <c r="A4" s="47" t="str">
        <f>+Nomadas!C12</f>
        <v>NOMADAS S.A.</v>
      </c>
      <c r="B4" s="48" t="s">
        <v>72</v>
      </c>
      <c r="C4" s="49">
        <v>1265630215.1199999</v>
      </c>
      <c r="D4" s="55" t="s">
        <v>64</v>
      </c>
    </row>
    <row r="5" spans="1:13" ht="15.75" thickBot="1" x14ac:dyDescent="0.3">
      <c r="A5" s="47" t="s">
        <v>37</v>
      </c>
      <c r="B5" s="48" t="s">
        <v>38</v>
      </c>
      <c r="C5" s="49">
        <f>+Mayatur!C10</f>
        <v>1266354484</v>
      </c>
      <c r="D5" s="54">
        <v>400</v>
      </c>
    </row>
    <row r="6" spans="1:13" ht="15.75" thickBot="1" x14ac:dyDescent="0.3">
      <c r="A6" s="60" t="s">
        <v>46</v>
      </c>
      <c r="B6" s="61" t="s">
        <v>47</v>
      </c>
      <c r="C6" s="62">
        <f>+GEOMEAN(C2,C5)</f>
        <v>1243479597.3425722</v>
      </c>
    </row>
    <row r="7" spans="1:13" x14ac:dyDescent="0.25">
      <c r="A7" s="58"/>
      <c r="B7" s="58"/>
      <c r="C7" s="59"/>
    </row>
    <row r="8" spans="1:13" x14ac:dyDescent="0.25">
      <c r="A8" s="73" t="s">
        <v>74</v>
      </c>
      <c r="B8" s="73"/>
      <c r="C8" s="73"/>
      <c r="D8" s="73"/>
    </row>
    <row r="9" spans="1:13" ht="27" customHeight="1" x14ac:dyDescent="0.25">
      <c r="A9" s="96" t="s">
        <v>88</v>
      </c>
      <c r="B9" s="96"/>
      <c r="C9" s="96"/>
      <c r="D9" s="96"/>
    </row>
    <row r="10" spans="1:13" ht="39" customHeight="1" x14ac:dyDescent="0.25">
      <c r="A10" s="96" t="s">
        <v>76</v>
      </c>
      <c r="B10" s="96"/>
      <c r="C10" s="96"/>
      <c r="D10" s="96"/>
    </row>
    <row r="11" spans="1:13" ht="30" customHeight="1" x14ac:dyDescent="0.25">
      <c r="A11" s="96" t="s">
        <v>87</v>
      </c>
      <c r="B11" s="96"/>
      <c r="C11" s="96"/>
      <c r="D11" s="96"/>
    </row>
    <row r="12" spans="1:13" x14ac:dyDescent="0.25">
      <c r="B12" s="58"/>
      <c r="C12" s="59"/>
    </row>
    <row r="13" spans="1:13" x14ac:dyDescent="0.25">
      <c r="A13" s="9" t="str">
        <f>+Mayatur!B45</f>
        <v>Bogotá, 7 de junio de 2016</v>
      </c>
      <c r="B13" s="58"/>
      <c r="C13" s="59"/>
    </row>
    <row r="14" spans="1:13" x14ac:dyDescent="0.25">
      <c r="A14" s="58"/>
      <c r="B14" s="58"/>
      <c r="C14" s="59"/>
    </row>
    <row r="15" spans="1:13" x14ac:dyDescent="0.25">
      <c r="E15" s="56"/>
      <c r="F15" s="56"/>
      <c r="G15" s="56"/>
      <c r="H15" s="56"/>
      <c r="I15" s="56"/>
      <c r="J15" s="56"/>
      <c r="K15" s="56"/>
      <c r="L15" s="56"/>
      <c r="M15" s="56"/>
    </row>
    <row r="16" spans="1:13" x14ac:dyDescent="0.25">
      <c r="A16" s="56" t="str">
        <f>+Mayatur!B51</f>
        <v>ÁLVARO ALONSO PÉREZ TIRADO</v>
      </c>
      <c r="B16" s="56"/>
      <c r="C16" s="56"/>
      <c r="D16" s="56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5">
      <c r="A17" s="57" t="str">
        <f>+Mayatur!B52</f>
        <v>Subdirector Financiero y Contable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x14ac:dyDescent="0.25">
      <c r="A18" s="57" t="str">
        <f>+Mayatur!B53</f>
        <v>Subdirección Financiera y Contable</v>
      </c>
      <c r="B18" s="57"/>
      <c r="C18" s="57"/>
      <c r="D18" s="57"/>
    </row>
    <row r="19" spans="1:13" ht="15.75" thickBot="1" x14ac:dyDescent="0.3">
      <c r="A19" s="15"/>
      <c r="B19" s="15"/>
      <c r="C19" s="15"/>
      <c r="D19" s="15"/>
    </row>
    <row r="20" spans="1:13" ht="15.75" thickTop="1" x14ac:dyDescent="0.25"/>
  </sheetData>
  <mergeCells count="3">
    <mergeCell ref="A10:D10"/>
    <mergeCell ref="A11:D11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60" zoomScaleNormal="70" zoomScalePageLayoutView="70" workbookViewId="0">
      <selection activeCell="J20" sqref="J20"/>
    </sheetView>
  </sheetViews>
  <sheetFormatPr baseColWidth="10" defaultRowHeight="15" x14ac:dyDescent="0.25"/>
  <cols>
    <col min="1" max="1" width="3.42578125" customWidth="1"/>
    <col min="2" max="2" width="30.42578125" customWidth="1"/>
    <col min="3" max="3" width="21.42578125" customWidth="1"/>
    <col min="4" max="6" width="19.42578125" customWidth="1"/>
    <col min="7" max="7" width="3.7109375" customWidth="1"/>
    <col min="9" max="9" width="20.42578125" bestFit="1" customWidth="1"/>
  </cols>
  <sheetData>
    <row r="1" spans="1:9" ht="15.75" thickBot="1" x14ac:dyDescent="0.3"/>
    <row r="2" spans="1:9" ht="15.75" thickTop="1" x14ac:dyDescent="0.25">
      <c r="A2" s="4"/>
      <c r="B2" s="5"/>
      <c r="C2" s="5"/>
      <c r="D2" s="5"/>
      <c r="E2" s="5"/>
      <c r="F2" s="5"/>
      <c r="G2" s="6"/>
    </row>
    <row r="3" spans="1:9" ht="15.75" x14ac:dyDescent="0.25">
      <c r="A3" s="7"/>
      <c r="B3" s="77" t="s">
        <v>0</v>
      </c>
      <c r="C3" s="77"/>
      <c r="D3" s="77"/>
      <c r="E3" s="77"/>
      <c r="F3" s="77"/>
      <c r="G3" s="8"/>
    </row>
    <row r="4" spans="1:9" ht="15.75" x14ac:dyDescent="0.25">
      <c r="A4" s="7"/>
      <c r="B4" s="77" t="s">
        <v>1</v>
      </c>
      <c r="C4" s="77"/>
      <c r="D4" s="77"/>
      <c r="E4" s="77"/>
      <c r="F4" s="77"/>
      <c r="G4" s="8"/>
    </row>
    <row r="5" spans="1:9" x14ac:dyDescent="0.25">
      <c r="A5" s="7"/>
      <c r="B5" s="9"/>
      <c r="C5" s="9"/>
      <c r="D5" s="9"/>
      <c r="E5" s="9"/>
      <c r="F5" s="9"/>
      <c r="G5" s="8"/>
    </row>
    <row r="6" spans="1:9" ht="15.75" x14ac:dyDescent="0.25">
      <c r="A6" s="7"/>
      <c r="B6" s="78" t="s">
        <v>43</v>
      </c>
      <c r="C6" s="78"/>
      <c r="D6" s="78"/>
      <c r="E6" s="78"/>
      <c r="F6" s="78"/>
      <c r="G6" s="8"/>
    </row>
    <row r="7" spans="1:9" ht="15.75" x14ac:dyDescent="0.25">
      <c r="A7" s="7"/>
      <c r="B7" s="10"/>
      <c r="C7" s="10"/>
      <c r="D7" s="10"/>
      <c r="E7" s="10"/>
      <c r="F7" s="10"/>
      <c r="G7" s="8"/>
    </row>
    <row r="8" spans="1:9" ht="82.5" customHeight="1" x14ac:dyDescent="0.25">
      <c r="A8" s="7"/>
      <c r="B8" s="79" t="s">
        <v>40</v>
      </c>
      <c r="C8" s="79"/>
      <c r="D8" s="79"/>
      <c r="E8" s="79"/>
      <c r="F8" s="79"/>
      <c r="G8" s="8"/>
    </row>
    <row r="9" spans="1:9" x14ac:dyDescent="0.25">
      <c r="A9" s="7"/>
      <c r="B9" s="27"/>
      <c r="C9" s="27"/>
      <c r="D9" s="27"/>
      <c r="E9" s="40"/>
      <c r="F9" s="64" t="s">
        <v>28</v>
      </c>
      <c r="G9" s="8"/>
    </row>
    <row r="10" spans="1:9" ht="45" customHeight="1" x14ac:dyDescent="0.25">
      <c r="A10" s="7"/>
      <c r="B10" s="103" t="s">
        <v>25</v>
      </c>
      <c r="C10" s="97" t="e">
        <f>+#REF!</f>
        <v>#REF!</v>
      </c>
      <c r="D10" s="98"/>
      <c r="E10" s="97" t="e">
        <f>+#REF!</f>
        <v>#REF!</v>
      </c>
      <c r="F10" s="98"/>
      <c r="G10" s="8"/>
      <c r="I10" s="43"/>
    </row>
    <row r="11" spans="1:9" ht="45" customHeight="1" x14ac:dyDescent="0.25">
      <c r="A11" s="7"/>
      <c r="B11" s="104"/>
      <c r="C11" s="99">
        <f>5878255062/1.16</f>
        <v>5067461260.3448277</v>
      </c>
      <c r="D11" s="100"/>
      <c r="E11" s="99"/>
      <c r="F11" s="100"/>
      <c r="G11" s="8"/>
    </row>
    <row r="12" spans="1:9" ht="18.75" x14ac:dyDescent="0.25">
      <c r="A12" s="7"/>
      <c r="B12" s="28" t="s">
        <v>26</v>
      </c>
      <c r="C12" s="101">
        <v>400</v>
      </c>
      <c r="D12" s="102"/>
      <c r="E12" s="101" t="s">
        <v>44</v>
      </c>
      <c r="F12" s="102"/>
      <c r="G12" s="8"/>
    </row>
    <row r="13" spans="1:9" x14ac:dyDescent="0.25">
      <c r="A13" s="7"/>
      <c r="B13" s="11"/>
      <c r="C13" s="11"/>
      <c r="D13" s="11"/>
      <c r="E13" s="40"/>
      <c r="F13" s="40"/>
      <c r="G13" s="8"/>
    </row>
    <row r="14" spans="1:9" ht="51" customHeight="1" x14ac:dyDescent="0.25">
      <c r="A14" s="7"/>
      <c r="B14" s="95" t="s">
        <v>45</v>
      </c>
      <c r="C14" s="95"/>
      <c r="D14" s="95"/>
      <c r="E14" s="95"/>
      <c r="F14" s="95"/>
      <c r="G14" s="8"/>
      <c r="I14" s="29"/>
    </row>
    <row r="15" spans="1:9" x14ac:dyDescent="0.25">
      <c r="A15" s="7"/>
      <c r="B15" s="9"/>
      <c r="C15" s="9"/>
      <c r="E15" s="9"/>
      <c r="F15" s="44"/>
      <c r="G15" s="8"/>
      <c r="I15" s="30"/>
    </row>
    <row r="16" spans="1:9" x14ac:dyDescent="0.25">
      <c r="A16" s="7"/>
      <c r="B16" s="9" t="s">
        <v>42</v>
      </c>
      <c r="C16" s="9"/>
      <c r="E16" s="9"/>
      <c r="F16" s="44"/>
      <c r="G16" s="8"/>
      <c r="I16" s="29"/>
    </row>
    <row r="17" spans="1:9" x14ac:dyDescent="0.25">
      <c r="A17" s="7"/>
      <c r="B17" s="9"/>
      <c r="C17" s="9"/>
      <c r="D17" s="9"/>
      <c r="E17" s="9"/>
      <c r="F17" s="9"/>
      <c r="G17" s="8"/>
      <c r="I17" s="29"/>
    </row>
    <row r="18" spans="1:9" x14ac:dyDescent="0.25">
      <c r="A18" s="7"/>
      <c r="B18" s="56" t="s">
        <v>30</v>
      </c>
      <c r="C18" s="56"/>
      <c r="D18" s="56"/>
      <c r="E18" s="56"/>
      <c r="F18" s="56"/>
      <c r="G18" s="8"/>
      <c r="I18" s="29"/>
    </row>
    <row r="19" spans="1:9" x14ac:dyDescent="0.25">
      <c r="A19" s="7"/>
      <c r="B19" s="57" t="s">
        <v>29</v>
      </c>
      <c r="C19" s="57"/>
      <c r="D19" s="57"/>
      <c r="E19" s="57"/>
      <c r="F19" s="57"/>
      <c r="G19" s="8"/>
      <c r="I19" s="31"/>
    </row>
    <row r="20" spans="1:9" x14ac:dyDescent="0.25">
      <c r="A20" s="7"/>
      <c r="B20" s="57" t="s">
        <v>24</v>
      </c>
      <c r="C20" s="57"/>
      <c r="D20" s="57"/>
      <c r="E20" s="57"/>
      <c r="F20" s="57"/>
      <c r="G20" s="8"/>
      <c r="I20" s="32"/>
    </row>
    <row r="21" spans="1:9" ht="15.75" thickBot="1" x14ac:dyDescent="0.3">
      <c r="A21" s="14"/>
      <c r="B21" s="15"/>
      <c r="C21" s="15"/>
      <c r="D21" s="15"/>
      <c r="E21" s="15"/>
      <c r="F21" s="15"/>
      <c r="G21" s="16"/>
    </row>
    <row r="22" spans="1:9" ht="15.75" thickTop="1" x14ac:dyDescent="0.25"/>
  </sheetData>
  <mergeCells count="12">
    <mergeCell ref="B14:F14"/>
    <mergeCell ref="B3:F3"/>
    <mergeCell ref="B4:F4"/>
    <mergeCell ref="B6:F6"/>
    <mergeCell ref="B8:F8"/>
    <mergeCell ref="C10:D10"/>
    <mergeCell ref="C11:D11"/>
    <mergeCell ref="C12:D12"/>
    <mergeCell ref="B10:B11"/>
    <mergeCell ref="E10:F10"/>
    <mergeCell ref="E11:F11"/>
    <mergeCell ref="E12:F12"/>
  </mergeCells>
  <printOptions horizontalCentered="1" verticalCentered="1"/>
  <pageMargins left="0.70866141732283472" right="0.70866141732283472" top="1.6929133858267718" bottom="0.74803149606299213" header="0.31496062992125984" footer="0.31496062992125984"/>
  <pageSetup scale="92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Mayatur</vt:lpstr>
      <vt:lpstr>Novatours</vt:lpstr>
      <vt:lpstr>Nomadas</vt:lpstr>
      <vt:lpstr>formato MAA</vt:lpstr>
      <vt:lpstr>OFERTA ECONÓMICA</vt:lpstr>
      <vt:lpstr>'formato MAA'!Área_de_impresión</vt:lpstr>
      <vt:lpstr>Mayatur!Área_de_impresión</vt:lpstr>
      <vt:lpstr>Nomadas!Área_de_impresión</vt:lpstr>
      <vt:lpstr>Novatours!Área_de_impresión</vt:lpstr>
      <vt:lpstr>'OFERTA ECONÓMICA'!Área_de_impresión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Sebastian Salazar</cp:lastModifiedBy>
  <cp:lastPrinted>2016-06-07T15:06:51Z</cp:lastPrinted>
  <dcterms:created xsi:type="dcterms:W3CDTF">2015-03-22T15:44:41Z</dcterms:created>
  <dcterms:modified xsi:type="dcterms:W3CDTF">2016-06-07T16:23:47Z</dcterms:modified>
</cp:coreProperties>
</file>