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111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43" i="1"/>
  <c r="I7"/>
  <c r="J19" l="1"/>
  <c r="J15"/>
  <c r="J13"/>
  <c r="J11"/>
  <c r="G10"/>
  <c r="H10"/>
  <c r="I10" s="1"/>
  <c r="G9"/>
  <c r="J9" s="1"/>
  <c r="G8"/>
  <c r="J8" s="1"/>
  <c r="H7"/>
  <c r="G7"/>
  <c r="J10" l="1"/>
  <c r="J7"/>
  <c r="J25" s="1"/>
</calcChain>
</file>

<file path=xl/comments1.xml><?xml version="1.0" encoding="utf-8"?>
<comments xmlns="http://schemas.openxmlformats.org/spreadsheetml/2006/main">
  <authors>
    <author>adizquierdo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4 SESISIONES CADA SESION DE $580.000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SE MULTIPLICA $580.000 POR 16, QUE EQUIVALES A 4 EXPERTOS CADA UNO CON 4 SESIONES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4 SESIONES DE $580.000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SE MULTIPLICA 24 PERSONAS POR 4 SESIONES, SON 96 A $580.000 CADA UNA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2 JORNADAS POR CADA PERSONA, SE MULTIPLICA LOS $800.000 POR 30
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4 JORNADAS, CADA UNA A $832.000, POR 60, RESULTANTE DE MULTIPLICAR 15 PERSONAS POR 4 JORNADAS
</t>
        </r>
      </text>
    </comment>
  </commentList>
</comments>
</file>

<file path=xl/sharedStrings.xml><?xml version="1.0" encoding="utf-8"?>
<sst xmlns="http://schemas.openxmlformats.org/spreadsheetml/2006/main" count="53" uniqueCount="45">
  <si>
    <t xml:space="preserve">REVISIÓN DE ASESOR, OJO FRESCO Y VALIDACIÓN SABER PRO </t>
  </si>
  <si>
    <t xml:space="preserve">REVISIÓN DE ASESOR Y OJO FRESCO SABER 11º </t>
  </si>
  <si>
    <t>OFERTA ECONOMICA</t>
  </si>
  <si>
    <t>PORCENTAJE DE  ADMINISTRACION</t>
  </si>
  <si>
    <t>PROCESO</t>
  </si>
  <si>
    <t>DISEÑO DE INSTRUMENTOS DE EVALUACIÓN</t>
  </si>
  <si>
    <t>PERSONAL REQUERIDO</t>
  </si>
  <si>
    <t>ASESORES PARA ELABORACIÓN Y AJUSTE DE MARCOS DE REFERENCIA Y ESPECIFICACIONES</t>
  </si>
  <si>
    <t>EXPERTOS PARA LOS COMITES TECNICOS DE COMPETENCIAS GENERICAS Y SABER PRO</t>
  </si>
  <si>
    <t>DOCENTES Y/O EXPERTOS PARA DEFINICION DE NIVELES DE DESEMPEÑO (MINIMO 2 JORNADAS)</t>
  </si>
  <si>
    <t>CONSTRUCCION, REVISION Y VALIDACION DE PREGUNTAS Y CONTEXTOS</t>
  </si>
  <si>
    <t>SE REQUIERE PARA SABER PRO Y SABER 3,5 Y 9</t>
  </si>
  <si>
    <t>ACTIVIDADES</t>
  </si>
  <si>
    <t>VALOR TOTAL 2013</t>
  </si>
  <si>
    <t>VALOR TOTAL 2014</t>
  </si>
  <si>
    <t>TARIFA UNITARIA A CANCELAR 2013</t>
  </si>
  <si>
    <t>TARIFA UNITARIA A CANCELAR 2014</t>
  </si>
  <si>
    <t>VALOR CONTRATO</t>
  </si>
  <si>
    <t>COMITES MODULOS PRUEBAS GENERICAS</t>
  </si>
  <si>
    <t>COMITES MODULOS PRUEBAS SABER PRO</t>
  </si>
  <si>
    <t>CANTIDAD PERSONAL REQUERIDO 2013</t>
  </si>
  <si>
    <t>CANTIDAD PERSONAL REQUERIDO 2014</t>
  </si>
  <si>
    <t>CONSTRUCTORES SABER PRO</t>
  </si>
  <si>
    <t>1250 en 2013 y 1045 construccion de preguntas</t>
  </si>
  <si>
    <t>CONSTRUCTORES SABER 11</t>
  </si>
  <si>
    <t>760 en 2013 y 1040 construccion de preguntas</t>
  </si>
  <si>
    <t>80 en 2013  y 160 en 2014 contextos</t>
  </si>
  <si>
    <t>134 en 2013 y 81 en 2013  contextos</t>
  </si>
  <si>
    <t xml:space="preserve"> REVISORES POR PREGUNTA</t>
  </si>
  <si>
    <t>REVISORES POR CONTEXTO</t>
  </si>
  <si>
    <t>REVISORES OJO FRESCO Y VALIDADORES POR SESION</t>
  </si>
  <si>
    <t>REVISORES OJO FRESCO Y VALIDADORES POR PREGUNTA</t>
  </si>
  <si>
    <t>REVISORES OJO FRESCO POR PREGUNTA</t>
  </si>
  <si>
    <t xml:space="preserve">CALIFICACION DE RESPUESTAS A LAS PREGUNTAS ABIERTAS Y ENSAYOS </t>
  </si>
  <si>
    <t>CALIFICADOR SABER 11 (1 semestre) Y COORDINADOR</t>
  </si>
  <si>
    <t>CALIFICADOR SESION DE INDUCCION</t>
  </si>
  <si>
    <t>CALIFICADOR RESPUESTA CALIFICADA</t>
  </si>
  <si>
    <t>COORDINADOR</t>
  </si>
  <si>
    <t>FECHA DILIGENCIAMIENTO</t>
  </si>
  <si>
    <t>TOTAL</t>
  </si>
  <si>
    <r>
      <rPr>
        <b/>
        <sz val="14"/>
        <rFont val="Calibri"/>
        <family val="2"/>
        <scheme val="minor"/>
      </rPr>
      <t>Nota 1.</t>
    </r>
    <r>
      <rPr>
        <sz val="14"/>
        <rFont val="Calibri"/>
        <family val="2"/>
        <scheme val="minor"/>
      </rPr>
      <t xml:space="preserve"> El ICFES tendrá la potestad de cambiar los valores de los pagos por las calificaciones de acuerdo con las necesidades del servicio. </t>
    </r>
  </si>
  <si>
    <r>
      <rPr>
        <b/>
        <sz val="14"/>
        <rFont val="Calibri"/>
        <family val="2"/>
        <scheme val="minor"/>
      </rPr>
      <t>Nota 2</t>
    </r>
    <r>
      <rPr>
        <sz val="14"/>
        <rFont val="Calibri"/>
        <family val="2"/>
        <scheme val="minor"/>
      </rPr>
      <t>. Se aclara que los valores estimados están basados en proyecciones realizadas y que pueden variar de acuerdo a las condiciones reales encontras en la aplicación de las pruebas.</t>
    </r>
  </si>
  <si>
    <r>
      <rPr>
        <b/>
        <sz val="14"/>
        <rFont val="Calibri"/>
        <family val="2"/>
        <scheme val="minor"/>
      </rPr>
      <t>Nota 3</t>
    </r>
    <r>
      <rPr>
        <sz val="14"/>
        <rFont val="Calibri"/>
        <family val="2"/>
        <scheme val="minor"/>
      </rPr>
      <t xml:space="preserve">. Para estimar el porcentaje de adminitracion deben tener en cuenta todos los costos directos e indirectos, en que incurra la gestion de los procesos, como por ejemplo impuestos, pagos de honorarios, pagos a la seguridad social, etc. </t>
    </r>
  </si>
  <si>
    <t>FORMATO 3 - OFERTA ECONOMICA</t>
  </si>
  <si>
    <t>FIRMA PROPONENTE</t>
  </si>
</sst>
</file>

<file path=xl/styles.xml><?xml version="1.0" encoding="utf-8"?>
<styleSheet xmlns="http://schemas.openxmlformats.org/spreadsheetml/2006/main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-* #,##0\ _€_-;\-* #,##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/>
    <xf numFmtId="165" fontId="11" fillId="0" borderId="0" xfId="2" applyNumberFormat="1" applyFont="1"/>
    <xf numFmtId="0" fontId="11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6" xfId="0" applyFont="1" applyBorder="1"/>
    <xf numFmtId="165" fontId="11" fillId="0" borderId="6" xfId="2" applyNumberFormat="1" applyFont="1" applyBorder="1" applyAlignment="1">
      <alignment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6" fontId="13" fillId="0" borderId="0" xfId="0" applyNumberFormat="1" applyFont="1" applyBorder="1"/>
    <xf numFmtId="0" fontId="11" fillId="0" borderId="0" xfId="0" applyFont="1" applyBorder="1" applyAlignment="1">
      <alignment horizontal="left" vertical="top" wrapText="1"/>
    </xf>
    <xf numFmtId="165" fontId="11" fillId="0" borderId="0" xfId="2" applyNumberFormat="1" applyFont="1" applyBorder="1"/>
    <xf numFmtId="6" fontId="11" fillId="0" borderId="0" xfId="0" applyNumberFormat="1" applyFont="1" applyBorder="1"/>
    <xf numFmtId="164" fontId="11" fillId="0" borderId="0" xfId="1" applyNumberFormat="1" applyFont="1"/>
    <xf numFmtId="164" fontId="3" fillId="2" borderId="0" xfId="1" applyNumberFormat="1" applyFont="1" applyFill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165" fontId="14" fillId="0" borderId="0" xfId="2" applyNumberFormat="1" applyFont="1" applyAlignment="1">
      <alignment wrapText="1"/>
    </xf>
    <xf numFmtId="165" fontId="14" fillId="0" borderId="0" xfId="2" applyNumberFormat="1" applyFont="1"/>
    <xf numFmtId="0" fontId="1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161925</xdr:rowOff>
    </xdr:from>
    <xdr:to>
      <xdr:col>1</xdr:col>
      <xdr:colOff>409575</xdr:colOff>
      <xdr:row>2</xdr:row>
      <xdr:rowOff>64135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61925"/>
          <a:ext cx="1562100" cy="607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ySplit="6" topLeftCell="A31" activePane="bottomLeft" state="frozen"/>
      <selection pane="bottomLeft" activeCell="A35" sqref="A35:B35"/>
    </sheetView>
  </sheetViews>
  <sheetFormatPr baseColWidth="10" defaultRowHeight="45" customHeight="1"/>
  <cols>
    <col min="1" max="1" width="23.140625" style="4" customWidth="1"/>
    <col min="2" max="2" width="41.42578125" style="4" customWidth="1"/>
    <col min="3" max="3" width="29.5703125" style="4" customWidth="1"/>
    <col min="4" max="4" width="18.5703125" style="4" customWidth="1"/>
    <col min="5" max="5" width="14.42578125" style="4" customWidth="1"/>
    <col min="6" max="6" width="13.7109375" style="4" customWidth="1"/>
    <col min="7" max="7" width="13.85546875" style="4" bestFit="1" customWidth="1"/>
    <col min="8" max="8" width="18.42578125" style="4" customWidth="1"/>
    <col min="9" max="9" width="16" style="4" customWidth="1"/>
    <col min="10" max="10" width="15.42578125" style="4" customWidth="1"/>
    <col min="11" max="11" width="23.42578125" style="4" bestFit="1" customWidth="1"/>
    <col min="12" max="12" width="23.42578125" style="4" customWidth="1"/>
    <col min="13" max="16384" width="11.42578125" style="4"/>
  </cols>
  <sheetData>
    <row r="1" spans="1:12" ht="45" customHeight="1">
      <c r="A1" s="47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0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.75"/>
    <row r="4" spans="1:12" ht="30">
      <c r="A4" s="48" t="s">
        <v>2</v>
      </c>
      <c r="B4" s="48"/>
      <c r="C4" s="6" t="s">
        <v>3</v>
      </c>
      <c r="D4" s="7"/>
    </row>
    <row r="5" spans="1:12" s="3" customFormat="1" ht="15.75">
      <c r="A5" s="1"/>
      <c r="B5" s="1"/>
      <c r="D5" s="2"/>
    </row>
    <row r="6" spans="1:12" ht="64.5" customHeight="1">
      <c r="A6" s="8" t="s">
        <v>4</v>
      </c>
      <c r="B6" s="8" t="s">
        <v>6</v>
      </c>
      <c r="C6" s="8" t="s">
        <v>12</v>
      </c>
      <c r="D6" s="8" t="s">
        <v>20</v>
      </c>
      <c r="E6" s="8" t="s">
        <v>21</v>
      </c>
      <c r="F6" s="8" t="s">
        <v>15</v>
      </c>
      <c r="G6" s="8" t="s">
        <v>13</v>
      </c>
      <c r="H6" s="8" t="s">
        <v>16</v>
      </c>
      <c r="I6" s="8" t="s">
        <v>14</v>
      </c>
      <c r="J6" s="8" t="s">
        <v>17</v>
      </c>
    </row>
    <row r="7" spans="1:12" ht="99" customHeight="1">
      <c r="A7" s="11" t="s">
        <v>5</v>
      </c>
      <c r="B7" s="11" t="s">
        <v>7</v>
      </c>
      <c r="C7" s="11" t="s">
        <v>11</v>
      </c>
      <c r="D7" s="11">
        <v>12</v>
      </c>
      <c r="E7" s="11">
        <v>60</v>
      </c>
      <c r="F7" s="9">
        <v>4300000</v>
      </c>
      <c r="G7" s="9">
        <f>+D7*F7</f>
        <v>51600000</v>
      </c>
      <c r="H7" s="9">
        <f>+(F7*4%)+F7</f>
        <v>4472000</v>
      </c>
      <c r="I7" s="9">
        <f>+H7*E7</f>
        <v>268320000</v>
      </c>
      <c r="J7" s="10">
        <f>+I7+G7</f>
        <v>319920000</v>
      </c>
    </row>
    <row r="8" spans="1:12" ht="52.5" customHeight="1">
      <c r="A8" s="34" t="s">
        <v>5</v>
      </c>
      <c r="B8" s="34" t="s">
        <v>8</v>
      </c>
      <c r="C8" s="11" t="s">
        <v>18</v>
      </c>
      <c r="D8" s="11">
        <v>4</v>
      </c>
      <c r="E8" s="11">
        <v>0</v>
      </c>
      <c r="F8" s="9">
        <v>580000</v>
      </c>
      <c r="G8" s="9">
        <f>+F8*16</f>
        <v>9280000</v>
      </c>
      <c r="H8" s="11">
        <v>0</v>
      </c>
      <c r="I8" s="11">
        <v>0</v>
      </c>
      <c r="J8" s="10">
        <f>+I8+G8</f>
        <v>9280000</v>
      </c>
    </row>
    <row r="9" spans="1:12" ht="52.5" customHeight="1">
      <c r="A9" s="35"/>
      <c r="B9" s="35"/>
      <c r="C9" s="11" t="s">
        <v>19</v>
      </c>
      <c r="D9" s="11">
        <v>24</v>
      </c>
      <c r="E9" s="11">
        <v>0</v>
      </c>
      <c r="F9" s="9">
        <v>580000</v>
      </c>
      <c r="G9" s="9">
        <f>96*F9</f>
        <v>55680000</v>
      </c>
      <c r="H9" s="11">
        <v>0</v>
      </c>
      <c r="I9" s="11">
        <v>0</v>
      </c>
      <c r="J9" s="10">
        <f>+I9+G9</f>
        <v>55680000</v>
      </c>
    </row>
    <row r="10" spans="1:12" ht="72" customHeight="1">
      <c r="A10" s="11" t="s">
        <v>5</v>
      </c>
      <c r="B10" s="11" t="s">
        <v>9</v>
      </c>
      <c r="C10" s="11" t="s">
        <v>5</v>
      </c>
      <c r="D10" s="11">
        <v>15</v>
      </c>
      <c r="E10" s="11">
        <v>15</v>
      </c>
      <c r="F10" s="9">
        <v>800000</v>
      </c>
      <c r="G10" s="9">
        <f>+F10*30</f>
        <v>24000000</v>
      </c>
      <c r="H10" s="10">
        <f>+(F10*4%)+F10</f>
        <v>832000</v>
      </c>
      <c r="I10" s="10">
        <f>60*H10</f>
        <v>49920000</v>
      </c>
      <c r="J10" s="10">
        <f>+I10+G10</f>
        <v>73920000</v>
      </c>
    </row>
    <row r="11" spans="1:12" ht="58.5" customHeight="1">
      <c r="A11" s="43" t="s">
        <v>10</v>
      </c>
      <c r="B11" s="43" t="s">
        <v>22</v>
      </c>
      <c r="C11" s="9" t="s">
        <v>23</v>
      </c>
      <c r="D11" s="34">
        <v>160</v>
      </c>
      <c r="E11" s="34">
        <v>160</v>
      </c>
      <c r="F11" s="9">
        <v>187200</v>
      </c>
      <c r="G11" s="41">
        <v>250723200</v>
      </c>
      <c r="H11" s="10">
        <v>194688</v>
      </c>
      <c r="I11" s="41">
        <v>187670912</v>
      </c>
      <c r="J11" s="41">
        <f>+I11+G11</f>
        <v>438394112</v>
      </c>
    </row>
    <row r="12" spans="1:12" ht="63" customHeight="1">
      <c r="A12" s="43"/>
      <c r="B12" s="43"/>
      <c r="C12" s="11" t="s">
        <v>27</v>
      </c>
      <c r="D12" s="35"/>
      <c r="E12" s="35"/>
      <c r="F12" s="9">
        <v>124800</v>
      </c>
      <c r="G12" s="45"/>
      <c r="H12" s="10">
        <v>129792</v>
      </c>
      <c r="I12" s="45"/>
      <c r="J12" s="35"/>
    </row>
    <row r="13" spans="1:12" ht="45" customHeight="1">
      <c r="A13" s="43" t="s">
        <v>10</v>
      </c>
      <c r="B13" s="43" t="s">
        <v>24</v>
      </c>
      <c r="C13" s="9" t="s">
        <v>25</v>
      </c>
      <c r="D13" s="34">
        <v>110</v>
      </c>
      <c r="E13" s="34">
        <v>140</v>
      </c>
      <c r="F13" s="9">
        <v>108200</v>
      </c>
      <c r="G13" s="41">
        <v>86472000</v>
      </c>
      <c r="H13" s="10">
        <v>112528</v>
      </c>
      <c r="I13" s="41">
        <v>137795840</v>
      </c>
      <c r="J13" s="41">
        <f>+I13+G13</f>
        <v>224267840</v>
      </c>
    </row>
    <row r="14" spans="1:12" ht="45" customHeight="1">
      <c r="A14" s="43"/>
      <c r="B14" s="43"/>
      <c r="C14" s="11" t="s">
        <v>26</v>
      </c>
      <c r="D14" s="35"/>
      <c r="E14" s="35"/>
      <c r="F14" s="9">
        <v>124800</v>
      </c>
      <c r="G14" s="45"/>
      <c r="H14" s="10">
        <v>129792</v>
      </c>
      <c r="I14" s="45"/>
      <c r="J14" s="45"/>
    </row>
    <row r="15" spans="1:12" ht="45" customHeight="1">
      <c r="A15" s="34" t="s">
        <v>10</v>
      </c>
      <c r="B15" s="34" t="s">
        <v>0</v>
      </c>
      <c r="C15" s="11" t="s">
        <v>28</v>
      </c>
      <c r="D15" s="34">
        <v>13</v>
      </c>
      <c r="E15" s="34">
        <v>13</v>
      </c>
      <c r="F15" s="9">
        <v>36400</v>
      </c>
      <c r="G15" s="41">
        <v>230333550</v>
      </c>
      <c r="H15" s="9">
        <v>37856</v>
      </c>
      <c r="I15" s="41">
        <v>117156624</v>
      </c>
      <c r="J15" s="41">
        <f>+I15+G15</f>
        <v>347490174</v>
      </c>
    </row>
    <row r="16" spans="1:12" ht="33.75" customHeight="1">
      <c r="A16" s="46"/>
      <c r="B16" s="46"/>
      <c r="C16" s="11" t="s">
        <v>29</v>
      </c>
      <c r="D16" s="35"/>
      <c r="E16" s="35"/>
      <c r="F16" s="9">
        <v>41600</v>
      </c>
      <c r="G16" s="42"/>
      <c r="H16" s="9">
        <v>43264</v>
      </c>
      <c r="I16" s="42"/>
      <c r="J16" s="42"/>
    </row>
    <row r="17" spans="1:10" ht="45" customHeight="1">
      <c r="A17" s="46"/>
      <c r="B17" s="46"/>
      <c r="C17" s="11" t="s">
        <v>30</v>
      </c>
      <c r="D17" s="11">
        <v>168</v>
      </c>
      <c r="E17" s="11">
        <v>168</v>
      </c>
      <c r="F17" s="9">
        <v>60000</v>
      </c>
      <c r="G17" s="42"/>
      <c r="H17" s="9">
        <v>62400</v>
      </c>
      <c r="I17" s="42"/>
      <c r="J17" s="42"/>
    </row>
    <row r="18" spans="1:10" ht="35.25" customHeight="1">
      <c r="A18" s="35"/>
      <c r="B18" s="35"/>
      <c r="C18" s="11" t="s">
        <v>31</v>
      </c>
      <c r="D18" s="11">
        <v>204</v>
      </c>
      <c r="E18" s="11">
        <v>204</v>
      </c>
      <c r="F18" s="9">
        <v>9100</v>
      </c>
      <c r="G18" s="45"/>
      <c r="H18" s="9">
        <v>9464</v>
      </c>
      <c r="I18" s="45"/>
      <c r="J18" s="45"/>
    </row>
    <row r="19" spans="1:10" ht="45" customHeight="1">
      <c r="A19" s="43" t="s">
        <v>10</v>
      </c>
      <c r="B19" s="43" t="s">
        <v>1</v>
      </c>
      <c r="C19" s="11" t="s">
        <v>28</v>
      </c>
      <c r="D19" s="34">
        <v>14</v>
      </c>
      <c r="E19" s="34">
        <v>14</v>
      </c>
      <c r="F19" s="9">
        <v>36400</v>
      </c>
      <c r="G19" s="41">
        <v>40690000</v>
      </c>
      <c r="H19" s="9">
        <v>37856</v>
      </c>
      <c r="I19" s="41">
        <v>48739600</v>
      </c>
      <c r="J19" s="41">
        <f>+I19+G19</f>
        <v>89429600</v>
      </c>
    </row>
    <row r="20" spans="1:10" ht="45" customHeight="1">
      <c r="A20" s="43"/>
      <c r="B20" s="43"/>
      <c r="C20" s="11" t="s">
        <v>29</v>
      </c>
      <c r="D20" s="35"/>
      <c r="E20" s="35"/>
      <c r="F20" s="9">
        <v>41600</v>
      </c>
      <c r="G20" s="42"/>
      <c r="H20" s="9">
        <v>43264</v>
      </c>
      <c r="I20" s="42"/>
      <c r="J20" s="42"/>
    </row>
    <row r="21" spans="1:10" ht="45" customHeight="1">
      <c r="A21" s="43"/>
      <c r="B21" s="43"/>
      <c r="C21" s="11" t="s">
        <v>32</v>
      </c>
      <c r="D21" s="11">
        <v>36</v>
      </c>
      <c r="E21" s="11">
        <v>36</v>
      </c>
      <c r="F21" s="9">
        <v>9100</v>
      </c>
      <c r="G21" s="42"/>
      <c r="H21" s="9">
        <v>9464</v>
      </c>
      <c r="I21" s="42"/>
      <c r="J21" s="42"/>
    </row>
    <row r="22" spans="1:10" ht="45" customHeight="1">
      <c r="A22" s="43" t="s">
        <v>33</v>
      </c>
      <c r="B22" s="43" t="s">
        <v>34</v>
      </c>
      <c r="C22" s="11" t="s">
        <v>35</v>
      </c>
      <c r="D22" s="43">
        <v>0</v>
      </c>
      <c r="E22" s="43">
        <v>120</v>
      </c>
      <c r="F22" s="9">
        <v>0</v>
      </c>
      <c r="G22" s="43">
        <v>0</v>
      </c>
      <c r="H22" s="9">
        <v>91800</v>
      </c>
      <c r="I22" s="44">
        <v>298648800</v>
      </c>
      <c r="J22" s="44">
        <v>298648800</v>
      </c>
    </row>
    <row r="23" spans="1:10" ht="45" customHeight="1">
      <c r="A23" s="43"/>
      <c r="B23" s="43"/>
      <c r="C23" s="11" t="s">
        <v>36</v>
      </c>
      <c r="D23" s="43"/>
      <c r="E23" s="43"/>
      <c r="F23" s="9">
        <v>0</v>
      </c>
      <c r="G23" s="43"/>
      <c r="H23" s="9">
        <v>200</v>
      </c>
      <c r="I23" s="44"/>
      <c r="J23" s="44"/>
    </row>
    <row r="24" spans="1:10" ht="45" customHeight="1">
      <c r="A24" s="43"/>
      <c r="B24" s="43"/>
      <c r="C24" s="11" t="s">
        <v>37</v>
      </c>
      <c r="D24" s="43"/>
      <c r="E24" s="11">
        <v>9</v>
      </c>
      <c r="F24" s="9">
        <v>0</v>
      </c>
      <c r="G24" s="43"/>
      <c r="H24" s="9">
        <v>4000000</v>
      </c>
      <c r="I24" s="44"/>
      <c r="J24" s="44"/>
    </row>
    <row r="25" spans="1:10" ht="33.75" customHeight="1">
      <c r="A25" s="38" t="s">
        <v>39</v>
      </c>
      <c r="B25" s="39"/>
      <c r="C25" s="39"/>
      <c r="D25" s="39"/>
      <c r="E25" s="39"/>
      <c r="F25" s="39"/>
      <c r="G25" s="39"/>
      <c r="H25" s="39"/>
      <c r="I25" s="40"/>
      <c r="J25" s="22">
        <f>SUM(J7:J24)</f>
        <v>1857030526</v>
      </c>
    </row>
    <row r="26" spans="1:10" ht="12.75">
      <c r="A26" s="12"/>
      <c r="B26" s="12"/>
      <c r="C26" s="12"/>
      <c r="D26" s="12"/>
      <c r="E26" s="12"/>
      <c r="F26" s="13"/>
      <c r="G26" s="12"/>
      <c r="H26" s="13"/>
      <c r="I26" s="21"/>
      <c r="J26" s="21"/>
    </row>
    <row r="27" spans="1:10" ht="12.75"/>
    <row r="28" spans="1:10" s="29" customFormat="1" ht="27.75" customHeight="1">
      <c r="A28" s="36" t="s">
        <v>40</v>
      </c>
      <c r="B28" s="36"/>
      <c r="C28" s="36"/>
      <c r="D28" s="36"/>
      <c r="E28" s="36"/>
      <c r="F28" s="36"/>
      <c r="G28" s="36"/>
      <c r="H28" s="36"/>
      <c r="I28" s="36"/>
    </row>
    <row r="29" spans="1:10" s="29" customFormat="1" ht="18.75">
      <c r="A29" s="30"/>
      <c r="B29" s="30"/>
      <c r="D29" s="31"/>
      <c r="E29" s="32"/>
      <c r="F29" s="32"/>
      <c r="G29" s="32"/>
      <c r="H29" s="32"/>
    </row>
    <row r="30" spans="1:10" s="29" customFormat="1" ht="40.5" customHeight="1">
      <c r="A30" s="36" t="s">
        <v>41</v>
      </c>
      <c r="B30" s="36"/>
      <c r="C30" s="36"/>
      <c r="D30" s="36"/>
      <c r="E30" s="36"/>
      <c r="F30" s="36"/>
      <c r="G30" s="36"/>
      <c r="H30" s="36"/>
      <c r="I30" s="36"/>
    </row>
    <row r="31" spans="1:10" s="29" customFormat="1" ht="18.75">
      <c r="A31" s="33"/>
      <c r="B31" s="33"/>
      <c r="C31" s="33"/>
      <c r="D31" s="33"/>
      <c r="E31" s="33"/>
      <c r="F31" s="33"/>
      <c r="G31" s="33"/>
      <c r="H31" s="33"/>
      <c r="I31" s="33"/>
    </row>
    <row r="32" spans="1:10" s="29" customFormat="1" ht="51" customHeight="1">
      <c r="A32" s="36" t="s">
        <v>42</v>
      </c>
      <c r="B32" s="36"/>
      <c r="C32" s="36"/>
      <c r="D32" s="36"/>
      <c r="E32" s="36"/>
      <c r="F32" s="36"/>
      <c r="G32" s="36"/>
      <c r="H32" s="36"/>
      <c r="I32" s="36"/>
    </row>
    <row r="33" spans="1:10" s="14" customFormat="1" ht="12.75" customHeight="1">
      <c r="A33" s="16"/>
      <c r="B33" s="16"/>
      <c r="C33" s="16"/>
      <c r="D33" s="16"/>
      <c r="E33" s="16"/>
      <c r="F33" s="16"/>
      <c r="G33" s="16"/>
      <c r="H33" s="16"/>
      <c r="I33" s="16"/>
    </row>
    <row r="34" spans="1:10" s="14" customFormat="1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27"/>
    </row>
    <row r="35" spans="1:10" s="14" customFormat="1" ht="12.75" customHeight="1" thickBot="1">
      <c r="A35" s="37" t="s">
        <v>44</v>
      </c>
      <c r="B35" s="37"/>
      <c r="C35" s="17"/>
      <c r="D35" s="17"/>
      <c r="E35" s="17"/>
      <c r="F35" s="17"/>
      <c r="G35" s="16"/>
      <c r="H35" s="23"/>
      <c r="I35" s="23"/>
      <c r="J35" s="27"/>
    </row>
    <row r="36" spans="1:10" s="14" customFormat="1" ht="12.75" customHeight="1">
      <c r="A36" s="16"/>
      <c r="B36" s="18"/>
      <c r="C36" s="16"/>
      <c r="D36" s="16"/>
      <c r="E36" s="16"/>
      <c r="F36" s="16"/>
      <c r="G36" s="16"/>
      <c r="H36" s="24"/>
      <c r="I36" s="24"/>
      <c r="J36" s="27"/>
    </row>
    <row r="37" spans="1:10" s="14" customFormat="1" ht="13.5" customHeight="1" thickBot="1">
      <c r="A37" s="37" t="s">
        <v>38</v>
      </c>
      <c r="B37" s="37"/>
      <c r="C37" s="19"/>
      <c r="D37" s="20"/>
      <c r="E37" s="15"/>
      <c r="F37" s="15"/>
      <c r="G37" s="15"/>
      <c r="H37" s="25"/>
      <c r="I37" s="26"/>
      <c r="J37" s="27"/>
    </row>
    <row r="38" spans="1:10" ht="45" customHeight="1">
      <c r="J38" s="28"/>
    </row>
    <row r="39" spans="1:10" ht="45" customHeight="1">
      <c r="J39" s="28"/>
    </row>
    <row r="40" spans="1:10" ht="45" customHeight="1">
      <c r="J40" s="28"/>
    </row>
    <row r="41" spans="1:10" ht="45" customHeight="1">
      <c r="J41" s="28"/>
    </row>
    <row r="42" spans="1:10" ht="45" customHeight="1">
      <c r="J42" s="28">
        <v>49920000</v>
      </c>
    </row>
    <row r="43" spans="1:10" ht="45" customHeight="1">
      <c r="J43" s="4">
        <f>SUM(J30:J42)</f>
        <v>49920000</v>
      </c>
    </row>
  </sheetData>
  <mergeCells count="45">
    <mergeCell ref="A1:L1"/>
    <mergeCell ref="A4:B4"/>
    <mergeCell ref="D11:D12"/>
    <mergeCell ref="E11:E12"/>
    <mergeCell ref="G11:G12"/>
    <mergeCell ref="I11:I12"/>
    <mergeCell ref="J11:J12"/>
    <mergeCell ref="J13:J14"/>
    <mergeCell ref="A15:A18"/>
    <mergeCell ref="D15:D16"/>
    <mergeCell ref="E15:E16"/>
    <mergeCell ref="G15:G18"/>
    <mergeCell ref="I15:I18"/>
    <mergeCell ref="J15:J18"/>
    <mergeCell ref="D13:D14"/>
    <mergeCell ref="E13:E14"/>
    <mergeCell ref="G13:G14"/>
    <mergeCell ref="I13:I14"/>
    <mergeCell ref="A13:A14"/>
    <mergeCell ref="B13:B14"/>
    <mergeCell ref="B15:B18"/>
    <mergeCell ref="A37:B37"/>
    <mergeCell ref="A25:I25"/>
    <mergeCell ref="I19:I21"/>
    <mergeCell ref="J19:J21"/>
    <mergeCell ref="E22:E23"/>
    <mergeCell ref="A22:A24"/>
    <mergeCell ref="B22:B24"/>
    <mergeCell ref="D22:D24"/>
    <mergeCell ref="G22:G24"/>
    <mergeCell ref="I22:I24"/>
    <mergeCell ref="J22:J24"/>
    <mergeCell ref="A19:A21"/>
    <mergeCell ref="B19:B21"/>
    <mergeCell ref="D19:D20"/>
    <mergeCell ref="E19:E20"/>
    <mergeCell ref="G19:G21"/>
    <mergeCell ref="A8:A9"/>
    <mergeCell ref="A32:I32"/>
    <mergeCell ref="A28:I28"/>
    <mergeCell ref="A30:I30"/>
    <mergeCell ref="A35:B35"/>
    <mergeCell ref="B8:B9"/>
    <mergeCell ref="A11:A12"/>
    <mergeCell ref="B11:B1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nrozo</dc:creator>
  <cp:lastModifiedBy>adizquierdo</cp:lastModifiedBy>
  <dcterms:created xsi:type="dcterms:W3CDTF">2013-04-17T15:41:30Z</dcterms:created>
  <dcterms:modified xsi:type="dcterms:W3CDTF">2013-06-05T23:03:16Z</dcterms:modified>
</cp:coreProperties>
</file>