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mendieta\Desktop\CONTRATACIÓN\"/>
    </mc:Choice>
  </mc:AlternateContent>
  <bookViews>
    <workbookView xWindow="0" yWindow="0" windowWidth="20490" windowHeight="8295" tabRatio="858"/>
  </bookViews>
  <sheets>
    <sheet name="Material de Examen" sheetId="11" r:id="rId1"/>
    <sheet name="Kits de Aplicación" sheetId="7" r:id="rId2"/>
  </sheets>
  <calcPr calcId="162913"/>
</workbook>
</file>

<file path=xl/calcChain.xml><?xml version="1.0" encoding="utf-8"?>
<calcChain xmlns="http://schemas.openxmlformats.org/spreadsheetml/2006/main">
  <c r="F30" i="11" l="1"/>
  <c r="F32" i="11" s="1"/>
  <c r="E30" i="11"/>
  <c r="E32" i="11" s="1"/>
  <c r="D30" i="11"/>
  <c r="D32" i="11" s="1"/>
  <c r="E9" i="7" l="1"/>
  <c r="E10" i="7"/>
  <c r="E11" i="7"/>
  <c r="E12" i="7"/>
  <c r="E13" i="7"/>
  <c r="G13" i="7" s="1"/>
  <c r="E14" i="7"/>
  <c r="G14" i="7" s="1"/>
  <c r="E15" i="7"/>
  <c r="G15" i="7" s="1"/>
  <c r="E16" i="7"/>
  <c r="G16" i="7" s="1"/>
  <c r="E17" i="7"/>
  <c r="E18" i="7"/>
  <c r="E19" i="7"/>
  <c r="E20" i="7"/>
  <c r="E21" i="7"/>
  <c r="G21" i="7" s="1"/>
  <c r="E22" i="7"/>
  <c r="G22" i="7" s="1"/>
  <c r="E23" i="7"/>
  <c r="G23" i="7" s="1"/>
  <c r="E24" i="7"/>
  <c r="G24" i="7" s="1"/>
  <c r="E25" i="7"/>
  <c r="E26" i="7"/>
  <c r="E27" i="7"/>
  <c r="E28" i="7"/>
  <c r="E29" i="7"/>
  <c r="G29" i="7" s="1"/>
  <c r="E30" i="7"/>
  <c r="G30" i="7" s="1"/>
  <c r="E31" i="7"/>
  <c r="G31" i="7" s="1"/>
  <c r="E32" i="7"/>
  <c r="G32" i="7" s="1"/>
  <c r="E33" i="7"/>
  <c r="E34" i="7"/>
  <c r="E35" i="7"/>
  <c r="E36" i="7"/>
  <c r="E37" i="7"/>
  <c r="G37" i="7" s="1"/>
  <c r="E38" i="7"/>
  <c r="G38" i="7" s="1"/>
  <c r="E39" i="7"/>
  <c r="G39" i="7" s="1"/>
  <c r="E40" i="7"/>
  <c r="G40" i="7" s="1"/>
  <c r="E41" i="7"/>
  <c r="E42" i="7"/>
  <c r="E43" i="7"/>
  <c r="E44" i="7"/>
  <c r="E45" i="7"/>
  <c r="G45" i="7" s="1"/>
  <c r="E46" i="7"/>
  <c r="G46" i="7" s="1"/>
  <c r="E47" i="7"/>
  <c r="G47" i="7" s="1"/>
  <c r="E48" i="7"/>
  <c r="G48" i="7" s="1"/>
  <c r="E49" i="7"/>
  <c r="E50" i="7"/>
  <c r="E51" i="7"/>
  <c r="E52" i="7"/>
  <c r="E53" i="7"/>
  <c r="G53" i="7" s="1"/>
  <c r="E54" i="7"/>
  <c r="G54" i="7" s="1"/>
  <c r="E55" i="7"/>
  <c r="G55" i="7" s="1"/>
  <c r="E56" i="7"/>
  <c r="G56" i="7" s="1"/>
  <c r="E57" i="7"/>
  <c r="E58" i="7"/>
  <c r="E59" i="7"/>
  <c r="E60" i="7"/>
  <c r="E61" i="7"/>
  <c r="G61" i="7" s="1"/>
  <c r="E62" i="7"/>
  <c r="G62" i="7" s="1"/>
  <c r="E63" i="7"/>
  <c r="G63" i="7" s="1"/>
  <c r="E64" i="7"/>
  <c r="G64" i="7" s="1"/>
  <c r="E65" i="7"/>
  <c r="E66" i="7"/>
  <c r="E67" i="7"/>
  <c r="E68" i="7"/>
  <c r="E69" i="7"/>
  <c r="G69" i="7" s="1"/>
  <c r="E70" i="7"/>
  <c r="G70" i="7" s="1"/>
  <c r="E71" i="7"/>
  <c r="G71" i="7" s="1"/>
  <c r="E72" i="7"/>
  <c r="G72" i="7" s="1"/>
  <c r="E73" i="7"/>
  <c r="E74" i="7"/>
  <c r="E75" i="7"/>
  <c r="E76" i="7"/>
  <c r="G9" i="7"/>
  <c r="G10" i="7"/>
  <c r="G11" i="7"/>
  <c r="G12" i="7"/>
  <c r="G17" i="7"/>
  <c r="G18" i="7"/>
  <c r="G19" i="7"/>
  <c r="G20" i="7"/>
  <c r="G25" i="7"/>
  <c r="G26" i="7"/>
  <c r="G27" i="7"/>
  <c r="G28" i="7"/>
  <c r="G33" i="7"/>
  <c r="G34" i="7"/>
  <c r="G35" i="7"/>
  <c r="G36" i="7"/>
  <c r="G41" i="7"/>
  <c r="G42" i="7"/>
  <c r="G43" i="7"/>
  <c r="G44" i="7"/>
  <c r="G49" i="7"/>
  <c r="G50" i="7"/>
  <c r="G51" i="7"/>
  <c r="G52" i="7"/>
  <c r="G57" i="7"/>
  <c r="G58" i="7"/>
  <c r="G59" i="7"/>
  <c r="G60" i="7"/>
  <c r="G65" i="7"/>
  <c r="G66" i="7"/>
  <c r="G67" i="7"/>
  <c r="G68" i="7"/>
  <c r="G73" i="7"/>
  <c r="G74" i="7"/>
  <c r="G75" i="7"/>
  <c r="G76" i="7"/>
  <c r="E10" i="11" l="1"/>
  <c r="G10" i="11" s="1"/>
  <c r="E11" i="11" l="1"/>
  <c r="G11" i="11" s="1"/>
  <c r="G21" i="11"/>
  <c r="E15" i="11"/>
  <c r="G15" i="11" s="1"/>
  <c r="E16" i="11"/>
  <c r="G16" i="11" s="1"/>
  <c r="E18" i="11"/>
  <c r="G18" i="11" s="1"/>
  <c r="E20" i="11"/>
  <c r="G20" i="11" s="1"/>
  <c r="E21" i="11"/>
  <c r="E23" i="11"/>
  <c r="G30" i="11"/>
  <c r="G32" i="11" s="1"/>
  <c r="E13" i="11"/>
  <c r="G13" i="11" s="1"/>
  <c r="G23" i="11" l="1"/>
  <c r="E14" i="11"/>
  <c r="G14" i="11" s="1"/>
  <c r="E8" i="11"/>
  <c r="G8" i="11" s="1"/>
  <c r="G24" i="11" l="1"/>
  <c r="E8" i="7"/>
  <c r="G8" i="7" s="1"/>
  <c r="G77" i="7" s="1"/>
  <c r="F36" i="11" l="1"/>
  <c r="G36" i="11"/>
  <c r="G37" i="11" s="1"/>
  <c r="E36" i="11"/>
  <c r="D36" i="11"/>
  <c r="E35" i="11"/>
  <c r="F35" i="11"/>
  <c r="D35" i="11"/>
  <c r="G35" i="11"/>
  <c r="E37" i="11"/>
  <c r="F37" i="11"/>
  <c r="D37" i="11" l="1"/>
</calcChain>
</file>

<file path=xl/sharedStrings.xml><?xml version="1.0" encoding="utf-8"?>
<sst xmlns="http://schemas.openxmlformats.org/spreadsheetml/2006/main" count="198" uniqueCount="190">
  <si>
    <t>ITEM</t>
  </si>
  <si>
    <t>ELEMENTO</t>
  </si>
  <si>
    <t>Escarapela Grande</t>
  </si>
  <si>
    <t>Escarapela Pequeña</t>
  </si>
  <si>
    <t xml:space="preserve">PROPONENTE: </t>
  </si>
  <si>
    <t>DESCRIPCIÓN</t>
  </si>
  <si>
    <t>CANTIDAD</t>
  </si>
  <si>
    <t>PRECIO TOTAL ELEMENTOS DE KITS DE APLICACIÓN</t>
  </si>
  <si>
    <t>PRECIO UNITARIO SIN IMPUESTOS</t>
  </si>
  <si>
    <t>PRECIO TOTAL SIN IMPUESTOS</t>
  </si>
  <si>
    <t>Borradores</t>
  </si>
  <si>
    <t>Tajalapiz</t>
  </si>
  <si>
    <t xml:space="preserve">IMPRESIÓN ROTULO ACTA </t>
  </si>
  <si>
    <t>IMPRESIÓN HOJAS DE OPERACIÓN</t>
  </si>
  <si>
    <t xml:space="preserve">IMPRESIÓN HOJA DE RELACIÓN DE CREDENCIALES </t>
  </si>
  <si>
    <t>EMPAQUE PRIMARIO</t>
  </si>
  <si>
    <t>Bolsa Grande plástica</t>
  </si>
  <si>
    <t>Bolsa Tamaño Carta</t>
  </si>
  <si>
    <t>Bolsas Blanca Manija</t>
  </si>
  <si>
    <t>Cinta Pegante</t>
  </si>
  <si>
    <t xml:space="preserve">Esfero Negro </t>
  </si>
  <si>
    <t>Gancho escarapela</t>
  </si>
  <si>
    <t>Lapices</t>
  </si>
  <si>
    <t>Marcador</t>
  </si>
  <si>
    <t>Afiche hoja de respuestas Tipo A - Grado 3°</t>
  </si>
  <si>
    <t>Afiche hoja de respuestas Tipo A - Grado 5°</t>
  </si>
  <si>
    <t>Afiche hoja de respuestas Tipo A - Grado 9°</t>
  </si>
  <si>
    <t>Instrucciones para el diligenciamiento del cuestionario de estudiantes (hoja de respuestas Tipo B)</t>
  </si>
  <si>
    <t>Instrucciones para la presentación de la prueba electrónica</t>
  </si>
  <si>
    <t>Anexo 1 - Listado de asistencia y asignación de cuadernillos y usuarios - aplicación censal (papel y electrónica)</t>
  </si>
  <si>
    <t>Anexo 1 - Listado de asistencia y asignación de cuadernillos y usuarios - aplicación controlada (papel y electrónica)</t>
  </si>
  <si>
    <t>Anexo 1A - Listado de asistencia prueba electrónica</t>
  </si>
  <si>
    <t>Anexo 2 - Planilla de entrega de material de examen y control de tiempos - aplicación censal (papel y electrónica)</t>
  </si>
  <si>
    <t>Anexo 2 - Planilla de entrega de material de examen y control de tiempos - aplicación controlada (papel y electrónica)</t>
  </si>
  <si>
    <t>Anexo 3 - Informe del Delegado del ICFES</t>
  </si>
  <si>
    <t>Anexo 3 - Informe del Rector - Aplicación censal</t>
  </si>
  <si>
    <t>Anexo 4 - Formato de preguntas dudosas y novedades o casos especiales con material de examen (papel y electrónica)</t>
  </si>
  <si>
    <t>Citación prueba electrónica</t>
  </si>
  <si>
    <t>Cuadro de control de tiempos grado 3° - (anverso) y Cuadro de control de tiempos grados 5° y 9° (reverso) - prueba papel</t>
  </si>
  <si>
    <t>Cuadro de control de tiempos grado 3° - (anverso) y Cuadro de control de tiempos grados 5°, 7° y 9° (reverso) - prueba electrónica</t>
  </si>
  <si>
    <t xml:space="preserve">Cuestionario sociodemográfico grado 3° </t>
  </si>
  <si>
    <t>Cuestionario sociodemográfico grados 5°, 7° y 9°</t>
  </si>
  <si>
    <t>Formato de recepción de informes a Delegados pruebas Saber 3579</t>
  </si>
  <si>
    <t>Ruta de Monitoreo censal</t>
  </si>
  <si>
    <t>Ruta de Monitoreo control</t>
  </si>
  <si>
    <t>Ruta de Monitoreo punto de entrega</t>
  </si>
  <si>
    <t>Credencial Aplicador</t>
  </si>
  <si>
    <t>Credencial Coordinador de salones</t>
  </si>
  <si>
    <t>Credencial Delegado</t>
  </si>
  <si>
    <t>Credencial Monitor</t>
  </si>
  <si>
    <t>Formato Monitoreo Aplicación censal - Papel y Electrónica</t>
  </si>
  <si>
    <t>Formato Monitoreo - Aplicación controlada computador</t>
  </si>
  <si>
    <t>Formato Monitoreo - Aplicación controlada papel</t>
  </si>
  <si>
    <t>Formato Monitoreo F1 - Pruebas SABER 3°, 5°, 7° Y 9° - Punto de Entrega</t>
  </si>
  <si>
    <t>Formato Monitoreo F2 - Pruebas SABER 3°, 5°, 7° Y 9° - Punto de Entrega</t>
  </si>
  <si>
    <t>Formato Monitoreo F3 - Pruebas SABER 3°, 5°, 7° Y 9° - Punto de Entrega</t>
  </si>
  <si>
    <t>Formato Monitoreo Reunion Previa</t>
  </si>
  <si>
    <t>Instructivo Representante punto de entrega</t>
  </si>
  <si>
    <t>Manual de procedimientos coordinador de salones - Aplicación Censal</t>
  </si>
  <si>
    <t>Manual de procedimientos del Aplicador 3°</t>
  </si>
  <si>
    <t>Manual de procedimientos del Aplicador 5° y 9°</t>
  </si>
  <si>
    <t>Manual de procedimientos del Coordinador de Salones - Aplicación Control</t>
  </si>
  <si>
    <t>Manual de procedimientos del Monitor - Aplicación Control</t>
  </si>
  <si>
    <t>Manual de procedimientos del Monitor - Aplicación Control - Prueba electrónica</t>
  </si>
  <si>
    <t>Manual de procedimientos Delegado</t>
  </si>
  <si>
    <t>Manual de procedimientos Monitor - Aplicación Censal</t>
  </si>
  <si>
    <t>Manual de procedimientos monitor punto de entrega</t>
  </si>
  <si>
    <t>Manual de procedimientos OFFLINE - Aplicador 3°, 5°, 7°, 9°</t>
  </si>
  <si>
    <t>Manual de procedimientos OFFLINE - coordinador de salones</t>
  </si>
  <si>
    <t>Manual de procedimientos OFFLINE -Rector, Coordinador de sede o Delegado.</t>
  </si>
  <si>
    <t>Manual de procedimientos Rector o Coordinador de sede - Aplicación censal</t>
  </si>
  <si>
    <t>Manual de procedimientos Rector o Coordinador de sede - Aplicación control</t>
  </si>
  <si>
    <t>Manual de procedimientos Representante punto de entrega</t>
  </si>
  <si>
    <t>Formato de verificación de matrícula y asignación de credenciales para prueba electrónica</t>
  </si>
  <si>
    <t>Instrucciones de llegada</t>
  </si>
  <si>
    <t>Listado de asignación de cuadernillos - BIBLIA</t>
  </si>
  <si>
    <t xml:space="preserve">ALMACENAMIENTO  HOJAS DE RESPUESTAS </t>
  </si>
  <si>
    <t xml:space="preserve">PRECIO TOTAL CON IMPUESTOS </t>
  </si>
  <si>
    <t xml:space="preserve">TOTAL IMPUESTOS </t>
  </si>
  <si>
    <t>Carpeta Yute con gancho</t>
  </si>
  <si>
    <t>Formato de Reunión Previa</t>
  </si>
  <si>
    <t>Formato de verificación equipos de computo del operador contratado</t>
  </si>
  <si>
    <t>Formato levantamiento inventario físico</t>
  </si>
  <si>
    <t>Instrucciones específicas sobre aplicación Saber 3°, 5°, 7° y 9° - 2016</t>
  </si>
  <si>
    <t>3CU-3</t>
  </si>
  <si>
    <t>3CU-4</t>
  </si>
  <si>
    <t>3CU-5</t>
  </si>
  <si>
    <t>3CU-6</t>
  </si>
  <si>
    <t>3CU-7</t>
  </si>
  <si>
    <t>3CU-8</t>
  </si>
  <si>
    <t>3CU-9</t>
  </si>
  <si>
    <t>3CU-10</t>
  </si>
  <si>
    <t>3CU-11</t>
  </si>
  <si>
    <t>3CU-12</t>
  </si>
  <si>
    <t>3CU-13</t>
  </si>
  <si>
    <t>3CU-14</t>
  </si>
  <si>
    <t>3CU-17</t>
  </si>
  <si>
    <t>1GA-1</t>
  </si>
  <si>
    <t>1GA-2</t>
  </si>
  <si>
    <t>1GA-3</t>
  </si>
  <si>
    <t>1GA-4</t>
  </si>
  <si>
    <t>1GA-5</t>
  </si>
  <si>
    <t>1SEF-1</t>
  </si>
  <si>
    <t>1CEF-2</t>
  </si>
  <si>
    <t>1GEF-3</t>
  </si>
  <si>
    <t>1SEF-4</t>
  </si>
  <si>
    <t>1CEF-5</t>
  </si>
  <si>
    <t>1CEF-6</t>
  </si>
  <si>
    <t>1SEF-7</t>
  </si>
  <si>
    <t>1CEF-8</t>
  </si>
  <si>
    <t>1GEF-9</t>
  </si>
  <si>
    <t>1GF-10</t>
  </si>
  <si>
    <t>1GEF-11</t>
  </si>
  <si>
    <t>1GF-12</t>
  </si>
  <si>
    <t>1GF-13</t>
  </si>
  <si>
    <t>1CF-14</t>
  </si>
  <si>
    <t>1MF-15</t>
  </si>
  <si>
    <t>1MF-16</t>
  </si>
  <si>
    <t>1MF-17</t>
  </si>
  <si>
    <t>1CC-1</t>
  </si>
  <si>
    <t>1CC-2</t>
  </si>
  <si>
    <t>1CC-3</t>
  </si>
  <si>
    <t>1MC-4</t>
  </si>
  <si>
    <t>1MM-1</t>
  </si>
  <si>
    <t>1MM-2</t>
  </si>
  <si>
    <t>1MM-3</t>
  </si>
  <si>
    <t>1MM-4</t>
  </si>
  <si>
    <t>1MM-5</t>
  </si>
  <si>
    <t>1MM-6</t>
  </si>
  <si>
    <t>1MM-7</t>
  </si>
  <si>
    <t>1GEM-8</t>
  </si>
  <si>
    <t>1SM-9</t>
  </si>
  <si>
    <t>1GM-10</t>
  </si>
  <si>
    <t>1GM-11</t>
  </si>
  <si>
    <t>1CM-12</t>
  </si>
  <si>
    <t>1MM-13</t>
  </si>
  <si>
    <t>1MM-14</t>
  </si>
  <si>
    <t>1CM-15</t>
  </si>
  <si>
    <t>1MM-16</t>
  </si>
  <si>
    <t>1MM-17</t>
  </si>
  <si>
    <t>1GEM-18</t>
  </si>
  <si>
    <t>1GEM-19</t>
  </si>
  <si>
    <t>1GEM-20</t>
  </si>
  <si>
    <t>1SM-24</t>
  </si>
  <si>
    <t>1CM-25</t>
  </si>
  <si>
    <t>1SM-26</t>
  </si>
  <si>
    <t>2CF-19</t>
  </si>
  <si>
    <t>2GEF-20</t>
  </si>
  <si>
    <t>2CF-21</t>
  </si>
  <si>
    <t>2CF-22</t>
  </si>
  <si>
    <t>2CF-23</t>
  </si>
  <si>
    <t>2CF-24</t>
  </si>
  <si>
    <t>2CF-26</t>
  </si>
  <si>
    <t xml:space="preserve">PRECIO TOTAL CON  IMPUESTOS </t>
  </si>
  <si>
    <t xml:space="preserve">
SOLICITUD OFERTA ECONOMICA
</t>
  </si>
  <si>
    <t>MATERIAL GENERICO</t>
  </si>
  <si>
    <t xml:space="preserve">CUADERNILLOS APLICACIÓN CENSAL </t>
  </si>
  <si>
    <t>CUADERNILLOS APLICACIÓN CONTROLADA</t>
  </si>
  <si>
    <t xml:space="preserve">IMPRESIÓN Y PERSONALIZACIÓN DE HOJA SEPARADORA </t>
  </si>
  <si>
    <t>RANGO 1</t>
  </si>
  <si>
    <t>RANGO 2</t>
  </si>
  <si>
    <t>RANGO 3</t>
  </si>
  <si>
    <t>RANGO 4</t>
  </si>
  <si>
    <t>IMPRESIÓN Y PERSONALIZACION DE HOJAS DE RESPUESTAS POR ANVERSO Y REVERSO</t>
  </si>
  <si>
    <t>IMPRESIÓN Y PERSONALIZACION DE HOJAS DE RESPUESTAS POR ANVERSO</t>
  </si>
  <si>
    <t>PRECIO UNITARIO RANGO 1
Hasta 12 cambios</t>
  </si>
  <si>
    <t>PRECIO UNITARIO RANGO 2
Hasta 9 cambios</t>
  </si>
  <si>
    <t>PRECIO UNITARIO RANGO 3
Hasta 6 cambios</t>
  </si>
  <si>
    <t>PRECIO UNITARIO RANGO 4
Hasta 3 cambios</t>
  </si>
  <si>
    <t>LECTURA HOJAS DE RESPUESTAS</t>
  </si>
  <si>
    <t>IMPRESIÓN Y PERSONALIZACIÓN DE HOJAS DE RESPUESTAS</t>
  </si>
  <si>
    <t>RESUMEN OFERTA ECONÓMICA</t>
  </si>
  <si>
    <t xml:space="preserve">
</t>
  </si>
  <si>
    <t>SOLICITUD OFERTA ECONOMICA</t>
  </si>
  <si>
    <t xml:space="preserve">Registre el precio unitario sin decimales a ofertar para cada uno de los item solicitados. Todas las celdas de color blanco se diligencian.
</t>
  </si>
  <si>
    <t>Registre el precio unitario sin decimales a ofertar para cada uno de los elementos de los kits de aplicación.</t>
  </si>
  <si>
    <t>VALOR TOTAL CUADERNILLOS + MATERIAL GENERICO + EMPAQUE PRIMARIO + LECTURA Y ALMACENAMIENTO DE HOJAS DE RESPUESTAS</t>
  </si>
  <si>
    <t>VALOR TOTAL IMPRESIÓN Y PERSONALIZACIÓN HOJAS DE RESPUESTAS POR RANGO (SIN IMPUESTOS)</t>
  </si>
  <si>
    <t>VALOR TOTAL IMPUESTOS POR RANGO</t>
  </si>
  <si>
    <t>VALOR TOTAL IMPRESIÓN Y PERSONALIZACIÓN HOJAS DE RESPUESTAS POR RANGO (CON IMPUESTOS)</t>
  </si>
  <si>
    <t>VALOR TOTAL MATERIAL DE EXAMEN POR RANGO</t>
  </si>
  <si>
    <t>VALOR TOTAL MATERIAL DE KITS DE APLICACIÓN</t>
  </si>
  <si>
    <t>VALOR TOTAL OFERTA ECONÓMICA POR RANGO</t>
  </si>
  <si>
    <t>EMPAQUE INDIVIDUAL DEL MATERIAL DE EXAMEN</t>
  </si>
  <si>
    <t>LECTURA DE HOJAS DE RESPUESTAS POR ANVERSO Y REVERSO*</t>
  </si>
  <si>
    <t>LECTURA DE HOJAS DE RESPUESTAS POR ANVERSO*</t>
  </si>
  <si>
    <t>*Para la oferta del precio unitario correspondiente a los item 9 y 10 "lectura de hojas de respuestas", se tendrá en cuenta que aproximadamente 900.000 hojas de respuestas no estarán personalizadas desde la impresión y requerirán del uso de tecnología reconocimiento de carácteres manuscritos por los estudiantes durante la lectura.</t>
  </si>
  <si>
    <t>IMPRESIÓN, ARMADO Y PERSONALIZACION DE CUADERNILLOS  COSIDOS AL CABALLETE DE 40 A 56 PÁGINAS, HASTA CON 93 CAMBIOS</t>
  </si>
  <si>
    <t>IMPRESIÓN, ARMADO Y PERSONALIZACION DE CUADERNILLOS COSIDOS AL CABALLETE DE 56 A 68 PÁGINAS, HASTA CON 31 CAMBIOS.</t>
  </si>
  <si>
    <t>IMPRESIÓN, ARMADO Y PERSONALIZACION DE CUADERNILLOS COSIDOS AL CABALLETE DE 40 A 52 PÁGINAS, HASTA CON 62 CAMBIOS.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</si>
</sst>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[$-240A]d&quot; de &quot;mmmm&quot; de &quot;yyyy;@"/>
    <numFmt numFmtId="166" formatCode="_-* #,##0.00\ [$€]_-;\-* #,##0.00\ [$€]_-;_-* &quot;-&quot;??\ [$€]_-;_-@_-"/>
    <numFmt numFmtId="167" formatCode="_([$$-240A]\ * #,##0_);_([$$-240A]\ * \(#,##0\);_([$$-240A]\ * &quot;-&quot;??_);_(@_)"/>
    <numFmt numFmtId="168" formatCode="_-* #,##0\ _€_-;\-* #,##0\ _€_-;_-* &quot;-&quot;??\ _€_-;_-@_-"/>
    <numFmt numFmtId="169" formatCode="_-[$$-240A]\ * #,##0_ ;_-[$$-240A]\ * \-#,##0\ ;_-[$$-240A]\ * &quot;-&quot;_ ;_-@_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 wrapText="1"/>
      <protection locked="0"/>
    </xf>
    <xf numFmtId="0" fontId="6" fillId="0" borderId="0" xfId="0" applyFont="1" applyAlignment="1" applyProtection="1">
      <alignment wrapText="1"/>
      <protection locked="0"/>
    </xf>
    <xf numFmtId="169" fontId="6" fillId="3" borderId="1" xfId="0" applyNumberFormat="1" applyFont="1" applyFill="1" applyBorder="1" applyProtection="1"/>
    <xf numFmtId="3" fontId="11" fillId="4" borderId="1" xfId="1" applyNumberFormat="1" applyFont="1" applyFill="1" applyBorder="1" applyAlignment="1" applyProtection="1">
      <alignment horizontal="right" vertical="center" wrapText="1"/>
    </xf>
    <xf numFmtId="0" fontId="6" fillId="0" borderId="1" xfId="0" applyFont="1" applyBorder="1" applyProtection="1">
      <protection locked="0"/>
    </xf>
    <xf numFmtId="169" fontId="10" fillId="0" borderId="1" xfId="0" applyNumberFormat="1" applyFont="1" applyBorder="1" applyAlignment="1" applyProtection="1">
      <alignment horizontal="right" vertical="center" wrapText="1"/>
      <protection locked="0"/>
    </xf>
    <xf numFmtId="169" fontId="10" fillId="4" borderId="1" xfId="0" applyNumberFormat="1" applyFont="1" applyFill="1" applyBorder="1" applyAlignment="1" applyProtection="1">
      <alignment horizontal="right" vertical="center" wrapText="1"/>
    </xf>
    <xf numFmtId="169" fontId="10" fillId="4" borderId="1" xfId="0" applyNumberFormat="1" applyFont="1" applyFill="1" applyBorder="1" applyAlignment="1" applyProtection="1">
      <alignment horizontal="right" vertical="center"/>
    </xf>
    <xf numFmtId="169" fontId="10" fillId="5" borderId="1" xfId="1" applyNumberFormat="1" applyFont="1" applyFill="1" applyBorder="1" applyAlignment="1" applyProtection="1">
      <alignment horizontal="right" vertical="center" wrapText="1"/>
      <protection locked="0"/>
    </xf>
    <xf numFmtId="0" fontId="5" fillId="5" borderId="8" xfId="0" applyFont="1" applyFill="1" applyBorder="1" applyAlignment="1" applyProtection="1">
      <alignment vertical="center" wrapText="1"/>
    </xf>
    <xf numFmtId="0" fontId="5" fillId="5" borderId="7" xfId="0" applyFont="1" applyFill="1" applyBorder="1" applyAlignment="1" applyProtection="1">
      <alignment vertical="center" wrapText="1"/>
    </xf>
    <xf numFmtId="0" fontId="6" fillId="5" borderId="0" xfId="0" applyFont="1" applyFill="1" applyProtection="1"/>
    <xf numFmtId="0" fontId="5" fillId="5" borderId="5" xfId="0" applyFont="1" applyFill="1" applyBorder="1" applyAlignment="1" applyProtection="1">
      <alignment horizontal="center" vertical="center" wrapText="1"/>
    </xf>
    <xf numFmtId="0" fontId="5" fillId="5" borderId="0" xfId="0" applyFont="1" applyFill="1" applyBorder="1" applyAlignment="1" applyProtection="1">
      <alignment horizontal="center" vertical="center" wrapText="1"/>
    </xf>
    <xf numFmtId="0" fontId="6" fillId="5" borderId="0" xfId="0" applyFont="1" applyFill="1" applyBorder="1" applyAlignment="1" applyProtection="1">
      <alignment horizontal="left" vertical="top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8" fillId="5" borderId="0" xfId="0" applyFont="1" applyFill="1" applyProtection="1"/>
    <xf numFmtId="0" fontId="10" fillId="4" borderId="1" xfId="0" applyFont="1" applyFill="1" applyBorder="1" applyAlignment="1" applyProtection="1">
      <alignment horizontal="center" vertical="center" wrapText="1"/>
    </xf>
    <xf numFmtId="0" fontId="11" fillId="4" borderId="1" xfId="13" applyFont="1" applyFill="1" applyBorder="1" applyAlignment="1" applyProtection="1">
      <alignment horizontal="left" vertical="center" wrapText="1"/>
    </xf>
    <xf numFmtId="0" fontId="10" fillId="4" borderId="1" xfId="0" applyFont="1" applyFill="1" applyBorder="1" applyAlignment="1" applyProtection="1">
      <alignment horizontal="left" vertical="center" wrapText="1"/>
    </xf>
    <xf numFmtId="0" fontId="6" fillId="5" borderId="0" xfId="0" applyFont="1" applyFill="1" applyBorder="1" applyProtection="1"/>
    <xf numFmtId="0" fontId="6" fillId="5" borderId="6" xfId="0" applyFont="1" applyFill="1" applyBorder="1" applyProtection="1"/>
    <xf numFmtId="169" fontId="10" fillId="4" borderId="1" xfId="1" applyNumberFormat="1" applyFont="1" applyFill="1" applyBorder="1" applyAlignment="1" applyProtection="1">
      <alignment horizontal="right" vertical="center" wrapText="1"/>
    </xf>
    <xf numFmtId="0" fontId="6" fillId="5" borderId="0" xfId="0" applyFont="1" applyFill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</xf>
    <xf numFmtId="169" fontId="9" fillId="4" borderId="1" xfId="0" applyNumberFormat="1" applyFont="1" applyFill="1" applyBorder="1" applyAlignment="1" applyProtection="1">
      <alignment horizontal="right" vertical="center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169" fontId="5" fillId="3" borderId="1" xfId="0" applyNumberFormat="1" applyFont="1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 wrapText="1"/>
      <protection locked="0"/>
    </xf>
    <xf numFmtId="168" fontId="0" fillId="3" borderId="1" xfId="0" applyNumberFormat="1" applyFill="1" applyBorder="1" applyAlignment="1" applyProtection="1">
      <alignment wrapText="1"/>
    </xf>
    <xf numFmtId="169" fontId="6" fillId="5" borderId="1" xfId="0" applyNumberFormat="1" applyFont="1" applyFill="1" applyBorder="1" applyProtection="1">
      <protection locked="0"/>
    </xf>
    <xf numFmtId="3" fontId="6" fillId="5" borderId="0" xfId="0" applyNumberFormat="1" applyFont="1" applyFill="1" applyProtection="1"/>
    <xf numFmtId="0" fontId="9" fillId="4" borderId="1" xfId="0" applyFont="1" applyFill="1" applyBorder="1" applyAlignment="1" applyProtection="1">
      <alignment horizontal="center" vertical="center"/>
    </xf>
    <xf numFmtId="0" fontId="9" fillId="4" borderId="1" xfId="0" applyFont="1" applyFill="1" applyBorder="1" applyAlignment="1" applyProtection="1">
      <alignment horizontal="right" vertical="center" wrapText="1"/>
    </xf>
    <xf numFmtId="0" fontId="9" fillId="3" borderId="1" xfId="0" applyFont="1" applyFill="1" applyBorder="1" applyAlignment="1" applyProtection="1">
      <alignment horizontal="left" vertical="center"/>
    </xf>
    <xf numFmtId="0" fontId="6" fillId="5" borderId="0" xfId="0" applyFont="1" applyFill="1" applyAlignment="1" applyProtection="1">
      <alignment horizontal="left" wrapText="1"/>
    </xf>
    <xf numFmtId="0" fontId="5" fillId="5" borderId="9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5" fillId="5" borderId="5" xfId="0" applyFont="1" applyFill="1" applyBorder="1" applyAlignment="1" applyProtection="1">
      <alignment horizontal="left"/>
    </xf>
    <xf numFmtId="0" fontId="5" fillId="5" borderId="0" xfId="0" applyFont="1" applyFill="1" applyBorder="1" applyAlignment="1" applyProtection="1">
      <alignment horizontal="left"/>
    </xf>
    <xf numFmtId="0" fontId="6" fillId="5" borderId="0" xfId="0" applyFont="1" applyFill="1" applyBorder="1" applyAlignment="1" applyProtection="1">
      <alignment horizontal="left" vertical="top" wrapText="1"/>
    </xf>
    <xf numFmtId="0" fontId="9" fillId="4" borderId="8" xfId="0" applyFont="1" applyFill="1" applyBorder="1" applyAlignment="1" applyProtection="1">
      <alignment horizontal="right" vertical="center" wrapText="1"/>
    </xf>
    <xf numFmtId="0" fontId="9" fillId="4" borderId="7" xfId="0" applyFont="1" applyFill="1" applyBorder="1" applyAlignment="1" applyProtection="1">
      <alignment horizontal="right" vertical="center" wrapText="1"/>
    </xf>
    <xf numFmtId="0" fontId="9" fillId="3" borderId="1" xfId="0" applyFont="1" applyFill="1" applyBorder="1" applyAlignment="1" applyProtection="1">
      <alignment horizontal="left" vertical="center" wrapText="1"/>
    </xf>
    <xf numFmtId="0" fontId="9" fillId="2" borderId="8" xfId="0" applyFont="1" applyFill="1" applyBorder="1" applyAlignment="1" applyProtection="1">
      <alignment horizontal="center" vertical="center"/>
    </xf>
    <xf numFmtId="0" fontId="9" fillId="2" borderId="7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9" fillId="5" borderId="8" xfId="0" applyFont="1" applyFill="1" applyBorder="1" applyAlignment="1" applyProtection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/>
      <protection locked="0"/>
    </xf>
    <xf numFmtId="0" fontId="5" fillId="3" borderId="7" xfId="0" applyFont="1" applyFill="1" applyBorder="1" applyAlignment="1" applyProtection="1">
      <alignment horizontal="center"/>
      <protection locked="0"/>
    </xf>
    <xf numFmtId="0" fontId="5" fillId="3" borderId="9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</cellXfs>
  <cellStyles count="18">
    <cellStyle name="Euro" xfId="2"/>
    <cellStyle name="Millares" xfId="1" builtinId="3"/>
    <cellStyle name="Millares 2" xfId="3"/>
    <cellStyle name="Millares 2 2" xfId="4"/>
    <cellStyle name="Millares 3" xfId="5"/>
    <cellStyle name="Millares 4" xfId="6"/>
    <cellStyle name="Millares 5" xfId="7"/>
    <cellStyle name="Moneda 2" xfId="8"/>
    <cellStyle name="Moneda 2 2" xfId="17"/>
    <cellStyle name="Normal" xfId="0" builtinId="0"/>
    <cellStyle name="Normal 10" xfId="9"/>
    <cellStyle name="Normal 2" xfId="10"/>
    <cellStyle name="Normal 2 2" xfId="11"/>
    <cellStyle name="Normal 3" xfId="12"/>
    <cellStyle name="Normal 4" xfId="13"/>
    <cellStyle name="Normal 4 2" xfId="14"/>
    <cellStyle name="Porcentaje 2" xfId="15"/>
    <cellStyle name="Porcentual 2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142009</xdr:colOff>
      <xdr:row>0</xdr:row>
      <xdr:rowOff>28575</xdr:rowOff>
    </xdr:from>
    <xdr:to>
      <xdr:col>1</xdr:col>
      <xdr:colOff>3057525</xdr:colOff>
      <xdr:row>0</xdr:row>
      <xdr:rowOff>647700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009" y="28575"/>
          <a:ext cx="3429866" cy="6191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627529</xdr:colOff>
      <xdr:row>0</xdr:row>
      <xdr:rowOff>44824</xdr:rowOff>
    </xdr:from>
    <xdr:to>
      <xdr:col>6</xdr:col>
      <xdr:colOff>1086971</xdr:colOff>
      <xdr:row>0</xdr:row>
      <xdr:rowOff>739588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00" y="44824"/>
          <a:ext cx="2700618" cy="694764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activeCell="C13" sqref="C13"/>
    </sheetView>
  </sheetViews>
  <sheetFormatPr baseColWidth="10" defaultRowHeight="12.75" x14ac:dyDescent="0.2"/>
  <cols>
    <col min="1" max="1" width="7.7109375" style="16" customWidth="1"/>
    <col min="2" max="2" width="47.85546875" style="16" customWidth="1"/>
    <col min="3" max="3" width="15.85546875" style="16" customWidth="1"/>
    <col min="4" max="7" width="16.7109375" style="16" customWidth="1"/>
    <col min="8" max="16384" width="11.42578125" style="16"/>
  </cols>
  <sheetData>
    <row r="1" spans="1:7" ht="57" customHeight="1" x14ac:dyDescent="0.2">
      <c r="A1" s="14" t="s">
        <v>172</v>
      </c>
      <c r="B1" s="15"/>
      <c r="C1" s="41" t="s">
        <v>173</v>
      </c>
      <c r="D1" s="42"/>
      <c r="E1" s="42"/>
      <c r="F1" s="42"/>
      <c r="G1" s="42"/>
    </row>
    <row r="2" spans="1:7" x14ac:dyDescent="0.2">
      <c r="A2" s="17"/>
      <c r="B2" s="18"/>
      <c r="C2" s="18"/>
      <c r="D2" s="18"/>
      <c r="E2" s="18"/>
    </row>
    <row r="3" spans="1:7" x14ac:dyDescent="0.2">
      <c r="A3" s="43" t="s">
        <v>4</v>
      </c>
      <c r="B3" s="44"/>
      <c r="C3" s="44"/>
      <c r="D3" s="44"/>
      <c r="E3" s="44"/>
      <c r="F3" s="44"/>
      <c r="G3" s="44"/>
    </row>
    <row r="4" spans="1:7" x14ac:dyDescent="0.2">
      <c r="A4" s="45" t="s">
        <v>174</v>
      </c>
      <c r="B4" s="45"/>
      <c r="C4" s="45"/>
      <c r="D4" s="45"/>
      <c r="E4" s="45"/>
      <c r="F4" s="45"/>
      <c r="G4" s="45"/>
    </row>
    <row r="5" spans="1:7" x14ac:dyDescent="0.2">
      <c r="A5" s="19"/>
      <c r="B5" s="19"/>
      <c r="C5" s="19"/>
      <c r="D5" s="19"/>
      <c r="E5" s="19"/>
      <c r="F5" s="19"/>
      <c r="G5" s="19"/>
    </row>
    <row r="6" spans="1:7" s="21" customFormat="1" ht="24" x14ac:dyDescent="0.2">
      <c r="A6" s="20" t="s">
        <v>0</v>
      </c>
      <c r="B6" s="20" t="s">
        <v>5</v>
      </c>
      <c r="C6" s="20" t="s">
        <v>6</v>
      </c>
      <c r="D6" s="20" t="s">
        <v>8</v>
      </c>
      <c r="E6" s="20" t="s">
        <v>9</v>
      </c>
      <c r="F6" s="20" t="s">
        <v>78</v>
      </c>
      <c r="G6" s="20" t="s">
        <v>77</v>
      </c>
    </row>
    <row r="7" spans="1:7" s="21" customFormat="1" ht="12" x14ac:dyDescent="0.2">
      <c r="A7" s="48" t="s">
        <v>156</v>
      </c>
      <c r="B7" s="48"/>
      <c r="C7" s="48"/>
      <c r="D7" s="48"/>
      <c r="E7" s="48"/>
      <c r="F7" s="48"/>
      <c r="G7" s="48"/>
    </row>
    <row r="8" spans="1:7" ht="36" x14ac:dyDescent="0.2">
      <c r="A8" s="22">
        <v>1</v>
      </c>
      <c r="B8" s="23" t="s">
        <v>187</v>
      </c>
      <c r="C8" s="8">
        <v>2373692</v>
      </c>
      <c r="D8" s="10"/>
      <c r="E8" s="11">
        <f>ROUND(C8*D8,0)</f>
        <v>0</v>
      </c>
      <c r="F8" s="13"/>
      <c r="G8" s="12">
        <f>+ROUND((E8+F8),0)</f>
        <v>0</v>
      </c>
    </row>
    <row r="9" spans="1:7" x14ac:dyDescent="0.2">
      <c r="A9" s="48" t="s">
        <v>157</v>
      </c>
      <c r="B9" s="48"/>
      <c r="C9" s="48"/>
      <c r="D9" s="48"/>
      <c r="E9" s="48"/>
      <c r="F9" s="48"/>
      <c r="G9" s="48"/>
    </row>
    <row r="10" spans="1:7" ht="36" x14ac:dyDescent="0.2">
      <c r="A10" s="22">
        <v>2</v>
      </c>
      <c r="B10" s="24" t="s">
        <v>188</v>
      </c>
      <c r="C10" s="8">
        <v>32202</v>
      </c>
      <c r="D10" s="10"/>
      <c r="E10" s="11">
        <f>ROUND(C10*D10,0)</f>
        <v>0</v>
      </c>
      <c r="F10" s="13"/>
      <c r="G10" s="12">
        <f>+ROUND((E10+F10),0)</f>
        <v>0</v>
      </c>
    </row>
    <row r="11" spans="1:7" ht="36" x14ac:dyDescent="0.2">
      <c r="A11" s="22">
        <v>3</v>
      </c>
      <c r="B11" s="24" t="s">
        <v>189</v>
      </c>
      <c r="C11" s="8">
        <v>88342</v>
      </c>
      <c r="D11" s="10"/>
      <c r="E11" s="11">
        <f>ROUND(C11*D11,0)</f>
        <v>0</v>
      </c>
      <c r="F11" s="13"/>
      <c r="G11" s="12">
        <f>+ROUND((E11+F11),0)</f>
        <v>0</v>
      </c>
    </row>
    <row r="12" spans="1:7" x14ac:dyDescent="0.2">
      <c r="A12" s="48" t="s">
        <v>155</v>
      </c>
      <c r="B12" s="48"/>
      <c r="C12" s="48"/>
      <c r="D12" s="48"/>
      <c r="E12" s="48"/>
      <c r="F12" s="48"/>
      <c r="G12" s="48"/>
    </row>
    <row r="13" spans="1:7" ht="12.75" customHeight="1" x14ac:dyDescent="0.2">
      <c r="A13" s="22">
        <v>4</v>
      </c>
      <c r="B13" s="24" t="s">
        <v>158</v>
      </c>
      <c r="C13" s="8">
        <v>83000</v>
      </c>
      <c r="D13" s="10"/>
      <c r="E13" s="11">
        <f>ROUND(C13*D13,0)</f>
        <v>0</v>
      </c>
      <c r="F13" s="13"/>
      <c r="G13" s="12">
        <f>+ROUND((E13+F13),0)</f>
        <v>0</v>
      </c>
    </row>
    <row r="14" spans="1:7" x14ac:dyDescent="0.2">
      <c r="A14" s="22">
        <v>5</v>
      </c>
      <c r="B14" s="24" t="s">
        <v>12</v>
      </c>
      <c r="C14" s="8">
        <v>160000</v>
      </c>
      <c r="D14" s="10"/>
      <c r="E14" s="11">
        <f>ROUND(C14*D14,0)</f>
        <v>0</v>
      </c>
      <c r="F14" s="13"/>
      <c r="G14" s="12">
        <f>+ROUND((E14+F14),0)</f>
        <v>0</v>
      </c>
    </row>
    <row r="15" spans="1:7" x14ac:dyDescent="0.2">
      <c r="A15" s="22">
        <v>6</v>
      </c>
      <c r="B15" s="24" t="s">
        <v>13</v>
      </c>
      <c r="C15" s="8">
        <v>2494236</v>
      </c>
      <c r="D15" s="10"/>
      <c r="E15" s="11">
        <f>ROUND(C15*D15,0)</f>
        <v>0</v>
      </c>
      <c r="F15" s="13"/>
      <c r="G15" s="12">
        <f>+ROUND((E15+F15),0)</f>
        <v>0</v>
      </c>
    </row>
    <row r="16" spans="1:7" x14ac:dyDescent="0.2">
      <c r="A16" s="22">
        <v>7</v>
      </c>
      <c r="B16" s="24" t="s">
        <v>14</v>
      </c>
      <c r="C16" s="8">
        <v>600</v>
      </c>
      <c r="D16" s="10"/>
      <c r="E16" s="11">
        <f>ROUND(C16*D16,0)</f>
        <v>0</v>
      </c>
      <c r="F16" s="13"/>
      <c r="G16" s="12">
        <f>+ROUND((E16+F16),0)</f>
        <v>0</v>
      </c>
    </row>
    <row r="17" spans="1:8" x14ac:dyDescent="0.2">
      <c r="A17" s="48" t="s">
        <v>15</v>
      </c>
      <c r="B17" s="48"/>
      <c r="C17" s="48"/>
      <c r="D17" s="48"/>
      <c r="E17" s="48"/>
      <c r="F17" s="48"/>
      <c r="G17" s="48"/>
    </row>
    <row r="18" spans="1:8" ht="13.5" customHeight="1" x14ac:dyDescent="0.2">
      <c r="A18" s="22">
        <v>8</v>
      </c>
      <c r="B18" s="24" t="s">
        <v>183</v>
      </c>
      <c r="C18" s="8">
        <v>2494236</v>
      </c>
      <c r="D18" s="10"/>
      <c r="E18" s="11">
        <f>ROUND(C18*D18,0)</f>
        <v>0</v>
      </c>
      <c r="F18" s="13"/>
      <c r="G18" s="12">
        <f>+ROUND((E18+F18),0)</f>
        <v>0</v>
      </c>
    </row>
    <row r="19" spans="1:8" x14ac:dyDescent="0.2">
      <c r="A19" s="39" t="s">
        <v>169</v>
      </c>
      <c r="B19" s="39"/>
      <c r="C19" s="39"/>
      <c r="D19" s="39"/>
      <c r="E19" s="39"/>
      <c r="F19" s="39"/>
      <c r="G19" s="39"/>
    </row>
    <row r="20" spans="1:8" ht="24" x14ac:dyDescent="0.2">
      <c r="A20" s="22">
        <v>9</v>
      </c>
      <c r="B20" s="24" t="s">
        <v>184</v>
      </c>
      <c r="C20" s="8">
        <v>1809601</v>
      </c>
      <c r="D20" s="10"/>
      <c r="E20" s="11">
        <f>ROUND(C20*D20,0)</f>
        <v>0</v>
      </c>
      <c r="F20" s="13"/>
      <c r="G20" s="12">
        <f>+ROUND((E20+F20),0)</f>
        <v>0</v>
      </c>
      <c r="H20" s="36"/>
    </row>
    <row r="21" spans="1:8" x14ac:dyDescent="0.2">
      <c r="A21" s="22">
        <v>10</v>
      </c>
      <c r="B21" s="24" t="s">
        <v>185</v>
      </c>
      <c r="C21" s="8">
        <v>684635</v>
      </c>
      <c r="D21" s="10"/>
      <c r="E21" s="11">
        <f>ROUND(C21*D21,0)</f>
        <v>0</v>
      </c>
      <c r="F21" s="13"/>
      <c r="G21" s="12">
        <f>+ROUND((E21+F21),0)</f>
        <v>0</v>
      </c>
    </row>
    <row r="22" spans="1:8" x14ac:dyDescent="0.2">
      <c r="A22" s="48" t="s">
        <v>76</v>
      </c>
      <c r="B22" s="48"/>
      <c r="C22" s="48"/>
      <c r="D22" s="48"/>
      <c r="E22" s="48"/>
      <c r="F22" s="48"/>
      <c r="G22" s="48"/>
    </row>
    <row r="23" spans="1:8" x14ac:dyDescent="0.2">
      <c r="A23" s="22">
        <v>11</v>
      </c>
      <c r="B23" s="24" t="s">
        <v>76</v>
      </c>
      <c r="C23" s="8">
        <v>2494236</v>
      </c>
      <c r="D23" s="10"/>
      <c r="E23" s="11">
        <f>ROUND(C23*D23,0)</f>
        <v>0</v>
      </c>
      <c r="F23" s="13"/>
      <c r="G23" s="12">
        <f>+ROUND((E23+F23),0)</f>
        <v>0</v>
      </c>
    </row>
    <row r="24" spans="1:8" x14ac:dyDescent="0.2">
      <c r="A24" s="46" t="s">
        <v>176</v>
      </c>
      <c r="B24" s="47"/>
      <c r="C24" s="47"/>
      <c r="D24" s="47"/>
      <c r="E24" s="47"/>
      <c r="F24" s="47"/>
      <c r="G24" s="12">
        <f>G8+G10+G11+G13+G14+G15+G16+G18+G20+G21+G23</f>
        <v>0</v>
      </c>
      <c r="H24" s="25"/>
    </row>
    <row r="25" spans="1:8" x14ac:dyDescent="0.2">
      <c r="A25" s="52"/>
      <c r="B25" s="53"/>
      <c r="C25" s="53"/>
      <c r="D25" s="53"/>
      <c r="E25" s="53"/>
      <c r="F25" s="53"/>
      <c r="G25" s="53"/>
      <c r="H25" s="25"/>
    </row>
    <row r="26" spans="1:8" x14ac:dyDescent="0.2">
      <c r="A26" s="39" t="s">
        <v>170</v>
      </c>
      <c r="B26" s="39"/>
      <c r="C26" s="39"/>
      <c r="D26" s="39"/>
      <c r="E26" s="39"/>
      <c r="F26" s="39"/>
      <c r="G26" s="39"/>
      <c r="H26" s="26"/>
    </row>
    <row r="27" spans="1:8" ht="36" x14ac:dyDescent="0.2">
      <c r="A27" s="20" t="s">
        <v>0</v>
      </c>
      <c r="B27" s="20" t="s">
        <v>5</v>
      </c>
      <c r="C27" s="20" t="s">
        <v>6</v>
      </c>
      <c r="D27" s="20" t="s">
        <v>165</v>
      </c>
      <c r="E27" s="20" t="s">
        <v>166</v>
      </c>
      <c r="F27" s="20" t="s">
        <v>167</v>
      </c>
      <c r="G27" s="20" t="s">
        <v>168</v>
      </c>
    </row>
    <row r="28" spans="1:8" ht="24" x14ac:dyDescent="0.2">
      <c r="A28" s="22">
        <v>12</v>
      </c>
      <c r="B28" s="24" t="s">
        <v>163</v>
      </c>
      <c r="C28" s="8">
        <v>1809601</v>
      </c>
      <c r="D28" s="10"/>
      <c r="E28" s="10"/>
      <c r="F28" s="10"/>
      <c r="G28" s="10"/>
    </row>
    <row r="29" spans="1:8" ht="24" x14ac:dyDescent="0.2">
      <c r="A29" s="22">
        <v>13</v>
      </c>
      <c r="B29" s="24" t="s">
        <v>164</v>
      </c>
      <c r="C29" s="8">
        <v>684635</v>
      </c>
      <c r="D29" s="10"/>
      <c r="E29" s="10"/>
      <c r="F29" s="10"/>
      <c r="G29" s="10"/>
    </row>
    <row r="30" spans="1:8" ht="24.95" customHeight="1" x14ac:dyDescent="0.2">
      <c r="A30" s="38" t="s">
        <v>177</v>
      </c>
      <c r="B30" s="38"/>
      <c r="C30" s="38"/>
      <c r="D30" s="27">
        <f>ROUND(($C$28*D28)+($C$29*D29),0)</f>
        <v>0</v>
      </c>
      <c r="E30" s="27">
        <f>ROUND(($C$28*E28)+($C$29*E29),0)</f>
        <v>0</v>
      </c>
      <c r="F30" s="27">
        <f>ROUND(($C$28*F28)+($C$29*F29),0)</f>
        <v>0</v>
      </c>
      <c r="G30" s="27">
        <f>ROUND(($C$28*G28)+($C$29*G29),0)</f>
        <v>0</v>
      </c>
    </row>
    <row r="31" spans="1:8" ht="24.95" customHeight="1" x14ac:dyDescent="0.2">
      <c r="A31" s="38" t="s">
        <v>178</v>
      </c>
      <c r="B31" s="38"/>
      <c r="C31" s="38"/>
      <c r="D31" s="13"/>
      <c r="E31" s="13"/>
      <c r="F31" s="13"/>
      <c r="G31" s="13"/>
    </row>
    <row r="32" spans="1:8" ht="24.95" customHeight="1" x14ac:dyDescent="0.2">
      <c r="A32" s="38" t="s">
        <v>179</v>
      </c>
      <c r="B32" s="38"/>
      <c r="C32" s="38"/>
      <c r="D32" s="27">
        <f>D30+D31</f>
        <v>0</v>
      </c>
      <c r="E32" s="27">
        <f>E30+E31</f>
        <v>0</v>
      </c>
      <c r="F32" s="27">
        <f>F30+F31</f>
        <v>0</v>
      </c>
      <c r="G32" s="27">
        <f>G30+G31</f>
        <v>0</v>
      </c>
    </row>
    <row r="33" spans="1:7" x14ac:dyDescent="0.2">
      <c r="A33" s="28"/>
      <c r="B33" s="28"/>
      <c r="C33" s="28"/>
      <c r="D33" s="28"/>
      <c r="E33" s="28"/>
      <c r="F33" s="28"/>
      <c r="G33" s="28"/>
    </row>
    <row r="34" spans="1:7" x14ac:dyDescent="0.2">
      <c r="A34" s="49" t="s">
        <v>171</v>
      </c>
      <c r="B34" s="50"/>
      <c r="C34" s="51"/>
      <c r="D34" s="29" t="s">
        <v>159</v>
      </c>
      <c r="E34" s="29" t="s">
        <v>160</v>
      </c>
      <c r="F34" s="29" t="s">
        <v>161</v>
      </c>
      <c r="G34" s="29" t="s">
        <v>162</v>
      </c>
    </row>
    <row r="35" spans="1:7" x14ac:dyDescent="0.2">
      <c r="A35" s="37" t="s">
        <v>180</v>
      </c>
      <c r="B35" s="37"/>
      <c r="C35" s="37"/>
      <c r="D35" s="12">
        <f>$G$24+D32</f>
        <v>0</v>
      </c>
      <c r="E35" s="12">
        <f>$G$24+E32</f>
        <v>0</v>
      </c>
      <c r="F35" s="12">
        <f>$G$24+F32</f>
        <v>0</v>
      </c>
      <c r="G35" s="12">
        <f>$G$24+G32</f>
        <v>0</v>
      </c>
    </row>
    <row r="36" spans="1:7" x14ac:dyDescent="0.2">
      <c r="A36" s="37" t="s">
        <v>181</v>
      </c>
      <c r="B36" s="37"/>
      <c r="C36" s="37"/>
      <c r="D36" s="12">
        <f>'Kits de Aplicación'!$G$77</f>
        <v>0</v>
      </c>
      <c r="E36" s="12">
        <f>'Kits de Aplicación'!$G$77</f>
        <v>0</v>
      </c>
      <c r="F36" s="12">
        <f>'Kits de Aplicación'!$G$77</f>
        <v>0</v>
      </c>
      <c r="G36" s="12">
        <f>'Kits de Aplicación'!$G$77</f>
        <v>0</v>
      </c>
    </row>
    <row r="37" spans="1:7" x14ac:dyDescent="0.2">
      <c r="A37" s="37" t="s">
        <v>182</v>
      </c>
      <c r="B37" s="37"/>
      <c r="C37" s="37"/>
      <c r="D37" s="30">
        <f>D36+D35</f>
        <v>0</v>
      </c>
      <c r="E37" s="30">
        <f>E36+E35</f>
        <v>0</v>
      </c>
      <c r="F37" s="30">
        <f>F36+F35</f>
        <v>0</v>
      </c>
      <c r="G37" s="30">
        <f t="shared" ref="G37" si="0">G36+G35</f>
        <v>0</v>
      </c>
    </row>
    <row r="39" spans="1:7" ht="12.75" customHeight="1" x14ac:dyDescent="0.2">
      <c r="A39" s="40" t="s">
        <v>186</v>
      </c>
      <c r="B39" s="40"/>
      <c r="C39" s="40"/>
      <c r="D39" s="40"/>
      <c r="E39" s="40"/>
      <c r="F39" s="40"/>
      <c r="G39" s="40"/>
    </row>
    <row r="40" spans="1:7" x14ac:dyDescent="0.2">
      <c r="A40" s="40"/>
      <c r="B40" s="40"/>
      <c r="C40" s="40"/>
      <c r="D40" s="40"/>
      <c r="E40" s="40"/>
      <c r="F40" s="40"/>
      <c r="G40" s="40"/>
    </row>
    <row r="41" spans="1:7" x14ac:dyDescent="0.2">
      <c r="A41" s="40"/>
      <c r="B41" s="40"/>
      <c r="C41" s="40"/>
      <c r="D41" s="40"/>
      <c r="E41" s="40"/>
      <c r="F41" s="40"/>
      <c r="G41" s="40"/>
    </row>
  </sheetData>
  <sheetProtection selectLockedCells="1"/>
  <mergeCells count="20">
    <mergeCell ref="A25:G25"/>
    <mergeCell ref="A31:C31"/>
    <mergeCell ref="A32:C32"/>
    <mergeCell ref="C1:G1"/>
    <mergeCell ref="A3:G3"/>
    <mergeCell ref="A4:G4"/>
    <mergeCell ref="A24:F24"/>
    <mergeCell ref="A19:G19"/>
    <mergeCell ref="A12:G12"/>
    <mergeCell ref="A17:G17"/>
    <mergeCell ref="A22:G22"/>
    <mergeCell ref="A7:G7"/>
    <mergeCell ref="A9:G9"/>
    <mergeCell ref="A35:C35"/>
    <mergeCell ref="A36:C36"/>
    <mergeCell ref="A30:C30"/>
    <mergeCell ref="A26:G26"/>
    <mergeCell ref="A39:G41"/>
    <mergeCell ref="A37:C37"/>
    <mergeCell ref="A34:C34"/>
  </mergeCells>
  <dataValidations count="1">
    <dataValidation type="whole" operator="greaterThan" allowBlank="1" showInputMessage="1" showErrorMessage="1" sqref="D28:G29 D20:D21 D18 D13:D16 D8 D10:D11 D23">
      <formula1>1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showGridLines="0" topLeftCell="A37" zoomScale="85" zoomScaleNormal="85" workbookViewId="0">
      <selection activeCell="A77" sqref="A77:D77"/>
    </sheetView>
  </sheetViews>
  <sheetFormatPr baseColWidth="10" defaultRowHeight="12.75" x14ac:dyDescent="0.2"/>
  <cols>
    <col min="1" max="1" width="9" style="1" customWidth="1"/>
    <col min="2" max="2" width="45.42578125" style="6" customWidth="1"/>
    <col min="3" max="3" width="12.7109375" style="1" customWidth="1"/>
    <col min="4" max="4" width="14.85546875" style="1" customWidth="1"/>
    <col min="5" max="5" width="15.7109375" style="1" bestFit="1" customWidth="1"/>
    <col min="6" max="6" width="17.85546875" style="1" customWidth="1"/>
    <col min="7" max="7" width="18.42578125" style="1" customWidth="1"/>
    <col min="8" max="16384" width="11.42578125" style="1"/>
  </cols>
  <sheetData>
    <row r="1" spans="1:7" ht="69.75" customHeight="1" thickBot="1" x14ac:dyDescent="0.25">
      <c r="A1" s="57" t="s">
        <v>154</v>
      </c>
      <c r="B1" s="58"/>
      <c r="C1" s="58"/>
      <c r="D1" s="58"/>
      <c r="E1" s="58"/>
      <c r="F1" s="58"/>
      <c r="G1" s="59"/>
    </row>
    <row r="2" spans="1:7" ht="15" x14ac:dyDescent="0.2">
      <c r="A2" s="4"/>
      <c r="B2" s="4"/>
      <c r="C2" s="4"/>
      <c r="D2" s="4"/>
      <c r="E2" s="4"/>
    </row>
    <row r="3" spans="1:7" x14ac:dyDescent="0.2">
      <c r="A3" s="60"/>
      <c r="B3" s="60"/>
      <c r="C3" s="60"/>
      <c r="D3" s="60"/>
      <c r="E3" s="60"/>
    </row>
    <row r="4" spans="1:7" x14ac:dyDescent="0.2">
      <c r="A4" s="3"/>
      <c r="B4" s="5"/>
      <c r="C4" s="3"/>
      <c r="D4" s="3"/>
      <c r="E4" s="3"/>
    </row>
    <row r="5" spans="1:7" ht="42" customHeight="1" x14ac:dyDescent="0.2">
      <c r="A5" s="61" t="s">
        <v>175</v>
      </c>
      <c r="B5" s="61"/>
      <c r="C5" s="61"/>
      <c r="D5" s="61"/>
      <c r="E5" s="61"/>
    </row>
    <row r="6" spans="1:7" ht="9" customHeight="1" x14ac:dyDescent="0.2">
      <c r="A6" s="62"/>
      <c r="B6" s="62"/>
      <c r="C6" s="62"/>
      <c r="D6" s="62"/>
      <c r="E6" s="62"/>
    </row>
    <row r="7" spans="1:7" s="2" customFormat="1" ht="34.5" customHeight="1" x14ac:dyDescent="0.2">
      <c r="A7" s="63" t="s">
        <v>1</v>
      </c>
      <c r="B7" s="63"/>
      <c r="C7" s="31" t="s">
        <v>6</v>
      </c>
      <c r="D7" s="31" t="s">
        <v>8</v>
      </c>
      <c r="E7" s="31" t="s">
        <v>9</v>
      </c>
      <c r="F7" s="31" t="s">
        <v>78</v>
      </c>
      <c r="G7" s="31" t="s">
        <v>153</v>
      </c>
    </row>
    <row r="8" spans="1:7" ht="15" customHeight="1" x14ac:dyDescent="0.25">
      <c r="A8" s="33" t="s">
        <v>84</v>
      </c>
      <c r="B8" s="33" t="s">
        <v>16</v>
      </c>
      <c r="C8" s="34">
        <v>4100</v>
      </c>
      <c r="D8" s="35"/>
      <c r="E8" s="7">
        <f>ROUND(+C8*D8,0)</f>
        <v>0</v>
      </c>
      <c r="F8" s="9"/>
      <c r="G8" s="7">
        <f>ROUND(E8+F8,0)</f>
        <v>0</v>
      </c>
    </row>
    <row r="9" spans="1:7" ht="15" customHeight="1" x14ac:dyDescent="0.25">
      <c r="A9" s="33" t="s">
        <v>85</v>
      </c>
      <c r="B9" s="33" t="s">
        <v>17</v>
      </c>
      <c r="C9" s="34">
        <v>9000</v>
      </c>
      <c r="D9" s="35"/>
      <c r="E9" s="7">
        <f t="shared" ref="E9:E72" si="0">ROUND(+C9*D9,0)</f>
        <v>0</v>
      </c>
      <c r="F9" s="9"/>
      <c r="G9" s="7">
        <f t="shared" ref="G9:G72" si="1">ROUND(E9+F9,0)</f>
        <v>0</v>
      </c>
    </row>
    <row r="10" spans="1:7" ht="15" customHeight="1" x14ac:dyDescent="0.25">
      <c r="A10" s="33" t="s">
        <v>86</v>
      </c>
      <c r="B10" s="33" t="s">
        <v>18</v>
      </c>
      <c r="C10" s="34">
        <v>7400</v>
      </c>
      <c r="D10" s="35"/>
      <c r="E10" s="7">
        <f t="shared" si="0"/>
        <v>0</v>
      </c>
      <c r="F10" s="9"/>
      <c r="G10" s="7">
        <f t="shared" si="1"/>
        <v>0</v>
      </c>
    </row>
    <row r="11" spans="1:7" ht="15" customHeight="1" x14ac:dyDescent="0.25">
      <c r="A11" s="33" t="s">
        <v>87</v>
      </c>
      <c r="B11" s="33" t="s">
        <v>10</v>
      </c>
      <c r="C11" s="34">
        <v>8700</v>
      </c>
      <c r="D11" s="35"/>
      <c r="E11" s="7">
        <f t="shared" si="0"/>
        <v>0</v>
      </c>
      <c r="F11" s="9"/>
      <c r="G11" s="7">
        <f t="shared" si="1"/>
        <v>0</v>
      </c>
    </row>
    <row r="12" spans="1:7" ht="15" customHeight="1" x14ac:dyDescent="0.25">
      <c r="A12" s="33" t="s">
        <v>88</v>
      </c>
      <c r="B12" s="33" t="s">
        <v>79</v>
      </c>
      <c r="C12" s="34">
        <v>7400</v>
      </c>
      <c r="D12" s="35"/>
      <c r="E12" s="7">
        <f t="shared" si="0"/>
        <v>0</v>
      </c>
      <c r="F12" s="9"/>
      <c r="G12" s="7">
        <f t="shared" si="1"/>
        <v>0</v>
      </c>
    </row>
    <row r="13" spans="1:7" ht="15" customHeight="1" x14ac:dyDescent="0.25">
      <c r="A13" s="33" t="s">
        <v>89</v>
      </c>
      <c r="B13" s="33" t="s">
        <v>19</v>
      </c>
      <c r="C13" s="34">
        <v>5100</v>
      </c>
      <c r="D13" s="35"/>
      <c r="E13" s="7">
        <f t="shared" si="0"/>
        <v>0</v>
      </c>
      <c r="F13" s="9"/>
      <c r="G13" s="7">
        <f t="shared" si="1"/>
        <v>0</v>
      </c>
    </row>
    <row r="14" spans="1:7" ht="15" customHeight="1" x14ac:dyDescent="0.25">
      <c r="A14" s="33" t="s">
        <v>90</v>
      </c>
      <c r="B14" s="33" t="s">
        <v>2</v>
      </c>
      <c r="C14" s="34">
        <v>2900</v>
      </c>
      <c r="D14" s="35"/>
      <c r="E14" s="7">
        <f t="shared" si="0"/>
        <v>0</v>
      </c>
      <c r="F14" s="9"/>
      <c r="G14" s="7">
        <f t="shared" si="1"/>
        <v>0</v>
      </c>
    </row>
    <row r="15" spans="1:7" ht="15" customHeight="1" x14ac:dyDescent="0.25">
      <c r="A15" s="33" t="s">
        <v>91</v>
      </c>
      <c r="B15" s="33" t="s">
        <v>3</v>
      </c>
      <c r="C15" s="34">
        <v>15300</v>
      </c>
      <c r="D15" s="35"/>
      <c r="E15" s="7">
        <f t="shared" si="0"/>
        <v>0</v>
      </c>
      <c r="F15" s="9"/>
      <c r="G15" s="7">
        <f t="shared" si="1"/>
        <v>0</v>
      </c>
    </row>
    <row r="16" spans="1:7" ht="15" customHeight="1" x14ac:dyDescent="0.25">
      <c r="A16" s="33" t="s">
        <v>92</v>
      </c>
      <c r="B16" s="33" t="s">
        <v>20</v>
      </c>
      <c r="C16" s="34">
        <v>7400</v>
      </c>
      <c r="D16" s="35"/>
      <c r="E16" s="7">
        <f t="shared" si="0"/>
        <v>0</v>
      </c>
      <c r="F16" s="9"/>
      <c r="G16" s="7">
        <f t="shared" si="1"/>
        <v>0</v>
      </c>
    </row>
    <row r="17" spans="1:7" ht="15" customHeight="1" x14ac:dyDescent="0.25">
      <c r="A17" s="33" t="s">
        <v>93</v>
      </c>
      <c r="B17" s="33" t="s">
        <v>21</v>
      </c>
      <c r="C17" s="34">
        <v>18100</v>
      </c>
      <c r="D17" s="35"/>
      <c r="E17" s="7">
        <f t="shared" si="0"/>
        <v>0</v>
      </c>
      <c r="F17" s="9"/>
      <c r="G17" s="7">
        <f t="shared" si="1"/>
        <v>0</v>
      </c>
    </row>
    <row r="18" spans="1:7" ht="15" customHeight="1" x14ac:dyDescent="0.25">
      <c r="A18" s="33" t="s">
        <v>94</v>
      </c>
      <c r="B18" s="33" t="s">
        <v>22</v>
      </c>
      <c r="C18" s="34">
        <v>40200</v>
      </c>
      <c r="D18" s="35"/>
      <c r="E18" s="7">
        <f t="shared" si="0"/>
        <v>0</v>
      </c>
      <c r="F18" s="9"/>
      <c r="G18" s="7">
        <f t="shared" si="1"/>
        <v>0</v>
      </c>
    </row>
    <row r="19" spans="1:7" ht="15" x14ac:dyDescent="0.25">
      <c r="A19" s="33" t="s">
        <v>95</v>
      </c>
      <c r="B19" s="33" t="s">
        <v>23</v>
      </c>
      <c r="C19" s="34">
        <v>5700</v>
      </c>
      <c r="D19" s="35"/>
      <c r="E19" s="7">
        <f t="shared" si="0"/>
        <v>0</v>
      </c>
      <c r="F19" s="9"/>
      <c r="G19" s="7">
        <f t="shared" si="1"/>
        <v>0</v>
      </c>
    </row>
    <row r="20" spans="1:7" ht="15" customHeight="1" x14ac:dyDescent="0.25">
      <c r="A20" s="33" t="s">
        <v>96</v>
      </c>
      <c r="B20" s="33" t="s">
        <v>11</v>
      </c>
      <c r="C20" s="34">
        <v>24400</v>
      </c>
      <c r="D20" s="35"/>
      <c r="E20" s="7">
        <f t="shared" si="0"/>
        <v>0</v>
      </c>
      <c r="F20" s="9"/>
      <c r="G20" s="7">
        <f t="shared" si="1"/>
        <v>0</v>
      </c>
    </row>
    <row r="21" spans="1:7" ht="15" x14ac:dyDescent="0.25">
      <c r="A21" s="33" t="s">
        <v>97</v>
      </c>
      <c r="B21" s="33" t="s">
        <v>24</v>
      </c>
      <c r="C21" s="34">
        <v>60400</v>
      </c>
      <c r="D21" s="35"/>
      <c r="E21" s="7">
        <f t="shared" si="0"/>
        <v>0</v>
      </c>
      <c r="F21" s="9"/>
      <c r="G21" s="7">
        <f t="shared" si="1"/>
        <v>0</v>
      </c>
    </row>
    <row r="22" spans="1:7" ht="15" x14ac:dyDescent="0.25">
      <c r="A22" s="33" t="s">
        <v>98</v>
      </c>
      <c r="B22" s="33" t="s">
        <v>25</v>
      </c>
      <c r="C22" s="34">
        <v>58000</v>
      </c>
      <c r="D22" s="35"/>
      <c r="E22" s="7">
        <f t="shared" si="0"/>
        <v>0</v>
      </c>
      <c r="F22" s="9"/>
      <c r="G22" s="7">
        <f t="shared" si="1"/>
        <v>0</v>
      </c>
    </row>
    <row r="23" spans="1:7" ht="15" x14ac:dyDescent="0.25">
      <c r="A23" s="33" t="s">
        <v>99</v>
      </c>
      <c r="B23" s="33" t="s">
        <v>26</v>
      </c>
      <c r="C23" s="34">
        <v>24500</v>
      </c>
      <c r="D23" s="35"/>
      <c r="E23" s="7">
        <f t="shared" si="0"/>
        <v>0</v>
      </c>
      <c r="F23" s="9"/>
      <c r="G23" s="7">
        <f t="shared" si="1"/>
        <v>0</v>
      </c>
    </row>
    <row r="24" spans="1:7" ht="45" x14ac:dyDescent="0.25">
      <c r="A24" s="33" t="s">
        <v>100</v>
      </c>
      <c r="B24" s="33" t="s">
        <v>27</v>
      </c>
      <c r="C24" s="34">
        <v>83700</v>
      </c>
      <c r="D24" s="35"/>
      <c r="E24" s="7">
        <f t="shared" si="0"/>
        <v>0</v>
      </c>
      <c r="F24" s="9"/>
      <c r="G24" s="7">
        <f t="shared" si="1"/>
        <v>0</v>
      </c>
    </row>
    <row r="25" spans="1:7" ht="30" x14ac:dyDescent="0.25">
      <c r="A25" s="33" t="s">
        <v>101</v>
      </c>
      <c r="B25" s="33" t="s">
        <v>28</v>
      </c>
      <c r="C25" s="34">
        <v>12600</v>
      </c>
      <c r="D25" s="35"/>
      <c r="E25" s="7">
        <f t="shared" si="0"/>
        <v>0</v>
      </c>
      <c r="F25" s="9"/>
      <c r="G25" s="7">
        <f t="shared" si="1"/>
        <v>0</v>
      </c>
    </row>
    <row r="26" spans="1:7" ht="45" x14ac:dyDescent="0.25">
      <c r="A26" s="33" t="s">
        <v>102</v>
      </c>
      <c r="B26" s="33" t="s">
        <v>29</v>
      </c>
      <c r="C26" s="34">
        <v>142000</v>
      </c>
      <c r="D26" s="35"/>
      <c r="E26" s="7">
        <f t="shared" si="0"/>
        <v>0</v>
      </c>
      <c r="F26" s="9"/>
      <c r="G26" s="7">
        <f t="shared" si="1"/>
        <v>0</v>
      </c>
    </row>
    <row r="27" spans="1:7" ht="45" x14ac:dyDescent="0.25">
      <c r="A27" s="33" t="s">
        <v>103</v>
      </c>
      <c r="B27" s="33" t="s">
        <v>30</v>
      </c>
      <c r="C27" s="34">
        <v>14600</v>
      </c>
      <c r="D27" s="35"/>
      <c r="E27" s="7">
        <f t="shared" si="0"/>
        <v>0</v>
      </c>
      <c r="F27" s="9"/>
      <c r="G27" s="7">
        <f t="shared" si="1"/>
        <v>0</v>
      </c>
    </row>
    <row r="28" spans="1:7" ht="30" x14ac:dyDescent="0.25">
      <c r="A28" s="33" t="s">
        <v>104</v>
      </c>
      <c r="B28" s="33" t="s">
        <v>31</v>
      </c>
      <c r="C28" s="34">
        <v>27500</v>
      </c>
      <c r="D28" s="35"/>
      <c r="E28" s="7">
        <f t="shared" si="0"/>
        <v>0</v>
      </c>
      <c r="F28" s="9"/>
      <c r="G28" s="7">
        <f t="shared" si="1"/>
        <v>0</v>
      </c>
    </row>
    <row r="29" spans="1:7" ht="45" x14ac:dyDescent="0.25">
      <c r="A29" s="33" t="s">
        <v>105</v>
      </c>
      <c r="B29" s="33" t="s">
        <v>32</v>
      </c>
      <c r="C29" s="34">
        <v>54700</v>
      </c>
      <c r="D29" s="35"/>
      <c r="E29" s="7">
        <f t="shared" si="0"/>
        <v>0</v>
      </c>
      <c r="F29" s="9"/>
      <c r="G29" s="7">
        <f t="shared" si="1"/>
        <v>0</v>
      </c>
    </row>
    <row r="30" spans="1:7" ht="45" x14ac:dyDescent="0.25">
      <c r="A30" s="33" t="s">
        <v>106</v>
      </c>
      <c r="B30" s="33" t="s">
        <v>33</v>
      </c>
      <c r="C30" s="34">
        <v>4200</v>
      </c>
      <c r="D30" s="35"/>
      <c r="E30" s="7">
        <f t="shared" si="0"/>
        <v>0</v>
      </c>
      <c r="F30" s="9"/>
      <c r="G30" s="7">
        <f t="shared" si="1"/>
        <v>0</v>
      </c>
    </row>
    <row r="31" spans="1:7" ht="15" x14ac:dyDescent="0.25">
      <c r="A31" s="33" t="s">
        <v>107</v>
      </c>
      <c r="B31" s="33" t="s">
        <v>34</v>
      </c>
      <c r="C31" s="34">
        <v>3400</v>
      </c>
      <c r="D31" s="35"/>
      <c r="E31" s="7">
        <f t="shared" si="0"/>
        <v>0</v>
      </c>
      <c r="F31" s="9"/>
      <c r="G31" s="7">
        <f t="shared" si="1"/>
        <v>0</v>
      </c>
    </row>
    <row r="32" spans="1:7" ht="15" x14ac:dyDescent="0.25">
      <c r="A32" s="33" t="s">
        <v>108</v>
      </c>
      <c r="B32" s="33" t="s">
        <v>35</v>
      </c>
      <c r="C32" s="34">
        <v>54100</v>
      </c>
      <c r="D32" s="35"/>
      <c r="E32" s="7">
        <f t="shared" si="0"/>
        <v>0</v>
      </c>
      <c r="F32" s="9"/>
      <c r="G32" s="7">
        <f t="shared" si="1"/>
        <v>0</v>
      </c>
    </row>
    <row r="33" spans="1:7" ht="45" x14ac:dyDescent="0.25">
      <c r="A33" s="33" t="s">
        <v>109</v>
      </c>
      <c r="B33" s="33" t="s">
        <v>36</v>
      </c>
      <c r="C33" s="34">
        <v>3400</v>
      </c>
      <c r="D33" s="35"/>
      <c r="E33" s="7">
        <f t="shared" si="0"/>
        <v>0</v>
      </c>
      <c r="F33" s="9"/>
      <c r="G33" s="7">
        <f t="shared" si="1"/>
        <v>0</v>
      </c>
    </row>
    <row r="34" spans="1:7" ht="15" x14ac:dyDescent="0.25">
      <c r="A34" s="33" t="s">
        <v>110</v>
      </c>
      <c r="B34" s="33" t="s">
        <v>37</v>
      </c>
      <c r="C34" s="34">
        <v>35000</v>
      </c>
      <c r="D34" s="35"/>
      <c r="E34" s="7">
        <f t="shared" si="0"/>
        <v>0</v>
      </c>
      <c r="F34" s="9"/>
      <c r="G34" s="7">
        <f t="shared" si="1"/>
        <v>0</v>
      </c>
    </row>
    <row r="35" spans="1:7" ht="45" x14ac:dyDescent="0.25">
      <c r="A35" s="33" t="s">
        <v>111</v>
      </c>
      <c r="B35" s="33" t="s">
        <v>38</v>
      </c>
      <c r="C35" s="34">
        <v>140600</v>
      </c>
      <c r="D35" s="35"/>
      <c r="E35" s="7">
        <f t="shared" si="0"/>
        <v>0</v>
      </c>
      <c r="F35" s="9"/>
      <c r="G35" s="7">
        <f t="shared" si="1"/>
        <v>0</v>
      </c>
    </row>
    <row r="36" spans="1:7" ht="45" x14ac:dyDescent="0.25">
      <c r="A36" s="33" t="s">
        <v>112</v>
      </c>
      <c r="B36" s="33" t="s">
        <v>39</v>
      </c>
      <c r="C36" s="34">
        <v>21900</v>
      </c>
      <c r="D36" s="35"/>
      <c r="E36" s="7">
        <f t="shared" si="0"/>
        <v>0</v>
      </c>
      <c r="F36" s="9"/>
      <c r="G36" s="7">
        <f t="shared" si="1"/>
        <v>0</v>
      </c>
    </row>
    <row r="37" spans="1:7" ht="15" x14ac:dyDescent="0.25">
      <c r="A37" s="33" t="s">
        <v>113</v>
      </c>
      <c r="B37" s="33" t="s">
        <v>40</v>
      </c>
      <c r="C37" s="34">
        <v>329200</v>
      </c>
      <c r="D37" s="35"/>
      <c r="E37" s="7">
        <f t="shared" si="0"/>
        <v>0</v>
      </c>
      <c r="F37" s="9"/>
      <c r="G37" s="7">
        <f t="shared" si="1"/>
        <v>0</v>
      </c>
    </row>
    <row r="38" spans="1:7" ht="15" x14ac:dyDescent="0.25">
      <c r="A38" s="33" t="s">
        <v>114</v>
      </c>
      <c r="B38" s="33" t="s">
        <v>41</v>
      </c>
      <c r="C38" s="34">
        <v>432300</v>
      </c>
      <c r="D38" s="35"/>
      <c r="E38" s="7">
        <f t="shared" si="0"/>
        <v>0</v>
      </c>
      <c r="F38" s="9"/>
      <c r="G38" s="7">
        <f t="shared" si="1"/>
        <v>0</v>
      </c>
    </row>
    <row r="39" spans="1:7" ht="30" x14ac:dyDescent="0.25">
      <c r="A39" s="33" t="s">
        <v>115</v>
      </c>
      <c r="B39" s="33" t="s">
        <v>42</v>
      </c>
      <c r="C39" s="34">
        <v>3400</v>
      </c>
      <c r="D39" s="35"/>
      <c r="E39" s="7">
        <f t="shared" si="0"/>
        <v>0</v>
      </c>
      <c r="F39" s="9"/>
      <c r="G39" s="7">
        <f t="shared" si="1"/>
        <v>0</v>
      </c>
    </row>
    <row r="40" spans="1:7" ht="15" customHeight="1" x14ac:dyDescent="0.25">
      <c r="A40" s="33" t="s">
        <v>116</v>
      </c>
      <c r="B40" s="33" t="s">
        <v>43</v>
      </c>
      <c r="C40" s="34">
        <v>300</v>
      </c>
      <c r="D40" s="35"/>
      <c r="E40" s="7">
        <f t="shared" si="0"/>
        <v>0</v>
      </c>
      <c r="F40" s="9"/>
      <c r="G40" s="7">
        <f t="shared" si="1"/>
        <v>0</v>
      </c>
    </row>
    <row r="41" spans="1:7" ht="15" customHeight="1" x14ac:dyDescent="0.25">
      <c r="A41" s="33" t="s">
        <v>117</v>
      </c>
      <c r="B41" s="33" t="s">
        <v>44</v>
      </c>
      <c r="C41" s="34">
        <v>800</v>
      </c>
      <c r="D41" s="35"/>
      <c r="E41" s="7">
        <f t="shared" si="0"/>
        <v>0</v>
      </c>
      <c r="F41" s="9"/>
      <c r="G41" s="7">
        <f t="shared" si="1"/>
        <v>0</v>
      </c>
    </row>
    <row r="42" spans="1:7" ht="15" customHeight="1" x14ac:dyDescent="0.25">
      <c r="A42" s="33" t="s">
        <v>118</v>
      </c>
      <c r="B42" s="33" t="s">
        <v>45</v>
      </c>
      <c r="C42" s="34">
        <v>50</v>
      </c>
      <c r="D42" s="35"/>
      <c r="E42" s="7">
        <f t="shared" si="0"/>
        <v>0</v>
      </c>
      <c r="F42" s="9"/>
      <c r="G42" s="7">
        <f t="shared" si="1"/>
        <v>0</v>
      </c>
    </row>
    <row r="43" spans="1:7" ht="15" customHeight="1" x14ac:dyDescent="0.25">
      <c r="A43" s="33" t="s">
        <v>119</v>
      </c>
      <c r="B43" s="33" t="s">
        <v>46</v>
      </c>
      <c r="C43" s="34">
        <v>11100</v>
      </c>
      <c r="D43" s="35"/>
      <c r="E43" s="7">
        <f t="shared" si="0"/>
        <v>0</v>
      </c>
      <c r="F43" s="9"/>
      <c r="G43" s="7">
        <f t="shared" si="1"/>
        <v>0</v>
      </c>
    </row>
    <row r="44" spans="1:7" ht="15" customHeight="1" x14ac:dyDescent="0.25">
      <c r="A44" s="33" t="s">
        <v>120</v>
      </c>
      <c r="B44" s="33" t="s">
        <v>47</v>
      </c>
      <c r="C44" s="34">
        <v>3500</v>
      </c>
      <c r="D44" s="35"/>
      <c r="E44" s="7">
        <f t="shared" si="0"/>
        <v>0</v>
      </c>
      <c r="F44" s="9"/>
      <c r="G44" s="7">
        <f t="shared" si="1"/>
        <v>0</v>
      </c>
    </row>
    <row r="45" spans="1:7" ht="15" customHeight="1" x14ac:dyDescent="0.25">
      <c r="A45" s="33" t="s">
        <v>121</v>
      </c>
      <c r="B45" s="33" t="s">
        <v>48</v>
      </c>
      <c r="C45" s="34">
        <v>2900</v>
      </c>
      <c r="D45" s="35"/>
      <c r="E45" s="7">
        <f t="shared" si="0"/>
        <v>0</v>
      </c>
      <c r="F45" s="9"/>
      <c r="G45" s="7">
        <f t="shared" si="1"/>
        <v>0</v>
      </c>
    </row>
    <row r="46" spans="1:7" ht="15" customHeight="1" x14ac:dyDescent="0.25">
      <c r="A46" s="33" t="s">
        <v>122</v>
      </c>
      <c r="B46" s="33" t="s">
        <v>49</v>
      </c>
      <c r="C46" s="34">
        <v>500</v>
      </c>
      <c r="D46" s="35"/>
      <c r="E46" s="7">
        <f t="shared" si="0"/>
        <v>0</v>
      </c>
      <c r="F46" s="9"/>
      <c r="G46" s="7">
        <f t="shared" si="1"/>
        <v>0</v>
      </c>
    </row>
    <row r="47" spans="1:7" ht="30" x14ac:dyDescent="0.25">
      <c r="A47" s="33" t="s">
        <v>123</v>
      </c>
      <c r="B47" s="33" t="s">
        <v>50</v>
      </c>
      <c r="C47" s="34">
        <v>520</v>
      </c>
      <c r="D47" s="35"/>
      <c r="E47" s="7">
        <f t="shared" si="0"/>
        <v>0</v>
      </c>
      <c r="F47" s="9"/>
      <c r="G47" s="7">
        <f t="shared" si="1"/>
        <v>0</v>
      </c>
    </row>
    <row r="48" spans="1:7" ht="30" x14ac:dyDescent="0.25">
      <c r="A48" s="33" t="s">
        <v>124</v>
      </c>
      <c r="B48" s="33" t="s">
        <v>51</v>
      </c>
      <c r="C48" s="34">
        <v>330</v>
      </c>
      <c r="D48" s="35"/>
      <c r="E48" s="7">
        <f t="shared" si="0"/>
        <v>0</v>
      </c>
      <c r="F48" s="9"/>
      <c r="G48" s="7">
        <f t="shared" si="1"/>
        <v>0</v>
      </c>
    </row>
    <row r="49" spans="1:7" ht="31.5" customHeight="1" x14ac:dyDescent="0.25">
      <c r="A49" s="33" t="s">
        <v>125</v>
      </c>
      <c r="B49" s="33" t="s">
        <v>52</v>
      </c>
      <c r="C49" s="34">
        <v>360</v>
      </c>
      <c r="D49" s="35"/>
      <c r="E49" s="7">
        <f t="shared" si="0"/>
        <v>0</v>
      </c>
      <c r="F49" s="9"/>
      <c r="G49" s="7">
        <f t="shared" si="1"/>
        <v>0</v>
      </c>
    </row>
    <row r="50" spans="1:7" ht="30" customHeight="1" x14ac:dyDescent="0.25">
      <c r="A50" s="33" t="s">
        <v>126</v>
      </c>
      <c r="B50" s="33" t="s">
        <v>53</v>
      </c>
      <c r="C50" s="34">
        <v>150</v>
      </c>
      <c r="D50" s="35"/>
      <c r="E50" s="7">
        <f t="shared" si="0"/>
        <v>0</v>
      </c>
      <c r="F50" s="9"/>
      <c r="G50" s="7">
        <f t="shared" si="1"/>
        <v>0</v>
      </c>
    </row>
    <row r="51" spans="1:7" ht="32.25" customHeight="1" x14ac:dyDescent="0.25">
      <c r="A51" s="33" t="s">
        <v>127</v>
      </c>
      <c r="B51" s="33" t="s">
        <v>54</v>
      </c>
      <c r="C51" s="34">
        <v>200</v>
      </c>
      <c r="D51" s="35"/>
      <c r="E51" s="7">
        <f t="shared" si="0"/>
        <v>0</v>
      </c>
      <c r="F51" s="9"/>
      <c r="G51" s="7">
        <f t="shared" si="1"/>
        <v>0</v>
      </c>
    </row>
    <row r="52" spans="1:7" ht="31.5" customHeight="1" x14ac:dyDescent="0.25">
      <c r="A52" s="33" t="s">
        <v>128</v>
      </c>
      <c r="B52" s="33" t="s">
        <v>55</v>
      </c>
      <c r="C52" s="34">
        <v>200</v>
      </c>
      <c r="D52" s="35"/>
      <c r="E52" s="7">
        <f t="shared" si="0"/>
        <v>0</v>
      </c>
      <c r="F52" s="9"/>
      <c r="G52" s="7">
        <f t="shared" si="1"/>
        <v>0</v>
      </c>
    </row>
    <row r="53" spans="1:7" ht="15" x14ac:dyDescent="0.25">
      <c r="A53" s="33" t="s">
        <v>129</v>
      </c>
      <c r="B53" s="33" t="s">
        <v>56</v>
      </c>
      <c r="C53" s="34">
        <v>350</v>
      </c>
      <c r="D53" s="35"/>
      <c r="E53" s="7">
        <f t="shared" si="0"/>
        <v>0</v>
      </c>
      <c r="F53" s="9"/>
      <c r="G53" s="7">
        <f t="shared" si="1"/>
        <v>0</v>
      </c>
    </row>
    <row r="54" spans="1:7" ht="15" x14ac:dyDescent="0.25">
      <c r="A54" s="33" t="s">
        <v>130</v>
      </c>
      <c r="B54" s="33" t="s">
        <v>57</v>
      </c>
      <c r="C54" s="34">
        <v>340</v>
      </c>
      <c r="D54" s="35"/>
      <c r="E54" s="7">
        <f t="shared" si="0"/>
        <v>0</v>
      </c>
      <c r="F54" s="9"/>
      <c r="G54" s="7">
        <f t="shared" si="1"/>
        <v>0</v>
      </c>
    </row>
    <row r="55" spans="1:7" ht="30" x14ac:dyDescent="0.25">
      <c r="A55" s="33" t="s">
        <v>131</v>
      </c>
      <c r="B55" s="33" t="s">
        <v>58</v>
      </c>
      <c r="C55" s="34">
        <v>25400</v>
      </c>
      <c r="D55" s="35"/>
      <c r="E55" s="7">
        <f t="shared" si="0"/>
        <v>0</v>
      </c>
      <c r="F55" s="9"/>
      <c r="G55" s="7">
        <f t="shared" si="1"/>
        <v>0</v>
      </c>
    </row>
    <row r="56" spans="1:7" ht="17.25" customHeight="1" x14ac:dyDescent="0.25">
      <c r="A56" s="33" t="s">
        <v>132</v>
      </c>
      <c r="B56" s="33" t="s">
        <v>59</v>
      </c>
      <c r="C56" s="34">
        <v>64100</v>
      </c>
      <c r="D56" s="35"/>
      <c r="E56" s="7">
        <f t="shared" si="0"/>
        <v>0</v>
      </c>
      <c r="F56" s="9"/>
      <c r="G56" s="7">
        <f t="shared" si="1"/>
        <v>0</v>
      </c>
    </row>
    <row r="57" spans="1:7" ht="15" x14ac:dyDescent="0.25">
      <c r="A57" s="33" t="s">
        <v>133</v>
      </c>
      <c r="B57" s="33" t="s">
        <v>60</v>
      </c>
      <c r="C57" s="34">
        <v>84300</v>
      </c>
      <c r="D57" s="35"/>
      <c r="E57" s="7">
        <f t="shared" si="0"/>
        <v>0</v>
      </c>
      <c r="F57" s="9"/>
      <c r="G57" s="7">
        <f t="shared" si="1"/>
        <v>0</v>
      </c>
    </row>
    <row r="58" spans="1:7" ht="30" x14ac:dyDescent="0.25">
      <c r="A58" s="33" t="s">
        <v>134</v>
      </c>
      <c r="B58" s="33" t="s">
        <v>61</v>
      </c>
      <c r="C58" s="34">
        <v>1200</v>
      </c>
      <c r="D58" s="35"/>
      <c r="E58" s="7">
        <f t="shared" si="0"/>
        <v>0</v>
      </c>
      <c r="F58" s="9"/>
      <c r="G58" s="7">
        <f t="shared" si="1"/>
        <v>0</v>
      </c>
    </row>
    <row r="59" spans="1:7" ht="28.5" customHeight="1" x14ac:dyDescent="0.25">
      <c r="A59" s="33" t="s">
        <v>135</v>
      </c>
      <c r="B59" s="33" t="s">
        <v>62</v>
      </c>
      <c r="C59" s="34">
        <v>350</v>
      </c>
      <c r="D59" s="35"/>
      <c r="E59" s="7">
        <f t="shared" si="0"/>
        <v>0</v>
      </c>
      <c r="F59" s="9"/>
      <c r="G59" s="7">
        <f t="shared" si="1"/>
        <v>0</v>
      </c>
    </row>
    <row r="60" spans="1:7" ht="30" x14ac:dyDescent="0.25">
      <c r="A60" s="33" t="s">
        <v>136</v>
      </c>
      <c r="B60" s="33" t="s">
        <v>63</v>
      </c>
      <c r="C60" s="34">
        <v>330</v>
      </c>
      <c r="D60" s="35"/>
      <c r="E60" s="7">
        <f t="shared" si="0"/>
        <v>0</v>
      </c>
      <c r="F60" s="9"/>
      <c r="G60" s="7">
        <f t="shared" si="1"/>
        <v>0</v>
      </c>
    </row>
    <row r="61" spans="1:7" ht="33" customHeight="1" x14ac:dyDescent="0.25">
      <c r="A61" s="33" t="s">
        <v>137</v>
      </c>
      <c r="B61" s="33" t="s">
        <v>64</v>
      </c>
      <c r="C61" s="34">
        <v>350</v>
      </c>
      <c r="D61" s="35"/>
      <c r="E61" s="7">
        <f t="shared" si="0"/>
        <v>0</v>
      </c>
      <c r="F61" s="9"/>
      <c r="G61" s="7">
        <f t="shared" si="1"/>
        <v>0</v>
      </c>
    </row>
    <row r="62" spans="1:7" ht="30" x14ac:dyDescent="0.25">
      <c r="A62" s="33" t="s">
        <v>138</v>
      </c>
      <c r="B62" s="33" t="s">
        <v>65</v>
      </c>
      <c r="C62" s="34">
        <v>300</v>
      </c>
      <c r="D62" s="35"/>
      <c r="E62" s="7">
        <f t="shared" si="0"/>
        <v>0</v>
      </c>
      <c r="F62" s="9"/>
      <c r="G62" s="7">
        <f t="shared" si="1"/>
        <v>0</v>
      </c>
    </row>
    <row r="63" spans="1:7" ht="30" x14ac:dyDescent="0.25">
      <c r="A63" s="33" t="s">
        <v>139</v>
      </c>
      <c r="B63" s="33" t="s">
        <v>66</v>
      </c>
      <c r="C63" s="34">
        <v>150</v>
      </c>
      <c r="D63" s="35"/>
      <c r="E63" s="7">
        <f t="shared" si="0"/>
        <v>0</v>
      </c>
      <c r="F63" s="9"/>
      <c r="G63" s="7">
        <f t="shared" si="1"/>
        <v>0</v>
      </c>
    </row>
    <row r="64" spans="1:7" ht="33.75" customHeight="1" x14ac:dyDescent="0.25">
      <c r="A64" s="33" t="s">
        <v>140</v>
      </c>
      <c r="B64" s="33" t="s">
        <v>67</v>
      </c>
      <c r="C64" s="34">
        <v>14900</v>
      </c>
      <c r="D64" s="35"/>
      <c r="E64" s="7">
        <f t="shared" si="0"/>
        <v>0</v>
      </c>
      <c r="F64" s="9"/>
      <c r="G64" s="7">
        <f t="shared" si="1"/>
        <v>0</v>
      </c>
    </row>
    <row r="65" spans="1:7" ht="35.25" customHeight="1" x14ac:dyDescent="0.25">
      <c r="A65" s="33" t="s">
        <v>141</v>
      </c>
      <c r="B65" s="33" t="s">
        <v>68</v>
      </c>
      <c r="C65" s="34">
        <v>3600</v>
      </c>
      <c r="D65" s="35"/>
      <c r="E65" s="7">
        <f t="shared" si="0"/>
        <v>0</v>
      </c>
      <c r="F65" s="9"/>
      <c r="G65" s="7">
        <f t="shared" si="1"/>
        <v>0</v>
      </c>
    </row>
    <row r="66" spans="1:7" ht="30.75" customHeight="1" x14ac:dyDescent="0.25">
      <c r="A66" s="33" t="s">
        <v>142</v>
      </c>
      <c r="B66" s="33" t="s">
        <v>69</v>
      </c>
      <c r="C66" s="34">
        <v>11500</v>
      </c>
      <c r="D66" s="35"/>
      <c r="E66" s="7">
        <f t="shared" si="0"/>
        <v>0</v>
      </c>
      <c r="F66" s="9"/>
      <c r="G66" s="7">
        <f t="shared" si="1"/>
        <v>0</v>
      </c>
    </row>
    <row r="67" spans="1:7" ht="30.75" customHeight="1" x14ac:dyDescent="0.25">
      <c r="A67" s="33" t="s">
        <v>143</v>
      </c>
      <c r="B67" s="33" t="s">
        <v>70</v>
      </c>
      <c r="C67" s="34">
        <v>57800</v>
      </c>
      <c r="D67" s="35"/>
      <c r="E67" s="7">
        <f t="shared" si="0"/>
        <v>0</v>
      </c>
      <c r="F67" s="9"/>
      <c r="G67" s="7">
        <f t="shared" si="1"/>
        <v>0</v>
      </c>
    </row>
    <row r="68" spans="1:7" ht="30" customHeight="1" x14ac:dyDescent="0.25">
      <c r="A68" s="33" t="s">
        <v>144</v>
      </c>
      <c r="B68" s="33" t="s">
        <v>71</v>
      </c>
      <c r="C68" s="34">
        <v>3400</v>
      </c>
      <c r="D68" s="35"/>
      <c r="E68" s="7">
        <f t="shared" si="0"/>
        <v>0</v>
      </c>
      <c r="F68" s="9"/>
      <c r="G68" s="7">
        <f t="shared" si="1"/>
        <v>0</v>
      </c>
    </row>
    <row r="69" spans="1:7" ht="33" customHeight="1" x14ac:dyDescent="0.25">
      <c r="A69" s="33" t="s">
        <v>145</v>
      </c>
      <c r="B69" s="33" t="s">
        <v>72</v>
      </c>
      <c r="C69" s="34">
        <v>390</v>
      </c>
      <c r="D69" s="35"/>
      <c r="E69" s="7">
        <f t="shared" si="0"/>
        <v>0</v>
      </c>
      <c r="F69" s="9"/>
      <c r="G69" s="7">
        <f t="shared" si="1"/>
        <v>0</v>
      </c>
    </row>
    <row r="70" spans="1:7" ht="33" customHeight="1" x14ac:dyDescent="0.25">
      <c r="A70" s="33" t="s">
        <v>146</v>
      </c>
      <c r="B70" s="33" t="s">
        <v>80</v>
      </c>
      <c r="C70" s="34">
        <v>160</v>
      </c>
      <c r="D70" s="35"/>
      <c r="E70" s="7">
        <f t="shared" si="0"/>
        <v>0</v>
      </c>
      <c r="F70" s="9"/>
      <c r="G70" s="7">
        <f t="shared" si="1"/>
        <v>0</v>
      </c>
    </row>
    <row r="71" spans="1:7" ht="49.5" customHeight="1" x14ac:dyDescent="0.25">
      <c r="A71" s="33" t="s">
        <v>147</v>
      </c>
      <c r="B71" s="33" t="s">
        <v>73</v>
      </c>
      <c r="C71" s="34">
        <v>12200</v>
      </c>
      <c r="D71" s="35"/>
      <c r="E71" s="7">
        <f t="shared" si="0"/>
        <v>0</v>
      </c>
      <c r="F71" s="9"/>
      <c r="G71" s="7">
        <f t="shared" si="1"/>
        <v>0</v>
      </c>
    </row>
    <row r="72" spans="1:7" ht="33" customHeight="1" x14ac:dyDescent="0.25">
      <c r="A72" s="33" t="s">
        <v>148</v>
      </c>
      <c r="B72" s="33" t="s">
        <v>81</v>
      </c>
      <c r="C72" s="34">
        <v>500</v>
      </c>
      <c r="D72" s="35"/>
      <c r="E72" s="7">
        <f t="shared" si="0"/>
        <v>0</v>
      </c>
      <c r="F72" s="9"/>
      <c r="G72" s="7">
        <f t="shared" si="1"/>
        <v>0</v>
      </c>
    </row>
    <row r="73" spans="1:7" ht="15" x14ac:dyDescent="0.25">
      <c r="A73" s="33" t="s">
        <v>149</v>
      </c>
      <c r="B73" s="33" t="s">
        <v>82</v>
      </c>
      <c r="C73" s="34">
        <v>500</v>
      </c>
      <c r="D73" s="35"/>
      <c r="E73" s="7">
        <f t="shared" ref="E73:E76" si="2">ROUND(+C73*D73,0)</f>
        <v>0</v>
      </c>
      <c r="F73" s="9"/>
      <c r="G73" s="7">
        <f t="shared" ref="G73:G76" si="3">ROUND(E73+F73,0)</f>
        <v>0</v>
      </c>
    </row>
    <row r="74" spans="1:7" ht="32.25" customHeight="1" x14ac:dyDescent="0.25">
      <c r="A74" s="33" t="s">
        <v>150</v>
      </c>
      <c r="B74" s="33" t="s">
        <v>74</v>
      </c>
      <c r="C74" s="34">
        <v>3300</v>
      </c>
      <c r="D74" s="35"/>
      <c r="E74" s="7">
        <f t="shared" si="2"/>
        <v>0</v>
      </c>
      <c r="F74" s="9"/>
      <c r="G74" s="7">
        <f t="shared" si="3"/>
        <v>0</v>
      </c>
    </row>
    <row r="75" spans="1:7" ht="32.25" customHeight="1" x14ac:dyDescent="0.25">
      <c r="A75" s="33" t="s">
        <v>151</v>
      </c>
      <c r="B75" s="33" t="s">
        <v>83</v>
      </c>
      <c r="C75" s="34">
        <v>2300</v>
      </c>
      <c r="D75" s="35"/>
      <c r="E75" s="7">
        <f t="shared" si="2"/>
        <v>0</v>
      </c>
      <c r="F75" s="9"/>
      <c r="G75" s="7">
        <f t="shared" si="3"/>
        <v>0</v>
      </c>
    </row>
    <row r="76" spans="1:7" ht="24" customHeight="1" x14ac:dyDescent="0.25">
      <c r="A76" s="33" t="s">
        <v>152</v>
      </c>
      <c r="B76" s="33" t="s">
        <v>75</v>
      </c>
      <c r="C76" s="34">
        <v>3300</v>
      </c>
      <c r="D76" s="35"/>
      <c r="E76" s="7">
        <f t="shared" si="2"/>
        <v>0</v>
      </c>
      <c r="F76" s="9"/>
      <c r="G76" s="7">
        <f t="shared" si="3"/>
        <v>0</v>
      </c>
    </row>
    <row r="77" spans="1:7" ht="15.75" customHeight="1" x14ac:dyDescent="0.2">
      <c r="A77" s="54" t="s">
        <v>7</v>
      </c>
      <c r="B77" s="55"/>
      <c r="C77" s="55"/>
      <c r="D77" s="56"/>
      <c r="E77" s="32"/>
      <c r="F77" s="9"/>
      <c r="G77" s="7">
        <f>SUM(G8:G76)</f>
        <v>0</v>
      </c>
    </row>
  </sheetData>
  <sheetProtection selectLockedCells="1"/>
  <mergeCells count="5">
    <mergeCell ref="A77:D77"/>
    <mergeCell ref="A1:G1"/>
    <mergeCell ref="A3:E3"/>
    <mergeCell ref="A5:E6"/>
    <mergeCell ref="A7:B7"/>
  </mergeCells>
  <dataValidations count="1">
    <dataValidation type="whole" operator="greaterThan" allowBlank="1" showInputMessage="1" showErrorMessage="1" sqref="D8:D76">
      <formula1>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Material de Examen</vt:lpstr>
      <vt:lpstr>Kits de Aplicación</vt:lpstr>
    </vt:vector>
  </TitlesOfParts>
  <Company>ICFES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amejia</dc:creator>
  <cp:lastModifiedBy>Giovanni Mendieta Montealegre</cp:lastModifiedBy>
  <dcterms:created xsi:type="dcterms:W3CDTF">2016-01-15T19:58:33Z</dcterms:created>
  <dcterms:modified xsi:type="dcterms:W3CDTF">2017-04-18T22:42:55Z</dcterms:modified>
</cp:coreProperties>
</file>