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mendieta\Desktop\CONTRATACIÓN\IA-006-2018\IA-007-2018\"/>
    </mc:Choice>
  </mc:AlternateContent>
  <workbookProtection workbookAlgorithmName="SHA-512" workbookHashValue="7F+kHJtE7QqQfVZkf7nOeb6eVuvs4FSlDAhzwU1YqY3LmCVjZPK7wJm7qKRsfFDPS56nGnx5lr0nqOrST+MXkQ==" workbookSaltValue="UY6k0rznclKzIGqg8kTtog==" workbookSpinCount="100000" lockStructure="1"/>
  <bookViews>
    <workbookView xWindow="0" yWindow="0" windowWidth="20490" windowHeight="8295" tabRatio="423"/>
  </bookViews>
  <sheets>
    <sheet name="OFERTA" sheetId="7" r:id="rId1"/>
  </sheet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 xmlns:loext="http://schemas.libreoffice.org/" uri="{7626C862-2A13-11E5-B345-FEFF819CDC9F}">
      <loext:extCalcPr stringRefSyntax="ExcelA1"/>
    </ext>
  </extLst>
</workbook>
</file>

<file path=xl/calcChain.xml><?xml version="1.0" encoding="utf-8"?>
<calcChain xmlns="http://schemas.openxmlformats.org/spreadsheetml/2006/main">
  <c r="M13" i="7" l="1"/>
  <c r="M14" i="7"/>
  <c r="M15" i="7"/>
  <c r="M16" i="7"/>
  <c r="M17" i="7"/>
  <c r="M18" i="7"/>
  <c r="M19" i="7"/>
  <c r="M20" i="7"/>
  <c r="M21" i="7"/>
  <c r="M22" i="7"/>
  <c r="M23" i="7"/>
  <c r="M24" i="7"/>
  <c r="M25" i="7"/>
  <c r="M26" i="7"/>
  <c r="M27" i="7"/>
  <c r="L30" i="7"/>
  <c r="E13" i="7"/>
  <c r="N13" i="7" s="1"/>
  <c r="E14" i="7"/>
  <c r="N14" i="7" s="1"/>
  <c r="E15" i="7"/>
  <c r="N15" i="7"/>
  <c r="E16" i="7"/>
  <c r="N16" i="7" s="1"/>
  <c r="E17" i="7"/>
  <c r="N17" i="7"/>
  <c r="E18" i="7"/>
  <c r="N18" i="7" s="1"/>
  <c r="E19" i="7"/>
  <c r="N19" i="7"/>
  <c r="E20" i="7"/>
  <c r="N20" i="7" s="1"/>
  <c r="E21" i="7"/>
  <c r="N21" i="7"/>
  <c r="E22" i="7"/>
  <c r="N22" i="7" s="1"/>
  <c r="E23" i="7"/>
  <c r="N23" i="7"/>
  <c r="E24" i="7"/>
  <c r="N24" i="7" s="1"/>
  <c r="E25" i="7"/>
  <c r="N25" i="7"/>
  <c r="E26" i="7"/>
  <c r="N26" i="7" s="1"/>
  <c r="E27" i="7"/>
  <c r="N27" i="7" s="1"/>
  <c r="J13" i="7"/>
  <c r="J14" i="7"/>
  <c r="J28" i="7" s="1"/>
  <c r="J15" i="7"/>
  <c r="J16" i="7"/>
  <c r="J17" i="7"/>
  <c r="J18" i="7"/>
  <c r="J19" i="7"/>
  <c r="J20" i="7"/>
  <c r="J21" i="7"/>
  <c r="J22" i="7"/>
  <c r="J23" i="7"/>
  <c r="J24" i="7"/>
  <c r="J25" i="7"/>
  <c r="J26" i="7"/>
  <c r="J27" i="7"/>
  <c r="I30" i="7"/>
  <c r="K14" i="7"/>
  <c r="K15" i="7"/>
  <c r="K16" i="7"/>
  <c r="K17" i="7"/>
  <c r="K18" i="7"/>
  <c r="K19" i="7"/>
  <c r="K20" i="7"/>
  <c r="K21" i="7"/>
  <c r="K22" i="7"/>
  <c r="K23" i="7"/>
  <c r="K24" i="7"/>
  <c r="K25" i="7"/>
  <c r="K26" i="7"/>
  <c r="G13" i="7"/>
  <c r="G14" i="7"/>
  <c r="G15" i="7"/>
  <c r="G16" i="7"/>
  <c r="G17" i="7"/>
  <c r="G18" i="7"/>
  <c r="G19" i="7"/>
  <c r="G20" i="7"/>
  <c r="G21" i="7"/>
  <c r="G22" i="7"/>
  <c r="G23" i="7"/>
  <c r="G24" i="7"/>
  <c r="G25" i="7"/>
  <c r="G26" i="7"/>
  <c r="G27" i="7"/>
  <c r="H13" i="7"/>
  <c r="H14" i="7"/>
  <c r="H15" i="7"/>
  <c r="H16" i="7"/>
  <c r="H17" i="7"/>
  <c r="H18" i="7"/>
  <c r="H19" i="7"/>
  <c r="H20" i="7"/>
  <c r="H21" i="7"/>
  <c r="H22" i="7"/>
  <c r="H23" i="7"/>
  <c r="H24" i="7"/>
  <c r="H25" i="7"/>
  <c r="H26" i="7"/>
  <c r="H27" i="7"/>
  <c r="L28" i="7"/>
  <c r="I28" i="7"/>
  <c r="F28" i="7"/>
  <c r="E28" i="7"/>
  <c r="D28" i="7"/>
  <c r="C28" i="7"/>
  <c r="K27" i="7" l="1"/>
  <c r="G28" i="7"/>
  <c r="G31" i="7" s="1"/>
  <c r="K13" i="7"/>
  <c r="H28" i="7"/>
  <c r="M28" i="7"/>
  <c r="M32" i="7" s="1"/>
  <c r="G32" i="7"/>
  <c r="N28" i="7"/>
  <c r="J31" i="7"/>
  <c r="J32" i="7"/>
  <c r="K28" i="7" l="1"/>
  <c r="F33" i="7"/>
  <c r="G34" i="7" s="1"/>
  <c r="F35" i="7" s="1"/>
  <c r="F40" i="7" s="1"/>
  <c r="M31" i="7"/>
  <c r="L33" i="7" s="1"/>
  <c r="I33" i="7"/>
  <c r="I39" i="7" s="1"/>
  <c r="F39" i="7" l="1"/>
  <c r="J34" i="7"/>
  <c r="I35" i="7" s="1"/>
  <c r="I40" i="7" s="1"/>
  <c r="M34" i="7"/>
  <c r="L35" i="7" s="1"/>
  <c r="L40" i="7" s="1"/>
  <c r="L39" i="7"/>
</calcChain>
</file>

<file path=xl/sharedStrings.xml><?xml version="1.0" encoding="utf-8"?>
<sst xmlns="http://schemas.openxmlformats.org/spreadsheetml/2006/main" count="55" uniqueCount="49">
  <si>
    <t>ROL</t>
  </si>
  <si>
    <t>COORDINADOR DE MUNICIPIO</t>
  </si>
  <si>
    <t>COORDINADOR DE SITIO</t>
  </si>
  <si>
    <t>COORDINADOR DE SALÓN</t>
  </si>
  <si>
    <t>COORDINADOR DE SEGURIDAD</t>
  </si>
  <si>
    <t>JEFE DE SALÓN</t>
  </si>
  <si>
    <t>AUXILIAR</t>
  </si>
  <si>
    <t>APOYO COGNITIVO</t>
  </si>
  <si>
    <t>LECTOR ESPECIALIZADO</t>
  </si>
  <si>
    <t>INTERPRETE DE LENGUAJE DE SEÑAS</t>
  </si>
  <si>
    <t>JEFE DE SALÓN DE APOYO</t>
  </si>
  <si>
    <t>ENCARGADO DE ASEGURAMIENTO Y CONTROL</t>
  </si>
  <si>
    <t>CANTIDADES DE EXAMINADORES ESTIMADAS POR PRUEBA Y POR ROL</t>
  </si>
  <si>
    <t>SABER T y T 2018</t>
  </si>
  <si>
    <t>SABER 11 A 2018</t>
  </si>
  <si>
    <t>TOTAL COSTOS ADMINISTRATIVOS Y OPERACIÓN</t>
  </si>
  <si>
    <t>Firma del representante legal</t>
  </si>
  <si>
    <t xml:space="preserve">PROPONENTE: </t>
  </si>
  <si>
    <t>DELEGADO (encargado entre 1 y 12 salones)</t>
  </si>
  <si>
    <t>DELEGADO (encargado entre 13 y 24 salones</t>
  </si>
  <si>
    <t>DELEGADO (encargado entre 25 y 36 salones)</t>
  </si>
  <si>
    <t>DELEGADO (encargado de más de 37 salones)</t>
  </si>
  <si>
    <t>Registre el precio unitario sin decimales a ofertar para cada uno de los item solicitados. Todas las celdas vacías de color blanco se diligencian.</t>
  </si>
  <si>
    <t>VALOR DE LOS IMPUESTOS POR SESIÓN</t>
  </si>
  <si>
    <t>VALOR POR SESIÓN INCLUYENDO IMPUESTOS</t>
  </si>
  <si>
    <t>SABER PRO Y TYT 2018</t>
  </si>
  <si>
    <t>VALOR TOTAL  
ANTES DE IMPUESTOS</t>
  </si>
  <si>
    <t>VALOR TOTAL  
INCLUYENDO IMPUESTOS</t>
  </si>
  <si>
    <t>SERVICIOS TÉCNICOS</t>
  </si>
  <si>
    <t>VALOR TOTAL DE LOS COSTOS ADMINISTRATIVOS ANTES DE IVA</t>
  </si>
  <si>
    <t>COSTOS ADMINISTRATIVOS Y OPERACIÓN ANTES DE IVA</t>
  </si>
  <si>
    <t>IVA COSTOS ADMINISTRATIVOS Y OPERACIÓN</t>
  </si>
  <si>
    <t>BOLSA MÁXIMA DE VIÁTICOS AUTORIZADA (7)</t>
  </si>
  <si>
    <t>(7) Los viáticos deben ser legalizados de acuerdo con los establecido por el Icfes. No se pagarán valores por conceptos de viáticos cuando se supere la bolsa de viáticos establecida. El valor establecido se obtuvo del análisis histórico de este concepto por prueba.</t>
  </si>
  <si>
    <t>TOTAL POR PRUEBA ANTES DE IMPUESTOS</t>
  </si>
  <si>
    <t>(%) UTILIDAD SOBRE LOS SERVICIOS TÉCNICO (6)</t>
  </si>
  <si>
    <t>(6) Incluya el porcentaje de la utilidad esperada sobre los costos de los servicios técnicos</t>
  </si>
  <si>
    <t>(%) COSTOS VARIABLES CALCULADO SOBRE EL VALOR TOTAL DE LOS SERVICIOS TÉCNICOS (5)</t>
  </si>
  <si>
    <t>(5) Incluya TODOS los costos que en la logística de la prueba debe pagar de forma proporcional a los sevicios técnicos</t>
  </si>
  <si>
    <t>COSTOS FIJOS DE LA LOGÍSTICA DE APLICACIÓN ANTES DE IVA (4)</t>
  </si>
  <si>
    <t>(4) Incluya TODOS los costos que en la logística de la prueba debe pagar independiente de su nivel de operación.</t>
  </si>
  <si>
    <t>CANTIDAD DE EXAMINADORES ESTIMADO (3)</t>
  </si>
  <si>
    <t>(3) Los valores unitarios ofertados se deben mantener para solicitudes de cantidades de examinadores por encima o por debajo de la cantidad estimada.</t>
  </si>
  <si>
    <t>VALOR POR SESIÓN ANTES DE IMPUESTOS (2)</t>
  </si>
  <si>
    <t>SESIONES MÁXIMAS POR APLICACIÓN (1)</t>
  </si>
  <si>
    <t>(1) La cantidad de sesiones es máxima, se pagará por sesiones efectivamente realizadas de acuerdo con el precio de la oferta.</t>
  </si>
  <si>
    <t>(2) Para establecer el valor por sesión debe considerar lo contemplado en la sección 2.3.7.4 del anexo técnico.</t>
  </si>
  <si>
    <t>TOTAL POR PRUEBA INCLUYENDO IMPUESTOS</t>
  </si>
  <si>
    <t xml:space="preserve">                                                                                     FORMATO DE OFERTA ECONÓMICA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</si>
</sst>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0_-;\-&quot;$&quot;* #,##0_-;_-&quot;$&quot;* &quot;-&quot;_-;_-@_-"/>
    <numFmt numFmtId="165" formatCode="_(&quot;$ &quot;* #,##0.00_);_(&quot;$ &quot;* \(#,##0.00\);_(&quot;$ &quot;* \-??_);_(@_)"/>
    <numFmt numFmtId="166" formatCode="_(&quot;$ &quot;* #,##0_);_(&quot;$ &quot;* \(#,##0\);_(&quot;$ &quot;* \-??_);_(@_)"/>
    <numFmt numFmtId="167" formatCode="_([$$-240A]\ * #,##0.00_);_([$$-240A]\ * \(#,##0.00\);_([$$-240A]\ * &quot;-&quot;??_);_(@_)"/>
    <numFmt numFmtId="168" formatCode="_([$$-240A]\ * #,##0_);_([$$-240A]\ * \(#,##0\);_([$$-240A]\ * &quot;-&quot;??_);_(@_)"/>
    <numFmt numFmtId="169" formatCode="_([$$-240A]\ * #,##0.000000_);_([$$-240A]\ * \(#,##0.000000\);_([$$-240A]\ * &quot;-&quot;??_);_(@_)"/>
    <numFmt numFmtId="170" formatCode="_([$$-240A]\ * #,##0.0000000_);_([$$-240A]\ * \(#,##0.0000000\);_([$$-240A]\ * &quot;-&quot;??_);_(@_)"/>
  </numFmts>
  <fonts count="20" x14ac:knownFonts="1">
    <font>
      <sz val="11"/>
      <color rgb="FF000000"/>
      <name val="Calibri"/>
      <family val="2"/>
      <charset val="1"/>
    </font>
    <font>
      <sz val="10"/>
      <name val="Arial"/>
      <family val="2"/>
      <charset val="1"/>
    </font>
    <font>
      <sz val="11"/>
      <color rgb="FF000000"/>
      <name val="Calibri"/>
      <family val="2"/>
      <charset val="1"/>
    </font>
    <font>
      <b/>
      <sz val="9"/>
      <color rgb="FF000000"/>
      <name val="Calibri"/>
      <family val="2"/>
      <scheme val="minor"/>
    </font>
    <font>
      <b/>
      <sz val="11"/>
      <color rgb="FF000000"/>
      <name val="Calibri"/>
      <family val="2"/>
      <scheme val="minor"/>
    </font>
    <font>
      <sz val="11"/>
      <color rgb="FF000000"/>
      <name val="Calibri"/>
      <family val="2"/>
      <scheme val="minor"/>
    </font>
    <font>
      <sz val="9"/>
      <color rgb="FF000000"/>
      <name val="Calibri"/>
      <family val="2"/>
      <scheme val="minor"/>
    </font>
    <font>
      <b/>
      <sz val="9"/>
      <name val="Calibri"/>
      <family val="2"/>
      <scheme val="minor"/>
    </font>
    <font>
      <b/>
      <sz val="12"/>
      <color rgb="FF000000"/>
      <name val="Calibri"/>
      <family val="2"/>
      <scheme val="minor"/>
    </font>
    <font>
      <sz val="10"/>
      <name val="Arial"/>
      <family val="2"/>
    </font>
    <font>
      <b/>
      <sz val="10"/>
      <color rgb="FF000000"/>
      <name val="Calibri"/>
      <family val="2"/>
      <scheme val="minor"/>
    </font>
    <font>
      <b/>
      <sz val="11"/>
      <color rgb="FFFF0000"/>
      <name val="Calibri"/>
      <family val="2"/>
      <scheme val="minor"/>
    </font>
    <font>
      <sz val="10"/>
      <color rgb="FF000000"/>
      <name val="Arial"/>
      <family val="2"/>
    </font>
    <font>
      <u/>
      <sz val="11"/>
      <color theme="10"/>
      <name val="Calibri"/>
      <family val="2"/>
      <charset val="1"/>
    </font>
    <font>
      <u/>
      <sz val="11"/>
      <color theme="11"/>
      <name val="Calibri"/>
      <family val="2"/>
      <charset val="1"/>
    </font>
    <font>
      <b/>
      <sz val="11"/>
      <color theme="1"/>
      <name val="Arial"/>
      <family val="2"/>
    </font>
    <font>
      <sz val="11"/>
      <color theme="1"/>
      <name val="Arial"/>
      <family val="2"/>
    </font>
    <font>
      <b/>
      <sz val="9"/>
      <color rgb="FF000000"/>
      <name val="Calibri"/>
      <family val="2"/>
    </font>
    <font>
      <sz val="12"/>
      <color rgb="FF000000"/>
      <name val="Calibri"/>
      <family val="2"/>
      <scheme val="minor"/>
    </font>
    <font>
      <b/>
      <sz val="16"/>
      <color rgb="FF000000"/>
      <name val="Calibri"/>
      <family val="2"/>
      <scheme val="minor"/>
    </font>
  </fonts>
  <fills count="8">
    <fill>
      <patternFill patternType="none"/>
    </fill>
    <fill>
      <patternFill patternType="gray125"/>
    </fill>
    <fill>
      <patternFill patternType="solid">
        <fgColor theme="4" tint="0.59999389629810485"/>
        <bgColor rgb="FFEEEEEE"/>
      </patternFill>
    </fill>
    <fill>
      <patternFill patternType="solid">
        <fgColor theme="4" tint="0.59999389629810485"/>
        <bgColor indexed="64"/>
      </patternFill>
    </fill>
    <fill>
      <patternFill patternType="solid">
        <fgColor theme="9" tint="0.59999389629810485"/>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s>
  <borders count="50">
    <border>
      <left/>
      <right/>
      <top/>
      <bottom/>
      <diagonal/>
    </border>
    <border>
      <left style="medium">
        <color auto="1"/>
      </left>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medium">
        <color auto="1"/>
      </bottom>
      <diagonal/>
    </border>
    <border>
      <left/>
      <right/>
      <top/>
      <bottom style="medium">
        <color auto="1"/>
      </bottom>
      <diagonal/>
    </border>
    <border>
      <left style="thin">
        <color auto="1"/>
      </left>
      <right/>
      <top style="thin">
        <color auto="1"/>
      </top>
      <bottom style="thin">
        <color auto="1"/>
      </bottom>
      <diagonal/>
    </border>
    <border>
      <left style="thin">
        <color auto="1"/>
      </left>
      <right/>
      <top style="medium">
        <color auto="1"/>
      </top>
      <bottom style="medium">
        <color auto="1"/>
      </bottom>
      <diagonal/>
    </border>
    <border>
      <left/>
      <right style="medium">
        <color auto="1"/>
      </right>
      <top style="medium">
        <color auto="1"/>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medium">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bottom/>
      <diagonal/>
    </border>
  </borders>
  <cellStyleXfs count="8">
    <xf numFmtId="0" fontId="0" fillId="0" borderId="0"/>
    <xf numFmtId="165" fontId="2" fillId="0" borderId="0" applyBorder="0" applyProtection="0"/>
    <xf numFmtId="0" fontId="1" fillId="0" borderId="0"/>
    <xf numFmtId="0" fontId="9" fillId="0" borderId="0"/>
    <xf numFmtId="9" fontId="2" fillId="0" borderId="0" applyFont="0" applyFill="0" applyBorder="0" applyAlignment="0" applyProtection="0"/>
    <xf numFmtId="164"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69">
    <xf numFmtId="0" fontId="0" fillId="0" borderId="0" xfId="0"/>
    <xf numFmtId="0" fontId="4" fillId="0" borderId="0" xfId="0" applyFont="1" applyAlignment="1">
      <alignment horizontal="center" vertical="center"/>
    </xf>
    <xf numFmtId="0" fontId="3" fillId="0" borderId="0" xfId="0" applyFont="1" applyAlignment="1">
      <alignment horizontal="center" vertical="center"/>
    </xf>
    <xf numFmtId="166" fontId="6" fillId="0" borderId="0" xfId="1" applyNumberFormat="1" applyFont="1" applyAlignment="1">
      <alignment horizontal="center" vertical="center"/>
    </xf>
    <xf numFmtId="0" fontId="6" fillId="0" borderId="2" xfId="0" applyFont="1" applyBorder="1" applyAlignment="1">
      <alignment horizontal="center" vertical="center"/>
    </xf>
    <xf numFmtId="0" fontId="3" fillId="0" borderId="18" xfId="0" applyFont="1" applyBorder="1" applyAlignment="1">
      <alignment horizontal="center" vertical="center" wrapText="1"/>
    </xf>
    <xf numFmtId="0" fontId="6" fillId="0" borderId="4" xfId="0" applyFont="1" applyBorder="1" applyAlignment="1">
      <alignment horizontal="center" vertical="center"/>
    </xf>
    <xf numFmtId="0" fontId="3" fillId="0" borderId="27" xfId="0" applyFont="1" applyBorder="1" applyAlignment="1">
      <alignment horizontal="center" vertical="center" wrapText="1"/>
    </xf>
    <xf numFmtId="0" fontId="3" fillId="0" borderId="0" xfId="0" applyFont="1" applyBorder="1" applyAlignment="1">
      <alignment horizontal="center" vertical="center"/>
    </xf>
    <xf numFmtId="9" fontId="3" fillId="4" borderId="12" xfId="0" applyNumberFormat="1" applyFont="1" applyFill="1" applyBorder="1" applyAlignment="1" applyProtection="1">
      <alignment horizontal="center" vertical="center"/>
      <protection locked="0"/>
    </xf>
    <xf numFmtId="0" fontId="10" fillId="0" borderId="0" xfId="0" applyFont="1" applyAlignment="1">
      <alignment horizontal="center" vertical="center"/>
    </xf>
    <xf numFmtId="9" fontId="6" fillId="0" borderId="0" xfId="4" applyFont="1" applyAlignment="1">
      <alignment horizontal="center" vertical="center"/>
    </xf>
    <xf numFmtId="0" fontId="3" fillId="0" borderId="0" xfId="0" applyFont="1" applyAlignment="1">
      <alignment horizontal="center" vertical="center"/>
    </xf>
    <xf numFmtId="164" fontId="3" fillId="0" borderId="0" xfId="5" applyFont="1" applyAlignment="1">
      <alignment horizontal="center" vertical="center"/>
    </xf>
    <xf numFmtId="0" fontId="6" fillId="0" borderId="0" xfId="1" applyNumberFormat="1" applyFont="1" applyAlignment="1">
      <alignment horizontal="center" vertical="center"/>
    </xf>
    <xf numFmtId="9" fontId="6" fillId="0" borderId="0" xfId="4" applyNumberFormat="1" applyFont="1" applyAlignment="1">
      <alignment horizontal="center" vertical="center"/>
    </xf>
    <xf numFmtId="164" fontId="12" fillId="0" borderId="0" xfId="5" applyFont="1" applyAlignment="1">
      <alignment horizontal="center"/>
    </xf>
    <xf numFmtId="164" fontId="6" fillId="0" borderId="0" xfId="5" applyFont="1" applyAlignment="1">
      <alignment horizontal="center" vertical="center"/>
    </xf>
    <xf numFmtId="164" fontId="3" fillId="0" borderId="0" xfId="0" applyNumberFormat="1" applyFont="1" applyAlignment="1">
      <alignment horizontal="center" vertical="center"/>
    </xf>
    <xf numFmtId="0" fontId="7" fillId="0" borderId="0" xfId="2" applyFont="1" applyBorder="1" applyAlignment="1">
      <alignment vertical="center" wrapText="1"/>
    </xf>
    <xf numFmtId="0" fontId="6" fillId="0" borderId="0" xfId="0" applyFont="1" applyBorder="1" applyAlignment="1">
      <alignment vertical="center"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5" xfId="0" applyFont="1" applyBorder="1" applyAlignment="1">
      <alignment horizontal="center" vertical="center" wrapText="1"/>
    </xf>
    <xf numFmtId="166" fontId="6" fillId="7" borderId="3" xfId="1" applyNumberFormat="1" applyFont="1" applyFill="1" applyBorder="1" applyAlignment="1">
      <alignment horizontal="center" vertical="center"/>
    </xf>
    <xf numFmtId="166" fontId="6" fillId="7" borderId="6" xfId="1" applyNumberFormat="1" applyFont="1" applyFill="1" applyBorder="1" applyAlignment="1">
      <alignment horizontal="center" vertical="center"/>
    </xf>
    <xf numFmtId="0" fontId="3" fillId="5" borderId="0" xfId="0" applyFont="1" applyFill="1" applyAlignment="1">
      <alignment horizontal="center" vertical="center"/>
    </xf>
    <xf numFmtId="0" fontId="6" fillId="0" borderId="7" xfId="0" applyFont="1" applyBorder="1" applyAlignment="1">
      <alignment horizontal="center" vertical="center"/>
    </xf>
    <xf numFmtId="166" fontId="6" fillId="7" borderId="28" xfId="1" applyNumberFormat="1" applyFont="1" applyFill="1" applyBorder="1" applyAlignment="1">
      <alignment horizontal="center" vertical="center"/>
    </xf>
    <xf numFmtId="0" fontId="3" fillId="5" borderId="0" xfId="0" applyFont="1" applyFill="1" applyBorder="1" applyAlignment="1">
      <alignment horizontal="center" vertical="center"/>
    </xf>
    <xf numFmtId="166" fontId="3" fillId="0" borderId="5" xfId="1" applyNumberFormat="1" applyFont="1" applyFill="1" applyBorder="1" applyAlignment="1" applyProtection="1">
      <alignment horizontal="center" vertical="center" wrapText="1"/>
      <protection locked="0"/>
    </xf>
    <xf numFmtId="0" fontId="6" fillId="0" borderId="37" xfId="0" applyFont="1" applyBorder="1" applyAlignment="1">
      <alignment horizontal="center" vertical="center"/>
    </xf>
    <xf numFmtId="166" fontId="10" fillId="7" borderId="35" xfId="0" applyNumberFormat="1" applyFont="1" applyFill="1" applyBorder="1" applyAlignment="1">
      <alignment horizontal="right" vertical="center" wrapText="1"/>
    </xf>
    <xf numFmtId="0" fontId="3" fillId="2" borderId="38" xfId="0" applyFont="1" applyFill="1" applyBorder="1" applyAlignment="1">
      <alignment horizontal="center" vertical="center" wrapText="1"/>
    </xf>
    <xf numFmtId="166" fontId="3" fillId="0" borderId="39" xfId="1" applyNumberFormat="1" applyFont="1" applyFill="1" applyBorder="1" applyAlignment="1" applyProtection="1">
      <alignment horizontal="center" vertical="center" wrapText="1"/>
      <protection locked="0"/>
    </xf>
    <xf numFmtId="166" fontId="6" fillId="7" borderId="40" xfId="1" applyNumberFormat="1" applyFont="1" applyFill="1" applyBorder="1" applyAlignment="1">
      <alignment horizontal="center" vertical="center"/>
    </xf>
    <xf numFmtId="0" fontId="3" fillId="5" borderId="21" xfId="0" applyFont="1" applyFill="1" applyBorder="1" applyAlignment="1">
      <alignment horizontal="center" vertical="center"/>
    </xf>
    <xf numFmtId="166" fontId="3" fillId="5" borderId="24" xfId="1" applyNumberFormat="1" applyFont="1" applyFill="1" applyBorder="1" applyAlignment="1">
      <alignment horizontal="center" vertical="center"/>
    </xf>
    <xf numFmtId="0" fontId="3" fillId="2" borderId="43" xfId="0" applyFont="1" applyFill="1" applyBorder="1" applyAlignment="1">
      <alignment horizontal="center" vertical="center" wrapText="1"/>
    </xf>
    <xf numFmtId="166" fontId="6" fillId="7" borderId="30" xfId="1" applyNumberFormat="1" applyFont="1" applyFill="1" applyBorder="1" applyAlignment="1">
      <alignment horizontal="center" vertical="center"/>
    </xf>
    <xf numFmtId="166" fontId="6" fillId="7" borderId="18" xfId="1" applyNumberFormat="1" applyFont="1" applyFill="1" applyBorder="1" applyAlignment="1">
      <alignment horizontal="center" vertical="center"/>
    </xf>
    <xf numFmtId="166" fontId="6" fillId="7" borderId="27" xfId="1" applyNumberFormat="1" applyFont="1" applyFill="1" applyBorder="1" applyAlignment="1">
      <alignment horizontal="center" vertical="center"/>
    </xf>
    <xf numFmtId="166" fontId="6" fillId="7" borderId="5" xfId="1" applyNumberFormat="1" applyFont="1" applyFill="1" applyBorder="1" applyAlignment="1">
      <alignment horizontal="center" vertical="center"/>
    </xf>
    <xf numFmtId="166" fontId="6" fillId="7" borderId="39" xfId="1" applyNumberFormat="1" applyFont="1" applyFill="1" applyBorder="1" applyAlignment="1">
      <alignment horizontal="center" vertical="center"/>
    </xf>
    <xf numFmtId="166" fontId="6" fillId="7" borderId="32" xfId="0" applyNumberFormat="1" applyFont="1" applyFill="1" applyBorder="1" applyAlignment="1">
      <alignment horizontal="center" vertical="center"/>
    </xf>
    <xf numFmtId="0" fontId="3" fillId="3" borderId="2" xfId="0" applyFont="1" applyFill="1" applyBorder="1" applyAlignment="1">
      <alignment horizontal="center" vertical="center" wrapText="1"/>
    </xf>
    <xf numFmtId="166" fontId="3" fillId="3" borderId="35" xfId="1" applyNumberFormat="1" applyFont="1" applyFill="1" applyBorder="1" applyAlignment="1">
      <alignment horizontal="center" vertical="center" wrapText="1"/>
    </xf>
    <xf numFmtId="166" fontId="3" fillId="3" borderId="3" xfId="1" applyNumberFormat="1" applyFont="1" applyFill="1" applyBorder="1" applyAlignment="1">
      <alignment horizontal="center" vertical="center" wrapText="1"/>
    </xf>
    <xf numFmtId="0" fontId="3" fillId="3" borderId="44" xfId="0" applyFont="1" applyFill="1" applyBorder="1" applyAlignment="1">
      <alignment horizontal="center" vertical="center" wrapText="1"/>
    </xf>
    <xf numFmtId="166" fontId="3" fillId="3" borderId="26" xfId="1" applyNumberFormat="1" applyFont="1" applyFill="1" applyBorder="1" applyAlignment="1">
      <alignment horizontal="center" vertical="center" wrapText="1"/>
    </xf>
    <xf numFmtId="0" fontId="3" fillId="3" borderId="45" xfId="0" applyFont="1" applyFill="1" applyBorder="1" applyAlignment="1">
      <alignment horizontal="center" vertical="center" wrapText="1"/>
    </xf>
    <xf numFmtId="166" fontId="10" fillId="7" borderId="30" xfId="0" applyNumberFormat="1" applyFont="1" applyFill="1" applyBorder="1" applyAlignment="1">
      <alignment horizontal="right" vertical="center" wrapText="1"/>
    </xf>
    <xf numFmtId="0" fontId="10" fillId="7" borderId="12" xfId="0" applyNumberFormat="1" applyFont="1" applyFill="1" applyBorder="1" applyAlignment="1">
      <alignment horizontal="center" vertical="center" wrapText="1"/>
    </xf>
    <xf numFmtId="166" fontId="10" fillId="7" borderId="16" xfId="0" applyNumberFormat="1" applyFont="1" applyFill="1" applyBorder="1" applyAlignment="1">
      <alignment vertical="center" wrapText="1"/>
    </xf>
    <xf numFmtId="166" fontId="10" fillId="7" borderId="13" xfId="0" applyNumberFormat="1" applyFont="1" applyFill="1" applyBorder="1" applyAlignment="1">
      <alignment vertical="center" wrapText="1"/>
    </xf>
    <xf numFmtId="9" fontId="3" fillId="0" borderId="4" xfId="0" applyNumberFormat="1" applyFont="1" applyFill="1" applyBorder="1" applyAlignment="1" applyProtection="1">
      <alignment horizontal="center" vertical="center"/>
      <protection locked="0"/>
    </xf>
    <xf numFmtId="9" fontId="3" fillId="0" borderId="7" xfId="0" applyNumberFormat="1" applyFont="1" applyFill="1" applyBorder="1" applyAlignment="1" applyProtection="1">
      <alignment horizontal="center" vertical="center"/>
      <protection locked="0"/>
    </xf>
    <xf numFmtId="0" fontId="3" fillId="6" borderId="0" xfId="0" applyFont="1" applyFill="1" applyAlignment="1">
      <alignment horizontal="center" vertical="center"/>
    </xf>
    <xf numFmtId="0" fontId="17" fillId="0" borderId="4"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9" fontId="3" fillId="0" borderId="11" xfId="0" applyNumberFormat="1" applyFont="1" applyFill="1" applyBorder="1" applyAlignment="1" applyProtection="1">
      <alignment horizontal="center" vertical="center"/>
      <protection locked="0"/>
    </xf>
    <xf numFmtId="0" fontId="4" fillId="5" borderId="0" xfId="0" applyFont="1" applyFill="1" applyBorder="1" applyAlignment="1">
      <alignment vertical="center"/>
    </xf>
    <xf numFmtId="0" fontId="4" fillId="5" borderId="24" xfId="0" applyFont="1" applyFill="1" applyBorder="1" applyAlignment="1">
      <alignment vertical="center"/>
    </xf>
    <xf numFmtId="168" fontId="18" fillId="5" borderId="5" xfId="1" applyNumberFormat="1" applyFont="1" applyFill="1" applyBorder="1" applyAlignment="1">
      <alignment horizontal="center" vertical="center"/>
    </xf>
    <xf numFmtId="167" fontId="18" fillId="5" borderId="5" xfId="1" applyNumberFormat="1" applyFont="1" applyFill="1" applyBorder="1" applyAlignment="1">
      <alignment horizontal="center" vertical="center"/>
    </xf>
    <xf numFmtId="0" fontId="4" fillId="5" borderId="21" xfId="0" applyFont="1" applyFill="1" applyBorder="1" applyAlignment="1">
      <alignment horizontal="right" vertical="center"/>
    </xf>
    <xf numFmtId="0" fontId="4" fillId="5" borderId="0" xfId="0" applyFont="1" applyFill="1" applyBorder="1" applyAlignment="1">
      <alignment horizontal="right" vertical="center"/>
    </xf>
    <xf numFmtId="0" fontId="4" fillId="5" borderId="22" xfId="0" applyFont="1" applyFill="1" applyBorder="1" applyAlignment="1">
      <alignment horizontal="right" vertical="center" wrapText="1"/>
    </xf>
    <xf numFmtId="0" fontId="4" fillId="5" borderId="23" xfId="0" applyFont="1" applyFill="1" applyBorder="1" applyAlignment="1">
      <alignment horizontal="right" vertical="center" wrapText="1"/>
    </xf>
    <xf numFmtId="0" fontId="4" fillId="5" borderId="20" xfId="0" applyFont="1" applyFill="1" applyBorder="1" applyAlignment="1">
      <alignment horizontal="right" vertical="center" wrapText="1"/>
    </xf>
    <xf numFmtId="167" fontId="5" fillId="5" borderId="0" xfId="1" applyNumberFormat="1" applyFont="1" applyFill="1" applyBorder="1" applyAlignment="1">
      <alignment horizontal="center" vertical="center"/>
    </xf>
    <xf numFmtId="0" fontId="3" fillId="0" borderId="0" xfId="0" applyFont="1" applyAlignment="1">
      <alignment vertical="center" wrapText="1"/>
    </xf>
    <xf numFmtId="166" fontId="6" fillId="0" borderId="0" xfId="1" applyNumberFormat="1" applyFont="1" applyBorder="1" applyAlignment="1">
      <alignment horizontal="center" vertical="center"/>
    </xf>
    <xf numFmtId="0" fontId="6" fillId="0" borderId="0" xfId="0" applyFont="1" applyBorder="1" applyAlignment="1">
      <alignment vertical="center"/>
    </xf>
    <xf numFmtId="0" fontId="8" fillId="0" borderId="0" xfId="0" applyFont="1" applyBorder="1" applyAlignment="1">
      <alignment vertical="center"/>
    </xf>
    <xf numFmtId="166" fontId="6" fillId="6" borderId="0" xfId="1" applyNumberFormat="1" applyFont="1" applyFill="1" applyAlignment="1">
      <alignment horizontal="center" vertical="center"/>
    </xf>
    <xf numFmtId="0" fontId="3" fillId="6" borderId="0" xfId="0" applyFont="1" applyFill="1" applyBorder="1" applyAlignment="1">
      <alignment horizontal="center" vertical="center"/>
    </xf>
    <xf numFmtId="9" fontId="6" fillId="6" borderId="0" xfId="4" applyFont="1" applyFill="1" applyAlignment="1">
      <alignment horizontal="center" vertical="center"/>
    </xf>
    <xf numFmtId="9" fontId="6" fillId="6" borderId="0" xfId="4" applyFont="1" applyFill="1" applyBorder="1" applyAlignment="1">
      <alignment horizontal="center" vertical="center"/>
    </xf>
    <xf numFmtId="166" fontId="6" fillId="6" borderId="0" xfId="1" applyNumberFormat="1" applyFont="1" applyFill="1" applyBorder="1" applyAlignment="1">
      <alignment horizontal="center" vertical="center"/>
    </xf>
    <xf numFmtId="0" fontId="6" fillId="6" borderId="0" xfId="0" applyFont="1" applyFill="1" applyBorder="1" applyAlignment="1">
      <alignment vertical="center"/>
    </xf>
    <xf numFmtId="0" fontId="4" fillId="6" borderId="1" xfId="0" applyFont="1" applyFill="1" applyBorder="1" applyAlignment="1">
      <alignment vertical="center"/>
    </xf>
    <xf numFmtId="0" fontId="4" fillId="6" borderId="29" xfId="0" applyFont="1" applyFill="1" applyBorder="1" applyAlignment="1">
      <alignment vertical="center"/>
    </xf>
    <xf numFmtId="0" fontId="4" fillId="6" borderId="22" xfId="0" applyFont="1" applyFill="1" applyBorder="1" applyAlignment="1">
      <alignment vertical="center"/>
    </xf>
    <xf numFmtId="0" fontId="4" fillId="6" borderId="23" xfId="0" applyFont="1" applyFill="1" applyBorder="1" applyAlignment="1">
      <alignment vertical="center"/>
    </xf>
    <xf numFmtId="0" fontId="15" fillId="6" borderId="21" xfId="0" applyFont="1" applyFill="1" applyBorder="1" applyAlignment="1" applyProtection="1">
      <alignment horizontal="left" vertical="center" wrapText="1"/>
      <protection hidden="1"/>
    </xf>
    <xf numFmtId="0" fontId="15" fillId="6" borderId="0" xfId="0" applyFont="1" applyFill="1" applyBorder="1" applyAlignment="1" applyProtection="1">
      <alignment horizontal="left" vertical="center" wrapText="1"/>
      <protection hidden="1"/>
    </xf>
    <xf numFmtId="0" fontId="16" fillId="6" borderId="21" xfId="0" applyFont="1" applyFill="1" applyBorder="1" applyAlignment="1" applyProtection="1">
      <alignment horizontal="left" vertical="center" wrapText="1"/>
      <protection hidden="1"/>
    </xf>
    <xf numFmtId="0" fontId="16" fillId="6" borderId="0" xfId="0" applyFont="1" applyFill="1" applyBorder="1" applyAlignment="1" applyProtection="1">
      <alignment horizontal="left" vertical="center" wrapText="1"/>
      <protection hidden="1"/>
    </xf>
    <xf numFmtId="0" fontId="3" fillId="6" borderId="0" xfId="0" applyFont="1" applyFill="1" applyBorder="1" applyAlignment="1">
      <alignment horizontal="left" vertical="center"/>
    </xf>
    <xf numFmtId="167" fontId="11" fillId="6" borderId="0" xfId="1" applyNumberFormat="1" applyFont="1" applyFill="1" applyBorder="1" applyAlignment="1">
      <alignment horizontal="center" vertical="center" wrapText="1"/>
    </xf>
    <xf numFmtId="0" fontId="10" fillId="7" borderId="30" xfId="0" applyFont="1" applyFill="1" applyBorder="1" applyAlignment="1">
      <alignment horizontal="right" vertical="center" wrapText="1"/>
    </xf>
    <xf numFmtId="0" fontId="10" fillId="7" borderId="33" xfId="0" applyFont="1" applyFill="1" applyBorder="1" applyAlignment="1">
      <alignment horizontal="right" vertical="center" wrapText="1"/>
    </xf>
    <xf numFmtId="0" fontId="3" fillId="0" borderId="38"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39" xfId="0" applyFont="1" applyFill="1" applyBorder="1" applyAlignment="1">
      <alignment horizontal="right" vertical="center"/>
    </xf>
    <xf numFmtId="0" fontId="3" fillId="0" borderId="28" xfId="0" applyFont="1" applyFill="1" applyBorder="1" applyAlignment="1">
      <alignment horizontal="right" vertical="center"/>
    </xf>
    <xf numFmtId="0" fontId="3" fillId="7" borderId="14" xfId="0" applyFont="1" applyFill="1" applyBorder="1" applyAlignment="1">
      <alignment horizontal="center" vertical="center" wrapText="1"/>
    </xf>
    <xf numFmtId="0" fontId="3" fillId="7" borderId="49" xfId="0" applyFont="1" applyFill="1" applyBorder="1" applyAlignment="1">
      <alignment horizontal="center" vertical="center" wrapText="1"/>
    </xf>
    <xf numFmtId="0" fontId="3" fillId="7" borderId="45" xfId="0" applyFont="1" applyFill="1" applyBorder="1" applyAlignment="1">
      <alignment horizontal="center" vertical="center" wrapText="1"/>
    </xf>
    <xf numFmtId="167" fontId="6" fillId="7" borderId="1" xfId="1" applyNumberFormat="1" applyFont="1" applyFill="1" applyBorder="1" applyAlignment="1">
      <alignment horizontal="center" vertical="center"/>
    </xf>
    <xf numFmtId="167" fontId="6" fillId="7" borderId="29" xfId="1" applyNumberFormat="1" applyFont="1" applyFill="1" applyBorder="1" applyAlignment="1">
      <alignment horizontal="center" vertical="center"/>
    </xf>
    <xf numFmtId="167" fontId="6" fillId="7" borderId="9" xfId="1" applyNumberFormat="1" applyFont="1" applyFill="1" applyBorder="1" applyAlignment="1">
      <alignment horizontal="center" vertical="center"/>
    </xf>
    <xf numFmtId="0" fontId="4" fillId="0" borderId="22" xfId="0" applyFont="1" applyFill="1" applyBorder="1" applyAlignment="1">
      <alignment horizontal="right" vertical="center" wrapText="1"/>
    </xf>
    <xf numFmtId="0" fontId="4" fillId="0" borderId="23" xfId="0" applyFont="1" applyFill="1" applyBorder="1" applyAlignment="1">
      <alignment horizontal="right" vertical="center" wrapText="1"/>
    </xf>
    <xf numFmtId="0" fontId="4" fillId="0" borderId="20" xfId="0" applyFont="1" applyFill="1" applyBorder="1" applyAlignment="1">
      <alignment horizontal="right" vertical="center" wrapText="1"/>
    </xf>
    <xf numFmtId="167" fontId="5" fillId="7" borderId="22" xfId="1" applyNumberFormat="1" applyFont="1" applyFill="1" applyBorder="1" applyAlignment="1">
      <alignment horizontal="center" vertical="center"/>
    </xf>
    <xf numFmtId="167" fontId="5" fillId="7" borderId="23" xfId="1" applyNumberFormat="1" applyFont="1" applyFill="1" applyBorder="1" applyAlignment="1">
      <alignment horizontal="center" vertical="center"/>
    </xf>
    <xf numFmtId="167" fontId="5" fillId="7" borderId="20" xfId="1" applyNumberFormat="1" applyFont="1" applyFill="1" applyBorder="1" applyAlignment="1">
      <alignment horizontal="center" vertical="center"/>
    </xf>
    <xf numFmtId="0" fontId="3" fillId="3" borderId="1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 xfId="0" applyFont="1" applyFill="1" applyBorder="1" applyAlignment="1">
      <alignment horizontal="center" vertical="center"/>
    </xf>
    <xf numFmtId="170" fontId="6" fillId="7" borderId="27" xfId="1" applyNumberFormat="1" applyFont="1" applyFill="1" applyBorder="1" applyAlignment="1">
      <alignment horizontal="center" vertical="center"/>
    </xf>
    <xf numFmtId="170" fontId="6" fillId="7" borderId="48" xfId="1" applyNumberFormat="1" applyFont="1" applyFill="1" applyBorder="1" applyAlignment="1">
      <alignment horizontal="center" vertical="center"/>
    </xf>
    <xf numFmtId="167" fontId="6" fillId="7" borderId="46" xfId="1" applyNumberFormat="1" applyFont="1" applyFill="1" applyBorder="1" applyAlignment="1">
      <alignment horizontal="center" vertical="center"/>
    </xf>
    <xf numFmtId="167" fontId="6" fillId="7" borderId="8" xfId="1" applyNumberFormat="1" applyFont="1" applyFill="1" applyBorder="1" applyAlignment="1">
      <alignment horizontal="center" vertical="center"/>
    </xf>
    <xf numFmtId="0" fontId="3" fillId="0" borderId="1" xfId="0" applyFont="1" applyFill="1" applyBorder="1" applyAlignment="1">
      <alignment horizontal="right" vertical="center"/>
    </xf>
    <xf numFmtId="0" fontId="3" fillId="0" borderId="29" xfId="0" applyFont="1" applyFill="1" applyBorder="1" applyAlignment="1">
      <alignment horizontal="right" vertical="center"/>
    </xf>
    <xf numFmtId="0" fontId="3" fillId="0" borderId="9" xfId="0" applyFont="1" applyFill="1" applyBorder="1" applyAlignment="1">
      <alignment horizontal="right" vertical="center"/>
    </xf>
    <xf numFmtId="170" fontId="6" fillId="7" borderId="1" xfId="1" applyNumberFormat="1" applyFont="1" applyFill="1" applyBorder="1" applyAlignment="1">
      <alignment horizontal="center" vertical="center"/>
    </xf>
    <xf numFmtId="170" fontId="6" fillId="7" borderId="29" xfId="1" applyNumberFormat="1" applyFont="1" applyFill="1" applyBorder="1" applyAlignment="1">
      <alignment horizontal="center" vertical="center"/>
    </xf>
    <xf numFmtId="170" fontId="6" fillId="7" borderId="9" xfId="1" applyNumberFormat="1" applyFont="1" applyFill="1" applyBorder="1" applyAlignment="1">
      <alignment horizontal="center" vertical="center"/>
    </xf>
    <xf numFmtId="166" fontId="4" fillId="7" borderId="5" xfId="1" applyNumberFormat="1" applyFont="1" applyFill="1" applyBorder="1" applyAlignment="1">
      <alignment horizontal="center" vertical="center"/>
    </xf>
    <xf numFmtId="0" fontId="3" fillId="0" borderId="1" xfId="0" applyFont="1" applyFill="1" applyBorder="1" applyAlignment="1">
      <alignment horizontal="right" vertical="center" wrapText="1"/>
    </xf>
    <xf numFmtId="0" fontId="3" fillId="0" borderId="29" xfId="0" applyFont="1" applyFill="1" applyBorder="1" applyAlignment="1">
      <alignment horizontal="right" vertical="center" wrapText="1"/>
    </xf>
    <xf numFmtId="0" fontId="3" fillId="0" borderId="9" xfId="0" applyFont="1" applyFill="1" applyBorder="1" applyAlignment="1">
      <alignment horizontal="right" vertical="center" wrapText="1"/>
    </xf>
    <xf numFmtId="166" fontId="6" fillId="7" borderId="19" xfId="1" applyNumberFormat="1" applyFont="1" applyFill="1" applyBorder="1" applyAlignment="1">
      <alignment horizontal="center" vertical="center"/>
    </xf>
    <xf numFmtId="166" fontId="6" fillId="7" borderId="9" xfId="1" applyNumberFormat="1" applyFont="1" applyFill="1" applyBorder="1" applyAlignment="1">
      <alignment horizontal="center" vertical="center"/>
    </xf>
    <xf numFmtId="167" fontId="3" fillId="7" borderId="31" xfId="0" applyNumberFormat="1" applyFont="1" applyFill="1" applyBorder="1" applyAlignment="1" applyProtection="1">
      <alignment horizontal="center" vertical="center"/>
      <protection locked="0"/>
    </xf>
    <xf numFmtId="167" fontId="3" fillId="7" borderId="42" xfId="0" applyNumberFormat="1" applyFont="1" applyFill="1" applyBorder="1" applyAlignment="1" applyProtection="1">
      <alignment horizontal="center" vertical="center"/>
      <protection locked="0"/>
    </xf>
    <xf numFmtId="167" fontId="3" fillId="7" borderId="41" xfId="0" applyNumberFormat="1" applyFont="1" applyFill="1" applyBorder="1" applyAlignment="1" applyProtection="1">
      <alignment horizontal="center" vertical="center"/>
      <protection locked="0"/>
    </xf>
    <xf numFmtId="167" fontId="3" fillId="7" borderId="22" xfId="0" applyNumberFormat="1" applyFont="1" applyFill="1" applyBorder="1" applyAlignment="1" applyProtection="1">
      <alignment horizontal="center" vertical="center"/>
      <protection locked="0"/>
    </xf>
    <xf numFmtId="167" fontId="3" fillId="7" borderId="23" xfId="0" applyNumberFormat="1" applyFont="1" applyFill="1" applyBorder="1" applyAlignment="1" applyProtection="1">
      <alignment horizontal="center" vertical="center"/>
      <protection locked="0"/>
    </xf>
    <xf numFmtId="167" fontId="3" fillId="7" borderId="20" xfId="0" applyNumberFormat="1" applyFont="1" applyFill="1" applyBorder="1" applyAlignment="1" applyProtection="1">
      <alignment horizontal="center" vertical="center"/>
      <protection locked="0"/>
    </xf>
    <xf numFmtId="168" fontId="3" fillId="0" borderId="31" xfId="0" applyNumberFormat="1" applyFont="1" applyFill="1" applyBorder="1" applyAlignment="1" applyProtection="1">
      <alignment horizontal="center" vertical="center"/>
      <protection locked="0"/>
    </xf>
    <xf numFmtId="168" fontId="3" fillId="0" borderId="42" xfId="0" applyNumberFormat="1" applyFont="1" applyFill="1" applyBorder="1" applyAlignment="1" applyProtection="1">
      <alignment horizontal="center" vertical="center"/>
      <protection locked="0"/>
    </xf>
    <xf numFmtId="168" fontId="3" fillId="0" borderId="41" xfId="0" applyNumberFormat="1" applyFont="1" applyFill="1" applyBorder="1" applyAlignment="1" applyProtection="1">
      <alignment horizontal="center" vertical="center"/>
      <protection locked="0"/>
    </xf>
    <xf numFmtId="169" fontId="6" fillId="7" borderId="18" xfId="1" applyNumberFormat="1" applyFont="1" applyFill="1" applyBorder="1" applyAlignment="1">
      <alignment horizontal="center" vertical="center"/>
    </xf>
    <xf numFmtId="169" fontId="6" fillId="7" borderId="47" xfId="1" applyNumberFormat="1" applyFont="1" applyFill="1" applyBorder="1" applyAlignment="1">
      <alignment horizontal="center" vertical="center"/>
    </xf>
    <xf numFmtId="167" fontId="6" fillId="7" borderId="5" xfId="1" applyNumberFormat="1" applyFont="1" applyFill="1" applyBorder="1" applyAlignment="1">
      <alignment horizontal="center" vertical="center"/>
    </xf>
    <xf numFmtId="167" fontId="6" fillId="7" borderId="6" xfId="1" applyNumberFormat="1" applyFont="1" applyFill="1" applyBorder="1" applyAlignment="1">
      <alignment horizontal="center" vertical="center"/>
    </xf>
    <xf numFmtId="0" fontId="6" fillId="6" borderId="0" xfId="0" applyFont="1" applyFill="1" applyBorder="1" applyAlignment="1">
      <alignment horizontal="center" vertical="center"/>
    </xf>
    <xf numFmtId="0" fontId="6" fillId="6" borderId="32" xfId="0" applyFont="1" applyFill="1" applyBorder="1" applyAlignment="1">
      <alignment horizontal="center" vertical="center"/>
    </xf>
    <xf numFmtId="0" fontId="8" fillId="0" borderId="36" xfId="0" applyFont="1" applyBorder="1" applyAlignment="1">
      <alignment horizontal="center" vertical="center"/>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6" xfId="0" applyFont="1" applyBorder="1" applyAlignment="1">
      <alignment horizontal="center" vertical="center" wrapText="1"/>
    </xf>
    <xf numFmtId="0" fontId="4" fillId="0" borderId="29" xfId="0" applyFont="1" applyFill="1" applyBorder="1" applyAlignment="1">
      <alignment horizontal="right" vertical="center"/>
    </xf>
    <xf numFmtId="0" fontId="4" fillId="0" borderId="9"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20" xfId="0" applyFont="1" applyFill="1" applyBorder="1" applyAlignment="1">
      <alignment horizontal="right" vertical="center"/>
    </xf>
    <xf numFmtId="168" fontId="18" fillId="7" borderId="34" xfId="1" applyNumberFormat="1" applyFont="1" applyFill="1" applyBorder="1" applyAlignment="1">
      <alignment horizontal="center" vertical="center"/>
    </xf>
    <xf numFmtId="168" fontId="18" fillId="7" borderId="5" xfId="1" applyNumberFormat="1" applyFont="1" applyFill="1" applyBorder="1" applyAlignment="1">
      <alignment horizontal="center" vertical="center"/>
    </xf>
    <xf numFmtId="167" fontId="18" fillId="7" borderId="5" xfId="1" applyNumberFormat="1" applyFont="1" applyFill="1" applyBorder="1" applyAlignment="1">
      <alignment horizontal="center" vertical="center"/>
    </xf>
    <xf numFmtId="166" fontId="4" fillId="7" borderId="34" xfId="1" applyNumberFormat="1" applyFont="1" applyFill="1" applyBorder="1" applyAlignment="1">
      <alignment horizontal="center" vertical="center"/>
    </xf>
  </cellXfs>
  <cellStyles count="8">
    <cellStyle name="Hipervínculo" xfId="6" builtinId="8" hidden="1"/>
    <cellStyle name="Hipervínculo visitado" xfId="7" builtinId="9" hidden="1"/>
    <cellStyle name="Moneda" xfId="1" builtinId="4"/>
    <cellStyle name="Moneda [0]" xfId="5" builtinId="7"/>
    <cellStyle name="Normal" xfId="0" builtinId="0"/>
    <cellStyle name="Normal 4" xfId="3"/>
    <cellStyle name="Porcentaje" xfId="4" builtinId="5"/>
    <cellStyle name="Texto explicativo" xfId="2" builtinId="53" customBuiltin="1"/>
  </cellStyles>
  <dxfs count="0"/>
  <tableStyles count="0" defaultTableStyle="TableStyleMedium2" defaultPivotStyle="PivotStyleLight16"/>
  <colors>
    <indexedColors>
      <rgbColor rgb="FF000000"/>
      <rgbColor rgb="FFEEEEEE"/>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08080"/>
      <rgbColor rgb="FF9999FF"/>
      <rgbColor rgb="FF993366"/>
      <rgbColor rgb="FFFFFFCC"/>
      <rgbColor rgb="FFDEEBF7"/>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547077</xdr:colOff>
      <xdr:row>0</xdr:row>
      <xdr:rowOff>0</xdr:rowOff>
    </xdr:from>
    <xdr:to>
      <xdr:col>4</xdr:col>
      <xdr:colOff>488461</xdr:colOff>
      <xdr:row>3</xdr:row>
      <xdr:rowOff>145211</xdr:rowOff>
    </xdr:to>
    <xdr:grpSp>
      <xdr:nvGrpSpPr>
        <xdr:cNvPr id="4" name="Grupo 3"/>
        <xdr:cNvGrpSpPr/>
      </xdr:nvGrpSpPr>
      <xdr:grpSpPr>
        <a:xfrm>
          <a:off x="547077" y="0"/>
          <a:ext cx="5380159" cy="659561"/>
          <a:chOff x="142010" y="28575"/>
          <a:chExt cx="4179959" cy="649792"/>
        </a:xfrm>
      </xdr:grpSpPr>
      <xdr:pic>
        <xdr:nvPicPr>
          <xdr:cNvPr id="5" name="Picture 2"/>
          <xdr:cNvPicPr>
            <a:picLocks noChangeAspect="1" noChangeArrowheads="1"/>
          </xdr:cNvPicPr>
        </xdr:nvPicPr>
        <xdr:blipFill rotWithShape="1">
          <a:blip xmlns:r="http://schemas.openxmlformats.org/officeDocument/2006/relationships" r:embed="rId1" cstate="print"/>
          <a:srcRect r="35591"/>
          <a:stretch/>
        </xdr:blipFill>
        <xdr:spPr bwMode="auto">
          <a:xfrm>
            <a:off x="142010" y="28575"/>
            <a:ext cx="2203522" cy="619125"/>
          </a:xfrm>
          <a:prstGeom prst="rect">
            <a:avLst/>
          </a:prstGeom>
          <a:noFill/>
        </xdr:spPr>
      </xdr:pic>
      <xdr:pic>
        <xdr:nvPicPr>
          <xdr:cNvPr id="6" name="Imagen 2" descr="Resultado de imagen para GOBIERNO DE COLOMBI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12219" y="95250"/>
            <a:ext cx="1809750" cy="5831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tabSelected="1" zoomScaleNormal="100" zoomScalePageLayoutView="130" workbookViewId="0">
      <selection activeCell="D14" sqref="D14"/>
    </sheetView>
  </sheetViews>
  <sheetFormatPr baseColWidth="10" defaultColWidth="11.42578125" defaultRowHeight="12" x14ac:dyDescent="0.25"/>
  <cols>
    <col min="1" max="1" width="32.85546875" style="2" customWidth="1"/>
    <col min="2" max="2" width="12.140625" style="2" customWidth="1"/>
    <col min="3" max="3" width="17.7109375" style="2" customWidth="1"/>
    <col min="4" max="4" width="18.85546875" style="12" customWidth="1"/>
    <col min="5" max="5" width="20.85546875" style="12" customWidth="1"/>
    <col min="6" max="6" width="12.85546875" style="2" customWidth="1"/>
    <col min="7" max="7" width="14.7109375" style="3" customWidth="1"/>
    <col min="8" max="8" width="14.7109375" style="2" customWidth="1"/>
    <col min="9" max="9" width="12.85546875" style="3" customWidth="1"/>
    <col min="10" max="10" width="14.7109375" style="2" customWidth="1"/>
    <col min="11" max="11" width="14.7109375" style="3" customWidth="1"/>
    <col min="12" max="12" width="12.85546875" style="2" customWidth="1"/>
    <col min="13" max="14" width="14.7109375" style="2" customWidth="1"/>
    <col min="15" max="16384" width="11.42578125" style="2"/>
  </cols>
  <sheetData>
    <row r="1" spans="1:15" ht="13.5" customHeight="1" x14ac:dyDescent="0.25">
      <c r="A1" s="152" t="s">
        <v>48</v>
      </c>
      <c r="B1" s="153"/>
      <c r="C1" s="153"/>
      <c r="D1" s="153"/>
      <c r="E1" s="153"/>
      <c r="F1" s="153"/>
      <c r="G1" s="153"/>
      <c r="H1" s="153"/>
      <c r="I1" s="153"/>
      <c r="J1" s="153"/>
      <c r="K1" s="153"/>
      <c r="L1" s="153"/>
      <c r="M1" s="153"/>
      <c r="N1" s="154"/>
    </row>
    <row r="2" spans="1:15" ht="13.5" customHeight="1" x14ac:dyDescent="0.25">
      <c r="A2" s="155"/>
      <c r="B2" s="156"/>
      <c r="C2" s="156"/>
      <c r="D2" s="156"/>
      <c r="E2" s="156"/>
      <c r="F2" s="156"/>
      <c r="G2" s="156"/>
      <c r="H2" s="156"/>
      <c r="I2" s="156"/>
      <c r="J2" s="156"/>
      <c r="K2" s="156"/>
      <c r="L2" s="156"/>
      <c r="M2" s="156"/>
      <c r="N2" s="157"/>
    </row>
    <row r="3" spans="1:15" ht="13.5" customHeight="1" x14ac:dyDescent="0.25">
      <c r="A3" s="155"/>
      <c r="B3" s="156"/>
      <c r="C3" s="156"/>
      <c r="D3" s="156"/>
      <c r="E3" s="156"/>
      <c r="F3" s="156"/>
      <c r="G3" s="156"/>
      <c r="H3" s="156"/>
      <c r="I3" s="156"/>
      <c r="J3" s="156"/>
      <c r="K3" s="156"/>
      <c r="L3" s="156"/>
      <c r="M3" s="156"/>
      <c r="N3" s="157"/>
    </row>
    <row r="4" spans="1:15" ht="13.5" customHeight="1" thickBot="1" x14ac:dyDescent="0.3">
      <c r="A4" s="158"/>
      <c r="B4" s="159"/>
      <c r="C4" s="159"/>
      <c r="D4" s="159"/>
      <c r="E4" s="159"/>
      <c r="F4" s="159"/>
      <c r="G4" s="159"/>
      <c r="H4" s="159"/>
      <c r="I4" s="159"/>
      <c r="J4" s="159"/>
      <c r="K4" s="159"/>
      <c r="L4" s="159"/>
      <c r="M4" s="159"/>
      <c r="N4" s="160"/>
    </row>
    <row r="5" spans="1:15" s="12" customFormat="1" ht="13.5" customHeight="1" x14ac:dyDescent="0.25">
      <c r="A5" s="20"/>
      <c r="B5" s="19"/>
      <c r="C5" s="19"/>
      <c r="D5" s="19"/>
      <c r="E5" s="19"/>
      <c r="F5" s="19"/>
      <c r="G5" s="19"/>
      <c r="H5" s="19"/>
      <c r="I5" s="19"/>
      <c r="J5" s="19"/>
      <c r="K5" s="19"/>
      <c r="L5" s="59"/>
      <c r="M5" s="59"/>
      <c r="N5" s="59"/>
      <c r="O5" s="59"/>
    </row>
    <row r="6" spans="1:15" s="12" customFormat="1" ht="13.5" customHeight="1" x14ac:dyDescent="0.25">
      <c r="A6" s="88" t="s">
        <v>17</v>
      </c>
      <c r="B6" s="89"/>
      <c r="C6" s="89"/>
      <c r="D6" s="89"/>
      <c r="E6" s="89"/>
      <c r="F6" s="89"/>
      <c r="G6" s="89"/>
      <c r="H6" s="89"/>
      <c r="I6" s="89"/>
      <c r="J6" s="89"/>
      <c r="K6" s="89"/>
      <c r="L6" s="59"/>
      <c r="M6" s="59"/>
      <c r="N6" s="59"/>
      <c r="O6" s="59"/>
    </row>
    <row r="7" spans="1:15" s="12" customFormat="1" ht="13.5" customHeight="1" x14ac:dyDescent="0.25">
      <c r="A7" s="90" t="s">
        <v>22</v>
      </c>
      <c r="B7" s="91"/>
      <c r="C7" s="91"/>
      <c r="D7" s="91"/>
      <c r="E7" s="91"/>
      <c r="F7" s="91"/>
      <c r="G7" s="91"/>
      <c r="H7" s="91"/>
      <c r="I7" s="91"/>
      <c r="J7" s="91"/>
      <c r="K7" s="91"/>
      <c r="L7" s="59"/>
      <c r="M7" s="59"/>
      <c r="N7" s="59"/>
      <c r="O7" s="59"/>
    </row>
    <row r="8" spans="1:15" ht="8.25" customHeight="1" x14ac:dyDescent="0.25">
      <c r="L8" s="59"/>
      <c r="M8" s="59"/>
      <c r="N8" s="59"/>
      <c r="O8" s="59"/>
    </row>
    <row r="9" spans="1:15" ht="8.25" customHeight="1" thickBot="1" x14ac:dyDescent="0.3"/>
    <row r="10" spans="1:15" ht="15" customHeight="1" thickBot="1" x14ac:dyDescent="0.3">
      <c r="A10" s="28"/>
      <c r="B10" s="28"/>
      <c r="C10" s="28"/>
      <c r="D10" s="28"/>
      <c r="E10" s="28"/>
      <c r="F10" s="119" t="s">
        <v>12</v>
      </c>
      <c r="G10" s="117"/>
      <c r="H10" s="117"/>
      <c r="I10" s="117"/>
      <c r="J10" s="117"/>
      <c r="K10" s="117"/>
      <c r="L10" s="117"/>
      <c r="M10" s="117"/>
      <c r="N10" s="118"/>
    </row>
    <row r="11" spans="1:15" ht="15.75" customHeight="1" thickBot="1" x14ac:dyDescent="0.3">
      <c r="A11" s="28"/>
      <c r="B11" s="28"/>
      <c r="C11" s="28"/>
      <c r="D11" s="28"/>
      <c r="E11" s="28"/>
      <c r="F11" s="114" t="s">
        <v>13</v>
      </c>
      <c r="G11" s="115"/>
      <c r="H11" s="116"/>
      <c r="I11" s="117" t="s">
        <v>14</v>
      </c>
      <c r="J11" s="117"/>
      <c r="K11" s="118"/>
      <c r="L11" s="119" t="s">
        <v>25</v>
      </c>
      <c r="M11" s="117"/>
      <c r="N11" s="118"/>
    </row>
    <row r="12" spans="1:15" ht="36.75" thickBot="1" x14ac:dyDescent="0.3">
      <c r="A12" s="23" t="s">
        <v>0</v>
      </c>
      <c r="B12" s="24" t="s">
        <v>44</v>
      </c>
      <c r="C12" s="35" t="s">
        <v>43</v>
      </c>
      <c r="D12" s="35" t="s">
        <v>23</v>
      </c>
      <c r="E12" s="40" t="s">
        <v>24</v>
      </c>
      <c r="F12" s="47" t="s">
        <v>41</v>
      </c>
      <c r="G12" s="48" t="s">
        <v>26</v>
      </c>
      <c r="H12" s="49" t="s">
        <v>27</v>
      </c>
      <c r="I12" s="50" t="s">
        <v>41</v>
      </c>
      <c r="J12" s="51" t="s">
        <v>26</v>
      </c>
      <c r="K12" s="51" t="s">
        <v>27</v>
      </c>
      <c r="L12" s="52" t="s">
        <v>41</v>
      </c>
      <c r="M12" s="51" t="s">
        <v>26</v>
      </c>
      <c r="N12" s="51" t="s">
        <v>27</v>
      </c>
    </row>
    <row r="13" spans="1:15" ht="15.75" customHeight="1" x14ac:dyDescent="0.25">
      <c r="A13" s="60" t="s">
        <v>18</v>
      </c>
      <c r="B13" s="25">
        <v>4</v>
      </c>
      <c r="C13" s="32"/>
      <c r="D13" s="32"/>
      <c r="E13" s="41">
        <f>C13+D13</f>
        <v>0</v>
      </c>
      <c r="F13" s="6">
        <v>84</v>
      </c>
      <c r="G13" s="44">
        <f>+B13*C13*F13</f>
        <v>0</v>
      </c>
      <c r="H13" s="27">
        <f t="shared" ref="H13:H27" si="0">+B13*E13*F13</f>
        <v>0</v>
      </c>
      <c r="I13" s="21">
        <v>608</v>
      </c>
      <c r="J13" s="46">
        <f>+B13*C13*I13</f>
        <v>0</v>
      </c>
      <c r="K13" s="26">
        <f t="shared" ref="K13:K27" si="1">+B13*E13*I13</f>
        <v>0</v>
      </c>
      <c r="L13" s="4">
        <v>254</v>
      </c>
      <c r="M13" s="46">
        <f>+B13*C13*L13</f>
        <v>0</v>
      </c>
      <c r="N13" s="26">
        <f t="shared" ref="N13:N27" si="2">+B13*E13*L13</f>
        <v>0</v>
      </c>
    </row>
    <row r="14" spans="1:15" ht="15.75" customHeight="1" x14ac:dyDescent="0.25">
      <c r="A14" s="60" t="s">
        <v>19</v>
      </c>
      <c r="B14" s="25">
        <v>4</v>
      </c>
      <c r="C14" s="32"/>
      <c r="D14" s="32"/>
      <c r="E14" s="42">
        <f t="shared" ref="E14:E27" si="3">C14+D14</f>
        <v>0</v>
      </c>
      <c r="F14" s="6">
        <v>93</v>
      </c>
      <c r="G14" s="44">
        <f t="shared" ref="G14:G26" si="4">+B14*C14*F14</f>
        <v>0</v>
      </c>
      <c r="H14" s="27">
        <f t="shared" si="0"/>
        <v>0</v>
      </c>
      <c r="I14" s="22">
        <v>672</v>
      </c>
      <c r="J14" s="46">
        <f t="shared" ref="J14:J27" si="5">+B14*C14*I14</f>
        <v>0</v>
      </c>
      <c r="K14" s="26">
        <f t="shared" si="1"/>
        <v>0</v>
      </c>
      <c r="L14" s="6">
        <v>281</v>
      </c>
      <c r="M14" s="46">
        <f t="shared" ref="M14:M27" si="6">+B14*C14*L14</f>
        <v>0</v>
      </c>
      <c r="N14" s="26">
        <f t="shared" si="2"/>
        <v>0</v>
      </c>
    </row>
    <row r="15" spans="1:15" ht="15.75" customHeight="1" x14ac:dyDescent="0.25">
      <c r="A15" s="60" t="s">
        <v>20</v>
      </c>
      <c r="B15" s="25">
        <v>4</v>
      </c>
      <c r="C15" s="32"/>
      <c r="D15" s="32"/>
      <c r="E15" s="42">
        <f t="shared" si="3"/>
        <v>0</v>
      </c>
      <c r="F15" s="6">
        <v>29</v>
      </c>
      <c r="G15" s="44">
        <f t="shared" si="4"/>
        <v>0</v>
      </c>
      <c r="H15" s="27">
        <f t="shared" si="0"/>
        <v>0</v>
      </c>
      <c r="I15" s="22">
        <v>208</v>
      </c>
      <c r="J15" s="46">
        <f t="shared" si="5"/>
        <v>0</v>
      </c>
      <c r="K15" s="26">
        <f t="shared" si="1"/>
        <v>0</v>
      </c>
      <c r="L15" s="6">
        <v>87</v>
      </c>
      <c r="M15" s="46">
        <f t="shared" si="6"/>
        <v>0</v>
      </c>
      <c r="N15" s="26">
        <f t="shared" si="2"/>
        <v>0</v>
      </c>
    </row>
    <row r="16" spans="1:15" ht="15.75" customHeight="1" x14ac:dyDescent="0.25">
      <c r="A16" s="60" t="s">
        <v>21</v>
      </c>
      <c r="B16" s="25">
        <v>4</v>
      </c>
      <c r="C16" s="32"/>
      <c r="D16" s="32"/>
      <c r="E16" s="42">
        <f t="shared" si="3"/>
        <v>0</v>
      </c>
      <c r="F16" s="6">
        <v>16</v>
      </c>
      <c r="G16" s="44">
        <f t="shared" si="4"/>
        <v>0</v>
      </c>
      <c r="H16" s="27">
        <f t="shared" si="0"/>
        <v>0</v>
      </c>
      <c r="I16" s="22">
        <v>112</v>
      </c>
      <c r="J16" s="46">
        <f t="shared" si="5"/>
        <v>0</v>
      </c>
      <c r="K16" s="26">
        <f t="shared" si="1"/>
        <v>0</v>
      </c>
      <c r="L16" s="6">
        <v>47</v>
      </c>
      <c r="M16" s="46">
        <f t="shared" si="6"/>
        <v>0</v>
      </c>
      <c r="N16" s="26">
        <f t="shared" si="2"/>
        <v>0</v>
      </c>
    </row>
    <row r="17" spans="1:14" ht="24" x14ac:dyDescent="0.25">
      <c r="A17" s="61" t="s">
        <v>11</v>
      </c>
      <c r="B17" s="25">
        <v>3</v>
      </c>
      <c r="C17" s="32"/>
      <c r="D17" s="32"/>
      <c r="E17" s="42">
        <f t="shared" si="3"/>
        <v>0</v>
      </c>
      <c r="F17" s="6">
        <v>222</v>
      </c>
      <c r="G17" s="44">
        <f t="shared" si="4"/>
        <v>0</v>
      </c>
      <c r="H17" s="27">
        <f t="shared" si="0"/>
        <v>0</v>
      </c>
      <c r="I17" s="22">
        <v>1600</v>
      </c>
      <c r="J17" s="46">
        <f t="shared" si="5"/>
        <v>0</v>
      </c>
      <c r="K17" s="26">
        <f t="shared" si="1"/>
        <v>0</v>
      </c>
      <c r="L17" s="6">
        <v>668</v>
      </c>
      <c r="M17" s="46">
        <f t="shared" si="6"/>
        <v>0</v>
      </c>
      <c r="N17" s="26">
        <f t="shared" si="2"/>
        <v>0</v>
      </c>
    </row>
    <row r="18" spans="1:14" ht="15.75" customHeight="1" x14ac:dyDescent="0.25">
      <c r="A18" s="61" t="s">
        <v>1</v>
      </c>
      <c r="B18" s="25">
        <v>4</v>
      </c>
      <c r="C18" s="32"/>
      <c r="D18" s="32"/>
      <c r="E18" s="42">
        <f>C18+D18</f>
        <v>0</v>
      </c>
      <c r="F18" s="6">
        <v>14</v>
      </c>
      <c r="G18" s="44">
        <f t="shared" si="4"/>
        <v>0</v>
      </c>
      <c r="H18" s="27">
        <f t="shared" si="0"/>
        <v>0</v>
      </c>
      <c r="I18" s="22">
        <v>94</v>
      </c>
      <c r="J18" s="46">
        <f t="shared" si="5"/>
        <v>0</v>
      </c>
      <c r="K18" s="26">
        <f t="shared" si="1"/>
        <v>0</v>
      </c>
      <c r="L18" s="6">
        <v>62</v>
      </c>
      <c r="M18" s="46">
        <f t="shared" si="6"/>
        <v>0</v>
      </c>
      <c r="N18" s="26">
        <f t="shared" si="2"/>
        <v>0</v>
      </c>
    </row>
    <row r="19" spans="1:14" ht="15.75" customHeight="1" x14ac:dyDescent="0.25">
      <c r="A19" s="61" t="s">
        <v>2</v>
      </c>
      <c r="B19" s="5">
        <v>3</v>
      </c>
      <c r="C19" s="32"/>
      <c r="D19" s="32"/>
      <c r="E19" s="42">
        <f t="shared" si="3"/>
        <v>0</v>
      </c>
      <c r="F19" s="6">
        <v>220</v>
      </c>
      <c r="G19" s="44">
        <f t="shared" si="4"/>
        <v>0</v>
      </c>
      <c r="H19" s="27">
        <f t="shared" si="0"/>
        <v>0</v>
      </c>
      <c r="I19" s="22">
        <v>1478</v>
      </c>
      <c r="J19" s="46">
        <f t="shared" si="5"/>
        <v>0</v>
      </c>
      <c r="K19" s="26">
        <f t="shared" si="1"/>
        <v>0</v>
      </c>
      <c r="L19" s="6">
        <v>650</v>
      </c>
      <c r="M19" s="46">
        <f t="shared" si="6"/>
        <v>0</v>
      </c>
      <c r="N19" s="26">
        <f t="shared" si="2"/>
        <v>0</v>
      </c>
    </row>
    <row r="20" spans="1:14" ht="15.75" customHeight="1" x14ac:dyDescent="0.25">
      <c r="A20" s="61" t="s">
        <v>3</v>
      </c>
      <c r="B20" s="5">
        <v>3</v>
      </c>
      <c r="C20" s="32"/>
      <c r="D20" s="32"/>
      <c r="E20" s="42">
        <f t="shared" si="3"/>
        <v>0</v>
      </c>
      <c r="F20" s="6">
        <v>642</v>
      </c>
      <c r="G20" s="44">
        <f t="shared" si="4"/>
        <v>0</v>
      </c>
      <c r="H20" s="27">
        <f t="shared" si="0"/>
        <v>0</v>
      </c>
      <c r="I20" s="22">
        <v>3675</v>
      </c>
      <c r="J20" s="46">
        <f t="shared" si="5"/>
        <v>0</v>
      </c>
      <c r="K20" s="26">
        <f t="shared" si="1"/>
        <v>0</v>
      </c>
      <c r="L20" s="6">
        <v>1950</v>
      </c>
      <c r="M20" s="46">
        <f t="shared" si="6"/>
        <v>0</v>
      </c>
      <c r="N20" s="26">
        <f t="shared" si="2"/>
        <v>0</v>
      </c>
    </row>
    <row r="21" spans="1:14" ht="15.75" customHeight="1" x14ac:dyDescent="0.25">
      <c r="A21" s="61" t="s">
        <v>4</v>
      </c>
      <c r="B21" s="5">
        <v>3</v>
      </c>
      <c r="C21" s="32"/>
      <c r="D21" s="32"/>
      <c r="E21" s="42">
        <f t="shared" si="3"/>
        <v>0</v>
      </c>
      <c r="F21" s="6">
        <v>33</v>
      </c>
      <c r="G21" s="44">
        <f t="shared" si="4"/>
        <v>0</v>
      </c>
      <c r="H21" s="27">
        <f t="shared" si="0"/>
        <v>0</v>
      </c>
      <c r="I21" s="22">
        <v>147</v>
      </c>
      <c r="J21" s="46">
        <f t="shared" si="5"/>
        <v>0</v>
      </c>
      <c r="K21" s="26">
        <f t="shared" si="1"/>
        <v>0</v>
      </c>
      <c r="L21" s="6">
        <v>142</v>
      </c>
      <c r="M21" s="46">
        <f t="shared" si="6"/>
        <v>0</v>
      </c>
      <c r="N21" s="26">
        <f t="shared" si="2"/>
        <v>0</v>
      </c>
    </row>
    <row r="22" spans="1:14" ht="15.75" customHeight="1" x14ac:dyDescent="0.25">
      <c r="A22" s="61" t="s">
        <v>5</v>
      </c>
      <c r="B22" s="5">
        <v>3</v>
      </c>
      <c r="C22" s="32"/>
      <c r="D22" s="32"/>
      <c r="E22" s="42">
        <f t="shared" si="3"/>
        <v>0</v>
      </c>
      <c r="F22" s="6">
        <v>4029</v>
      </c>
      <c r="G22" s="44">
        <f t="shared" si="4"/>
        <v>0</v>
      </c>
      <c r="H22" s="27">
        <f t="shared" si="0"/>
        <v>0</v>
      </c>
      <c r="I22" s="22">
        <v>22960</v>
      </c>
      <c r="J22" s="46">
        <f t="shared" si="5"/>
        <v>0</v>
      </c>
      <c r="K22" s="26">
        <f t="shared" si="1"/>
        <v>0</v>
      </c>
      <c r="L22" s="6">
        <v>12533</v>
      </c>
      <c r="M22" s="46">
        <f t="shared" si="6"/>
        <v>0</v>
      </c>
      <c r="N22" s="26">
        <f t="shared" si="2"/>
        <v>0</v>
      </c>
    </row>
    <row r="23" spans="1:14" ht="15.75" customHeight="1" x14ac:dyDescent="0.25">
      <c r="A23" s="61" t="s">
        <v>6</v>
      </c>
      <c r="B23" s="5">
        <v>3</v>
      </c>
      <c r="C23" s="32"/>
      <c r="D23" s="32"/>
      <c r="E23" s="42">
        <f t="shared" si="3"/>
        <v>0</v>
      </c>
      <c r="F23" s="6">
        <v>1064</v>
      </c>
      <c r="G23" s="44">
        <f t="shared" si="4"/>
        <v>0</v>
      </c>
      <c r="H23" s="27">
        <f t="shared" si="0"/>
        <v>0</v>
      </c>
      <c r="I23" s="22">
        <v>6352</v>
      </c>
      <c r="J23" s="46">
        <f t="shared" si="5"/>
        <v>0</v>
      </c>
      <c r="K23" s="26">
        <f t="shared" si="1"/>
        <v>0</v>
      </c>
      <c r="L23" s="6">
        <v>3535</v>
      </c>
      <c r="M23" s="46">
        <f t="shared" si="6"/>
        <v>0</v>
      </c>
      <c r="N23" s="26">
        <f t="shared" si="2"/>
        <v>0</v>
      </c>
    </row>
    <row r="24" spans="1:14" ht="15.75" customHeight="1" x14ac:dyDescent="0.25">
      <c r="A24" s="61" t="s">
        <v>7</v>
      </c>
      <c r="B24" s="5">
        <v>2</v>
      </c>
      <c r="C24" s="32"/>
      <c r="D24" s="32"/>
      <c r="E24" s="42">
        <f t="shared" si="3"/>
        <v>0</v>
      </c>
      <c r="F24" s="6">
        <v>2</v>
      </c>
      <c r="G24" s="44">
        <f t="shared" si="4"/>
        <v>0</v>
      </c>
      <c r="H24" s="27">
        <f t="shared" si="0"/>
        <v>0</v>
      </c>
      <c r="I24" s="22">
        <v>386</v>
      </c>
      <c r="J24" s="46">
        <f t="shared" si="5"/>
        <v>0</v>
      </c>
      <c r="K24" s="26">
        <f t="shared" si="1"/>
        <v>0</v>
      </c>
      <c r="L24" s="6">
        <v>6</v>
      </c>
      <c r="M24" s="46">
        <f t="shared" si="6"/>
        <v>0</v>
      </c>
      <c r="N24" s="26">
        <f t="shared" si="2"/>
        <v>0</v>
      </c>
    </row>
    <row r="25" spans="1:14" ht="15.75" customHeight="1" x14ac:dyDescent="0.25">
      <c r="A25" s="61" t="s">
        <v>8</v>
      </c>
      <c r="B25" s="5">
        <v>2</v>
      </c>
      <c r="C25" s="32"/>
      <c r="D25" s="32"/>
      <c r="E25" s="42">
        <f t="shared" si="3"/>
        <v>0</v>
      </c>
      <c r="F25" s="6">
        <v>14</v>
      </c>
      <c r="G25" s="44">
        <f t="shared" si="4"/>
        <v>0</v>
      </c>
      <c r="H25" s="27">
        <f t="shared" si="0"/>
        <v>0</v>
      </c>
      <c r="I25" s="22">
        <v>176</v>
      </c>
      <c r="J25" s="46">
        <f t="shared" si="5"/>
        <v>0</v>
      </c>
      <c r="K25" s="26">
        <f t="shared" si="1"/>
        <v>0</v>
      </c>
      <c r="L25" s="6">
        <v>77</v>
      </c>
      <c r="M25" s="46">
        <f t="shared" si="6"/>
        <v>0</v>
      </c>
      <c r="N25" s="26">
        <f t="shared" si="2"/>
        <v>0</v>
      </c>
    </row>
    <row r="26" spans="1:14" ht="15.75" customHeight="1" x14ac:dyDescent="0.25">
      <c r="A26" s="61" t="s">
        <v>9</v>
      </c>
      <c r="B26" s="5">
        <v>2</v>
      </c>
      <c r="C26" s="32"/>
      <c r="D26" s="32"/>
      <c r="E26" s="42">
        <f t="shared" si="3"/>
        <v>0</v>
      </c>
      <c r="F26" s="6">
        <v>16</v>
      </c>
      <c r="G26" s="44">
        <f t="shared" si="4"/>
        <v>0</v>
      </c>
      <c r="H26" s="27">
        <f t="shared" si="0"/>
        <v>0</v>
      </c>
      <c r="I26" s="22">
        <v>26</v>
      </c>
      <c r="J26" s="46">
        <f t="shared" si="5"/>
        <v>0</v>
      </c>
      <c r="K26" s="26">
        <f t="shared" si="1"/>
        <v>0</v>
      </c>
      <c r="L26" s="6">
        <v>92</v>
      </c>
      <c r="M26" s="46">
        <f t="shared" si="6"/>
        <v>0</v>
      </c>
      <c r="N26" s="26">
        <f t="shared" si="2"/>
        <v>0</v>
      </c>
    </row>
    <row r="27" spans="1:14" ht="21" customHeight="1" thickBot="1" x14ac:dyDescent="0.3">
      <c r="A27" s="62" t="s">
        <v>10</v>
      </c>
      <c r="B27" s="7">
        <v>2</v>
      </c>
      <c r="C27" s="36"/>
      <c r="D27" s="36"/>
      <c r="E27" s="43">
        <f t="shared" si="3"/>
        <v>0</v>
      </c>
      <c r="F27" s="29">
        <v>8</v>
      </c>
      <c r="G27" s="45">
        <f>+B27*C27*F27</f>
        <v>0</v>
      </c>
      <c r="H27" s="30">
        <f t="shared" si="0"/>
        <v>0</v>
      </c>
      <c r="I27" s="33">
        <v>645</v>
      </c>
      <c r="J27" s="46">
        <f t="shared" si="5"/>
        <v>0</v>
      </c>
      <c r="K27" s="37">
        <f t="shared" si="1"/>
        <v>0</v>
      </c>
      <c r="L27" s="29">
        <v>21</v>
      </c>
      <c r="M27" s="46">
        <f t="shared" si="6"/>
        <v>0</v>
      </c>
      <c r="N27" s="37">
        <f t="shared" si="2"/>
        <v>0</v>
      </c>
    </row>
    <row r="28" spans="1:14" s="10" customFormat="1" ht="30.95" customHeight="1" thickBot="1" x14ac:dyDescent="0.3">
      <c r="A28" s="94" t="s">
        <v>28</v>
      </c>
      <c r="B28" s="95"/>
      <c r="C28" s="34">
        <f t="shared" ref="C28:N28" si="7">SUM(C13:C27)</f>
        <v>0</v>
      </c>
      <c r="D28" s="34">
        <f t="shared" si="7"/>
        <v>0</v>
      </c>
      <c r="E28" s="53">
        <f t="shared" si="7"/>
        <v>0</v>
      </c>
      <c r="F28" s="54">
        <f t="shared" si="7"/>
        <v>6486</v>
      </c>
      <c r="G28" s="55">
        <f t="shared" si="7"/>
        <v>0</v>
      </c>
      <c r="H28" s="56">
        <f t="shared" si="7"/>
        <v>0</v>
      </c>
      <c r="I28" s="54">
        <f t="shared" si="7"/>
        <v>39139</v>
      </c>
      <c r="J28" s="55">
        <f t="shared" si="7"/>
        <v>0</v>
      </c>
      <c r="K28" s="56">
        <f t="shared" si="7"/>
        <v>0</v>
      </c>
      <c r="L28" s="54">
        <f t="shared" si="7"/>
        <v>20405</v>
      </c>
      <c r="M28" s="55">
        <f t="shared" si="7"/>
        <v>0</v>
      </c>
      <c r="N28" s="56">
        <f t="shared" si="7"/>
        <v>0</v>
      </c>
    </row>
    <row r="29" spans="1:14" ht="8.1" customHeight="1" thickBot="1" x14ac:dyDescent="0.3">
      <c r="A29" s="28"/>
      <c r="B29" s="28"/>
      <c r="C29" s="31"/>
      <c r="D29" s="31"/>
      <c r="E29" s="31"/>
      <c r="F29" s="38"/>
      <c r="G29" s="39"/>
      <c r="H29" s="38"/>
      <c r="I29" s="39"/>
      <c r="J29" s="38"/>
      <c r="K29" s="39"/>
      <c r="L29" s="28"/>
      <c r="M29" s="28"/>
      <c r="N29" s="28"/>
    </row>
    <row r="30" spans="1:14" ht="23.1" customHeight="1" x14ac:dyDescent="0.25">
      <c r="A30" s="102" t="s">
        <v>30</v>
      </c>
      <c r="B30" s="96" t="s">
        <v>39</v>
      </c>
      <c r="C30" s="96"/>
      <c r="D30" s="96"/>
      <c r="E30" s="97"/>
      <c r="F30" s="142"/>
      <c r="G30" s="143"/>
      <c r="H30" s="144"/>
      <c r="I30" s="136">
        <f>F30</f>
        <v>0</v>
      </c>
      <c r="J30" s="137"/>
      <c r="K30" s="138"/>
      <c r="L30" s="139">
        <f>F30</f>
        <v>0</v>
      </c>
      <c r="M30" s="140"/>
      <c r="N30" s="141"/>
    </row>
    <row r="31" spans="1:14" ht="23.1" customHeight="1" x14ac:dyDescent="0.25">
      <c r="A31" s="103"/>
      <c r="B31" s="98" t="s">
        <v>37</v>
      </c>
      <c r="C31" s="98"/>
      <c r="D31" s="98"/>
      <c r="E31" s="99"/>
      <c r="F31" s="57"/>
      <c r="G31" s="145">
        <f>ROUND(F31*G28,0)</f>
        <v>0</v>
      </c>
      <c r="H31" s="146"/>
      <c r="I31" s="57"/>
      <c r="J31" s="147">
        <f>ROUND(I31*J28,0)</f>
        <v>0</v>
      </c>
      <c r="K31" s="148"/>
      <c r="L31" s="57"/>
      <c r="M31" s="147">
        <f>ROUND(L31*M28,0)</f>
        <v>0</v>
      </c>
      <c r="N31" s="148"/>
    </row>
    <row r="32" spans="1:14" ht="23.1" customHeight="1" thickBot="1" x14ac:dyDescent="0.3">
      <c r="A32" s="104"/>
      <c r="B32" s="100" t="s">
        <v>35</v>
      </c>
      <c r="C32" s="100"/>
      <c r="D32" s="100"/>
      <c r="E32" s="101"/>
      <c r="F32" s="58"/>
      <c r="G32" s="120">
        <f>ROUND(F32*G28,0)</f>
        <v>0</v>
      </c>
      <c r="H32" s="121"/>
      <c r="I32" s="63"/>
      <c r="J32" s="122">
        <f>ROUND(I32*J28,0)</f>
        <v>0</v>
      </c>
      <c r="K32" s="123"/>
      <c r="L32" s="63"/>
      <c r="M32" s="122">
        <f>ROUND(L32*M28,0)</f>
        <v>0</v>
      </c>
      <c r="N32" s="123"/>
    </row>
    <row r="33" spans="1:14" ht="23.1" customHeight="1" thickBot="1" x14ac:dyDescent="0.3">
      <c r="A33" s="124" t="s">
        <v>29</v>
      </c>
      <c r="B33" s="125"/>
      <c r="C33" s="125"/>
      <c r="D33" s="125"/>
      <c r="E33" s="126"/>
      <c r="F33" s="127">
        <f>+G32+G31+F30</f>
        <v>0</v>
      </c>
      <c r="G33" s="128"/>
      <c r="H33" s="129"/>
      <c r="I33" s="105">
        <f>+J32+J31+I30</f>
        <v>0</v>
      </c>
      <c r="J33" s="106"/>
      <c r="K33" s="107"/>
      <c r="L33" s="105">
        <f>+M32+M31+L30</f>
        <v>0</v>
      </c>
      <c r="M33" s="106"/>
      <c r="N33" s="107"/>
    </row>
    <row r="34" spans="1:14" ht="35.1" customHeight="1" thickBot="1" x14ac:dyDescent="0.3">
      <c r="A34" s="131" t="s">
        <v>31</v>
      </c>
      <c r="B34" s="132"/>
      <c r="C34" s="132"/>
      <c r="D34" s="132"/>
      <c r="E34" s="133"/>
      <c r="F34" s="9">
        <v>0.19</v>
      </c>
      <c r="G34" s="134">
        <f>+ROUND(F34*F33,0)</f>
        <v>0</v>
      </c>
      <c r="H34" s="135"/>
      <c r="I34" s="9">
        <v>0.19</v>
      </c>
      <c r="J34" s="134">
        <f>+ROUND(I34*I33,0)</f>
        <v>0</v>
      </c>
      <c r="K34" s="135"/>
      <c r="L34" s="9">
        <v>0.19</v>
      </c>
      <c r="M34" s="134">
        <f>+ROUND(L34*L33,0)</f>
        <v>0</v>
      </c>
      <c r="N34" s="135"/>
    </row>
    <row r="35" spans="1:14" s="1" customFormat="1" ht="31.5" customHeight="1" thickBot="1" x14ac:dyDescent="0.3">
      <c r="A35" s="108" t="s">
        <v>15</v>
      </c>
      <c r="B35" s="109"/>
      <c r="C35" s="109"/>
      <c r="D35" s="109"/>
      <c r="E35" s="110"/>
      <c r="F35" s="111">
        <f>+F33+G34</f>
        <v>0</v>
      </c>
      <c r="G35" s="112"/>
      <c r="H35" s="113"/>
      <c r="I35" s="111">
        <f>+I33+J34</f>
        <v>0</v>
      </c>
      <c r="J35" s="112"/>
      <c r="K35" s="113"/>
      <c r="L35" s="111">
        <f>+L33+M34</f>
        <v>0</v>
      </c>
      <c r="M35" s="112"/>
      <c r="N35" s="113"/>
    </row>
    <row r="36" spans="1:14" s="1" customFormat="1" ht="6.95" customHeight="1" thickBot="1" x14ac:dyDescent="0.3">
      <c r="A36" s="70"/>
      <c r="B36" s="71"/>
      <c r="C36" s="71"/>
      <c r="D36" s="71"/>
      <c r="E36" s="72"/>
      <c r="F36" s="73"/>
      <c r="G36" s="73"/>
      <c r="H36" s="73"/>
      <c r="I36" s="73"/>
      <c r="J36" s="73"/>
      <c r="K36" s="73"/>
      <c r="L36" s="73"/>
      <c r="M36" s="73"/>
      <c r="N36" s="73"/>
    </row>
    <row r="37" spans="1:14" s="1" customFormat="1" ht="21" customHeight="1" thickBot="1" x14ac:dyDescent="0.3">
      <c r="A37" s="84"/>
      <c r="B37" s="85"/>
      <c r="C37" s="161" t="s">
        <v>32</v>
      </c>
      <c r="D37" s="161"/>
      <c r="E37" s="162"/>
      <c r="F37" s="165">
        <v>136002604</v>
      </c>
      <c r="G37" s="166"/>
      <c r="H37" s="166"/>
      <c r="I37" s="166">
        <v>1207928273</v>
      </c>
      <c r="J37" s="166"/>
      <c r="K37" s="166"/>
      <c r="L37" s="167">
        <v>276159694</v>
      </c>
      <c r="M37" s="167"/>
      <c r="N37" s="167"/>
    </row>
    <row r="38" spans="1:14" s="1" customFormat="1" ht="8.1" customHeight="1" thickBot="1" x14ac:dyDescent="0.3">
      <c r="A38" s="64"/>
      <c r="B38" s="65"/>
      <c r="C38" s="68"/>
      <c r="D38" s="69"/>
      <c r="E38" s="69"/>
      <c r="F38" s="66"/>
      <c r="G38" s="66"/>
      <c r="H38" s="66"/>
      <c r="I38" s="66"/>
      <c r="J38" s="66"/>
      <c r="K38" s="66"/>
      <c r="L38" s="67"/>
      <c r="M38" s="67"/>
      <c r="N38" s="67"/>
    </row>
    <row r="39" spans="1:14" s="1" customFormat="1" ht="24.75" customHeight="1" thickBot="1" x14ac:dyDescent="0.3">
      <c r="A39" s="86"/>
      <c r="B39" s="87"/>
      <c r="C39" s="163" t="s">
        <v>34</v>
      </c>
      <c r="D39" s="163"/>
      <c r="E39" s="164"/>
      <c r="F39" s="168">
        <f>F37+F33+G28</f>
        <v>136002604</v>
      </c>
      <c r="G39" s="130"/>
      <c r="H39" s="130"/>
      <c r="I39" s="130">
        <f>I37+I33+J28</f>
        <v>1207928273</v>
      </c>
      <c r="J39" s="130"/>
      <c r="K39" s="130"/>
      <c r="L39" s="130">
        <f>L37+L33+M28</f>
        <v>276159694</v>
      </c>
      <c r="M39" s="130"/>
      <c r="N39" s="130"/>
    </row>
    <row r="40" spans="1:14" s="1" customFormat="1" ht="24.75" customHeight="1" thickBot="1" x14ac:dyDescent="0.3">
      <c r="A40" s="84"/>
      <c r="B40" s="85"/>
      <c r="C40" s="161" t="s">
        <v>47</v>
      </c>
      <c r="D40" s="161"/>
      <c r="E40" s="162"/>
      <c r="F40" s="168">
        <f>F37+F35+H28</f>
        <v>136002604</v>
      </c>
      <c r="G40" s="130"/>
      <c r="H40" s="130"/>
      <c r="I40" s="130">
        <f>I37+I35+K28</f>
        <v>1207928273</v>
      </c>
      <c r="J40" s="130"/>
      <c r="K40" s="130"/>
      <c r="L40" s="130">
        <f>L37+L35+N28</f>
        <v>276159694</v>
      </c>
      <c r="M40" s="130"/>
      <c r="N40" s="130"/>
    </row>
    <row r="41" spans="1:14" s="12" customFormat="1" ht="20.100000000000001" customHeight="1" x14ac:dyDescent="0.25">
      <c r="A41" s="92" t="s">
        <v>45</v>
      </c>
      <c r="B41" s="92"/>
      <c r="C41" s="92"/>
      <c r="D41" s="92"/>
      <c r="E41" s="92"/>
      <c r="F41" s="92"/>
      <c r="G41" s="92"/>
      <c r="H41" s="92"/>
      <c r="I41" s="92"/>
      <c r="J41" s="59"/>
      <c r="K41" s="78"/>
      <c r="L41" s="59"/>
      <c r="M41" s="59"/>
      <c r="N41" s="59"/>
    </row>
    <row r="42" spans="1:14" s="12" customFormat="1" ht="15" customHeight="1" x14ac:dyDescent="0.25">
      <c r="A42" s="92" t="s">
        <v>46</v>
      </c>
      <c r="B42" s="92"/>
      <c r="C42" s="92"/>
      <c r="D42" s="92"/>
      <c r="E42" s="92"/>
      <c r="F42" s="92"/>
      <c r="G42" s="92"/>
      <c r="H42" s="92"/>
      <c r="I42" s="92"/>
      <c r="J42" s="59"/>
      <c r="K42" s="78"/>
      <c r="L42" s="59"/>
      <c r="M42" s="59"/>
      <c r="N42" s="59"/>
    </row>
    <row r="43" spans="1:14" s="12" customFormat="1" ht="17.100000000000001" customHeight="1" x14ac:dyDescent="0.25">
      <c r="A43" s="92" t="s">
        <v>42</v>
      </c>
      <c r="B43" s="92"/>
      <c r="C43" s="92"/>
      <c r="D43" s="92"/>
      <c r="E43" s="92"/>
      <c r="F43" s="92"/>
      <c r="G43" s="92"/>
      <c r="H43" s="92"/>
      <c r="I43" s="92"/>
      <c r="J43" s="59"/>
      <c r="K43" s="78"/>
      <c r="L43" s="59"/>
      <c r="M43" s="59"/>
      <c r="N43" s="59"/>
    </row>
    <row r="44" spans="1:14" s="12" customFormat="1" ht="18" customHeight="1" x14ac:dyDescent="0.25">
      <c r="A44" s="92" t="s">
        <v>40</v>
      </c>
      <c r="B44" s="92"/>
      <c r="C44" s="92"/>
      <c r="D44" s="92"/>
      <c r="E44" s="92"/>
      <c r="F44" s="92"/>
      <c r="G44" s="92"/>
      <c r="H44" s="92"/>
      <c r="I44" s="92"/>
      <c r="J44" s="59"/>
      <c r="K44" s="78"/>
      <c r="L44" s="59"/>
      <c r="M44" s="59"/>
      <c r="N44" s="59"/>
    </row>
    <row r="45" spans="1:14" s="12" customFormat="1" ht="20.100000000000001" customHeight="1" x14ac:dyDescent="0.25">
      <c r="A45" s="92" t="s">
        <v>38</v>
      </c>
      <c r="B45" s="92"/>
      <c r="C45" s="92"/>
      <c r="D45" s="92"/>
      <c r="E45" s="92"/>
      <c r="F45" s="92"/>
      <c r="G45" s="92"/>
      <c r="H45" s="92"/>
      <c r="I45" s="92"/>
      <c r="J45" s="59"/>
      <c r="K45" s="78"/>
      <c r="L45" s="59"/>
      <c r="M45" s="59"/>
      <c r="N45" s="59"/>
    </row>
    <row r="46" spans="1:14" s="12" customFormat="1" ht="15" customHeight="1" x14ac:dyDescent="0.25">
      <c r="A46" s="92" t="s">
        <v>36</v>
      </c>
      <c r="B46" s="92"/>
      <c r="C46" s="92"/>
      <c r="D46" s="92"/>
      <c r="E46" s="92"/>
      <c r="F46" s="92"/>
      <c r="G46" s="92"/>
      <c r="H46" s="92"/>
      <c r="I46" s="92"/>
      <c r="J46" s="59"/>
      <c r="K46" s="78"/>
      <c r="L46" s="59"/>
      <c r="M46" s="59"/>
      <c r="N46" s="59"/>
    </row>
    <row r="47" spans="1:14" s="12" customFormat="1" ht="18" customHeight="1" x14ac:dyDescent="0.25">
      <c r="A47" s="92" t="s">
        <v>33</v>
      </c>
      <c r="B47" s="92"/>
      <c r="C47" s="92"/>
      <c r="D47" s="92"/>
      <c r="E47" s="92"/>
      <c r="F47" s="92"/>
      <c r="G47" s="92"/>
      <c r="H47" s="92"/>
      <c r="I47" s="92"/>
      <c r="J47" s="92"/>
      <c r="K47" s="92"/>
      <c r="L47" s="92"/>
      <c r="M47" s="92"/>
      <c r="N47" s="92"/>
    </row>
    <row r="48" spans="1:14" x14ac:dyDescent="0.25">
      <c r="A48" s="79"/>
      <c r="B48" s="59"/>
      <c r="C48" s="59"/>
      <c r="D48" s="59"/>
      <c r="E48" s="59"/>
      <c r="F48" s="59"/>
      <c r="G48" s="78"/>
      <c r="H48" s="59"/>
      <c r="I48" s="78"/>
      <c r="J48" s="59"/>
      <c r="K48" s="78"/>
      <c r="L48" s="59"/>
      <c r="M48" s="59"/>
      <c r="N48" s="59"/>
    </row>
    <row r="49" spans="1:14" ht="20.25" customHeight="1" x14ac:dyDescent="0.25">
      <c r="A49" s="149"/>
      <c r="B49" s="149"/>
      <c r="C49" s="149"/>
      <c r="D49" s="59"/>
      <c r="E49" s="79"/>
      <c r="F49" s="93"/>
      <c r="G49" s="93"/>
      <c r="H49" s="79"/>
      <c r="I49" s="78"/>
      <c r="J49" s="59"/>
      <c r="K49" s="78"/>
      <c r="L49" s="59"/>
      <c r="M49" s="59"/>
      <c r="N49" s="59"/>
    </row>
    <row r="50" spans="1:14" ht="20.25" customHeight="1" x14ac:dyDescent="0.25">
      <c r="A50" s="149"/>
      <c r="B50" s="149"/>
      <c r="C50" s="149"/>
      <c r="D50" s="59"/>
      <c r="E50" s="59"/>
      <c r="F50" s="59"/>
      <c r="G50" s="80"/>
      <c r="H50" s="59"/>
      <c r="I50" s="81"/>
      <c r="J50" s="79"/>
      <c r="K50" s="81"/>
      <c r="L50" s="79"/>
      <c r="M50" s="79"/>
      <c r="N50" s="59"/>
    </row>
    <row r="51" spans="1:14" ht="20.25" customHeight="1" x14ac:dyDescent="0.25">
      <c r="A51" s="150"/>
      <c r="B51" s="150"/>
      <c r="C51" s="150"/>
      <c r="D51" s="59"/>
      <c r="E51" s="59"/>
      <c r="F51" s="59"/>
      <c r="G51" s="78"/>
      <c r="H51" s="59"/>
      <c r="I51" s="82"/>
      <c r="J51" s="83"/>
      <c r="K51" s="83"/>
      <c r="L51" s="79"/>
      <c r="M51" s="79"/>
      <c r="N51" s="59"/>
    </row>
    <row r="52" spans="1:14" ht="15.75" x14ac:dyDescent="0.25">
      <c r="A52" s="151" t="s">
        <v>16</v>
      </c>
      <c r="B52" s="151"/>
      <c r="C52" s="151"/>
      <c r="I52" s="75"/>
      <c r="J52" s="76"/>
      <c r="K52" s="76"/>
      <c r="L52" s="8"/>
      <c r="M52" s="8"/>
    </row>
    <row r="53" spans="1:14" ht="15.75" customHeight="1" x14ac:dyDescent="0.25">
      <c r="I53" s="75"/>
      <c r="J53" s="76"/>
      <c r="K53" s="76"/>
      <c r="L53" s="8"/>
      <c r="M53" s="8"/>
    </row>
    <row r="54" spans="1:14" ht="15.75" x14ac:dyDescent="0.25">
      <c r="I54" s="75"/>
      <c r="J54" s="77"/>
      <c r="K54" s="77"/>
      <c r="L54" s="8"/>
      <c r="M54" s="8"/>
    </row>
    <row r="55" spans="1:14" ht="12" customHeight="1" x14ac:dyDescent="0.25">
      <c r="A55" s="74"/>
      <c r="B55" s="74"/>
      <c r="C55" s="74"/>
      <c r="D55" s="74"/>
      <c r="E55" s="74"/>
      <c r="I55" s="75"/>
      <c r="J55" s="8"/>
      <c r="K55" s="75"/>
      <c r="L55" s="8"/>
      <c r="M55" s="8"/>
    </row>
    <row r="56" spans="1:14" ht="47.25" customHeight="1" x14ac:dyDescent="0.25">
      <c r="A56" s="74"/>
      <c r="B56" s="74"/>
      <c r="C56" s="74"/>
      <c r="D56" s="74"/>
      <c r="E56" s="74"/>
      <c r="I56" s="75"/>
      <c r="J56" s="8"/>
      <c r="K56" s="75"/>
      <c r="L56" s="8"/>
      <c r="M56" s="8"/>
    </row>
    <row r="57" spans="1:14" x14ac:dyDescent="0.25">
      <c r="A57" s="74"/>
      <c r="B57" s="74"/>
      <c r="C57" s="74"/>
      <c r="D57" s="74"/>
      <c r="E57" s="74"/>
      <c r="I57" s="75"/>
      <c r="J57" s="8"/>
      <c r="K57" s="75"/>
      <c r="L57" s="8"/>
      <c r="M57" s="8"/>
    </row>
    <row r="61" spans="1:14" x14ac:dyDescent="0.25">
      <c r="F61" s="13"/>
      <c r="I61" s="11"/>
    </row>
    <row r="62" spans="1:14" ht="12.75" x14ac:dyDescent="0.2">
      <c r="F62" s="16"/>
      <c r="G62" s="17"/>
      <c r="H62" s="18"/>
      <c r="I62" s="11"/>
    </row>
    <row r="63" spans="1:14" x14ac:dyDescent="0.25">
      <c r="F63" s="13"/>
      <c r="H63" s="18"/>
    </row>
    <row r="65" spans="6:10" x14ac:dyDescent="0.25">
      <c r="F65" s="13"/>
      <c r="G65" s="14"/>
      <c r="H65" s="14"/>
      <c r="I65" s="14"/>
      <c r="J65" s="14"/>
    </row>
    <row r="66" spans="6:10" x14ac:dyDescent="0.25">
      <c r="G66" s="14"/>
      <c r="H66" s="11"/>
      <c r="I66" s="14"/>
      <c r="J66" s="14"/>
    </row>
    <row r="67" spans="6:10" x14ac:dyDescent="0.25">
      <c r="G67" s="14"/>
      <c r="H67" s="14"/>
      <c r="I67" s="14"/>
      <c r="J67" s="14"/>
    </row>
    <row r="68" spans="6:10" x14ac:dyDescent="0.25">
      <c r="G68" s="14"/>
      <c r="H68" s="15"/>
      <c r="I68" s="11"/>
      <c r="J68" s="14"/>
    </row>
    <row r="69" spans="6:10" x14ac:dyDescent="0.25">
      <c r="G69" s="14"/>
      <c r="H69" s="14"/>
      <c r="I69" s="14"/>
      <c r="J69" s="14"/>
    </row>
  </sheetData>
  <sheetProtection algorithmName="SHA-512" hashValue="AipnuIFYeDjy+a8380TP6GZAr+3JdwZqPNadTi0QpoOdZ15jC3f2acbW+v77qqHUsBq3iVQaWOxapbbccIvDbg==" saltValue="M4KPKtHiRULMe1hfMYAO4A==" spinCount="100000" sheet="1" objects="1" scenarios="1"/>
  <mergeCells count="55">
    <mergeCell ref="A49:C51"/>
    <mergeCell ref="A52:C52"/>
    <mergeCell ref="A1:N4"/>
    <mergeCell ref="L35:N35"/>
    <mergeCell ref="C37:E37"/>
    <mergeCell ref="C39:E39"/>
    <mergeCell ref="A47:N47"/>
    <mergeCell ref="F37:H37"/>
    <mergeCell ref="I37:K37"/>
    <mergeCell ref="L37:N37"/>
    <mergeCell ref="F39:H39"/>
    <mergeCell ref="I39:K39"/>
    <mergeCell ref="L39:N39"/>
    <mergeCell ref="C40:E40"/>
    <mergeCell ref="F40:H40"/>
    <mergeCell ref="I40:K40"/>
    <mergeCell ref="F10:N10"/>
    <mergeCell ref="I30:K30"/>
    <mergeCell ref="L30:N30"/>
    <mergeCell ref="F30:H30"/>
    <mergeCell ref="G31:H31"/>
    <mergeCell ref="J31:K31"/>
    <mergeCell ref="M31:N31"/>
    <mergeCell ref="A43:I43"/>
    <mergeCell ref="A46:I46"/>
    <mergeCell ref="F11:H11"/>
    <mergeCell ref="I11:K11"/>
    <mergeCell ref="L11:N11"/>
    <mergeCell ref="G32:H32"/>
    <mergeCell ref="J32:K32"/>
    <mergeCell ref="M32:N32"/>
    <mergeCell ref="A33:E33"/>
    <mergeCell ref="F33:H33"/>
    <mergeCell ref="L40:N40"/>
    <mergeCell ref="L33:N33"/>
    <mergeCell ref="A34:E34"/>
    <mergeCell ref="G34:H34"/>
    <mergeCell ref="J34:K34"/>
    <mergeCell ref="M34:N34"/>
    <mergeCell ref="A6:K6"/>
    <mergeCell ref="A7:K7"/>
    <mergeCell ref="A41:I41"/>
    <mergeCell ref="F49:G49"/>
    <mergeCell ref="A44:I44"/>
    <mergeCell ref="A45:I45"/>
    <mergeCell ref="A28:B28"/>
    <mergeCell ref="B30:E30"/>
    <mergeCell ref="B31:E31"/>
    <mergeCell ref="B32:E32"/>
    <mergeCell ref="A30:A32"/>
    <mergeCell ref="I33:K33"/>
    <mergeCell ref="A35:E35"/>
    <mergeCell ref="F35:H35"/>
    <mergeCell ref="I35:K35"/>
    <mergeCell ref="A42:I42"/>
  </mergeCells>
  <dataValidations count="2">
    <dataValidation type="whole" operator="greaterThan" allowBlank="1" showInputMessage="1" showErrorMessage="1" sqref="C13:D27 F30:H30">
      <formula1>0</formula1>
    </dataValidation>
    <dataValidation type="decimal" allowBlank="1" showInputMessage="1" showErrorMessage="1" sqref="F31:F32 I31:I32 L31:L32">
      <formula1>0</formula1>
      <formula2>1</formula2>
    </dataValidation>
  </dataValidations>
  <pageMargins left="0.25" right="0.25" top="0.75" bottom="0.75" header="0.3" footer="0.3"/>
  <pageSetup scale="60" orientation="landscape" r:id="rId1"/>
  <ignoredErrors>
    <ignoredError sqref="E14:E17 E19:E27" unlockedFormula="1"/>
  </ignoredErrors>
  <drawing r:id="rId2"/>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OFERTA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jvesga</dc:creator>
  <cp:lastModifiedBy>Giovanni Mendieta Montealegre</cp:lastModifiedBy>
  <cp:revision>4</cp:revision>
  <cp:lastPrinted>2018-02-13T18:54:56Z</cp:lastPrinted>
  <dcterms:created xsi:type="dcterms:W3CDTF">2018-02-07T14:52:21Z</dcterms:created>
  <dcterms:modified xsi:type="dcterms:W3CDTF">2018-04-30T16:05:44Z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Hewlett-Packard Company</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