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ango\Desktop\"/>
    </mc:Choice>
  </mc:AlternateContent>
  <bookViews>
    <workbookView xWindow="0" yWindow="0" windowWidth="19200" windowHeight="6470"/>
  </bookViews>
  <sheets>
    <sheet name="RESUMEN" sheetId="12" r:id="rId1"/>
    <sheet name="SABER TYT" sheetId="15" r:id="rId2"/>
    <sheet name="SABER 11A" sheetId="14" r:id="rId3"/>
    <sheet name="SABER PRO Y T&amp;T" sheetId="16" r:id="rId4"/>
    <sheet name="Kits aplicación SABER TYT" sheetId="4" r:id="rId5"/>
    <sheet name="Kits aplicación SABER 11A" sheetId="5" r:id="rId6"/>
    <sheet name="Kits aplicación SABER PRO Y T&amp;T" sheetId="6" r:id="rId7"/>
  </sheets>
  <definedNames>
    <definedName name="_xlnm._FilterDatabase" localSheetId="5" hidden="1">'Kits aplicación SABER 11A'!$A$3:$H$3</definedName>
    <definedName name="_xlnm._FilterDatabase" localSheetId="6" hidden="1">'Kits aplicación SABER PRO Y T&amp;T'!$A$3:$H$3</definedName>
    <definedName name="_xlnm._FilterDatabase" localSheetId="4" hidden="1">'Kits aplicación SABER TYT'!$A$3:$H$3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C8" i="12"/>
  <c r="C10" i="15"/>
  <c r="E10" i="15"/>
  <c r="C11" i="15"/>
  <c r="E11" i="15"/>
  <c r="E12" i="15"/>
  <c r="C13" i="15"/>
  <c r="E13" i="15"/>
  <c r="C14" i="15"/>
  <c r="E14" i="15"/>
  <c r="E15" i="15"/>
  <c r="E16" i="15"/>
  <c r="C17" i="15"/>
  <c r="E17" i="15"/>
  <c r="C18" i="15"/>
  <c r="E18" i="15"/>
  <c r="C19" i="15"/>
  <c r="E19" i="15"/>
  <c r="C20" i="15"/>
  <c r="E20" i="15"/>
  <c r="C21" i="15"/>
  <c r="E21" i="15"/>
  <c r="C22" i="15"/>
  <c r="E22" i="15"/>
  <c r="C23" i="15"/>
  <c r="E23" i="15"/>
  <c r="C24" i="15"/>
  <c r="E24" i="15"/>
  <c r="C25" i="15"/>
  <c r="E25" i="15"/>
  <c r="E26" i="15"/>
  <c r="E28" i="15"/>
  <c r="B8" i="12"/>
  <c r="D8" i="12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8" i="15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E8" i="12"/>
  <c r="F8" i="12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6" i="15"/>
  <c r="H28" i="15"/>
  <c r="E4" i="6"/>
  <c r="G4" i="6"/>
  <c r="H4" i="6"/>
  <c r="E5" i="6"/>
  <c r="G5" i="6"/>
  <c r="H5" i="6"/>
  <c r="E6" i="6"/>
  <c r="G6" i="6"/>
  <c r="H6" i="6"/>
  <c r="E7" i="6"/>
  <c r="G7" i="6"/>
  <c r="H7" i="6"/>
  <c r="E8" i="6"/>
  <c r="G8" i="6"/>
  <c r="H8" i="6"/>
  <c r="E9" i="6"/>
  <c r="G9" i="6"/>
  <c r="H9" i="6"/>
  <c r="E10" i="6"/>
  <c r="G10" i="6"/>
  <c r="H10" i="6"/>
  <c r="E11" i="6"/>
  <c r="G11" i="6"/>
  <c r="H11" i="6"/>
  <c r="E12" i="6"/>
  <c r="G12" i="6"/>
  <c r="H12" i="6"/>
  <c r="E13" i="6"/>
  <c r="G13" i="6"/>
  <c r="H13" i="6"/>
  <c r="E14" i="6"/>
  <c r="G14" i="6"/>
  <c r="H14" i="6"/>
  <c r="E15" i="6"/>
  <c r="G15" i="6"/>
  <c r="H15" i="6"/>
  <c r="E16" i="6"/>
  <c r="G16" i="6"/>
  <c r="H16" i="6"/>
  <c r="E17" i="6"/>
  <c r="G17" i="6"/>
  <c r="H17" i="6"/>
  <c r="E18" i="6"/>
  <c r="G18" i="6"/>
  <c r="H18" i="6"/>
  <c r="E19" i="6"/>
  <c r="G19" i="6"/>
  <c r="H19" i="6"/>
  <c r="E20" i="6"/>
  <c r="G20" i="6"/>
  <c r="H20" i="6"/>
  <c r="E21" i="6"/>
  <c r="G21" i="6"/>
  <c r="H21" i="6"/>
  <c r="E22" i="6"/>
  <c r="G22" i="6"/>
  <c r="H22" i="6"/>
  <c r="E23" i="6"/>
  <c r="G23" i="6"/>
  <c r="H23" i="6"/>
  <c r="E24" i="6"/>
  <c r="G24" i="6"/>
  <c r="H24" i="6"/>
  <c r="E25" i="6"/>
  <c r="G25" i="6"/>
  <c r="H25" i="6"/>
  <c r="E26" i="6"/>
  <c r="G26" i="6"/>
  <c r="H26" i="6"/>
  <c r="E27" i="6"/>
  <c r="G27" i="6"/>
  <c r="H27" i="6"/>
  <c r="E28" i="6"/>
  <c r="G28" i="6"/>
  <c r="H28" i="6"/>
  <c r="E29" i="6"/>
  <c r="G29" i="6"/>
  <c r="H29" i="6"/>
  <c r="E30" i="6"/>
  <c r="G30" i="6"/>
  <c r="H30" i="6"/>
  <c r="E31" i="6"/>
  <c r="G31" i="6"/>
  <c r="H31" i="6"/>
  <c r="E32" i="6"/>
  <c r="G32" i="6"/>
  <c r="H32" i="6"/>
  <c r="E33" i="6"/>
  <c r="G33" i="6"/>
  <c r="H33" i="6"/>
  <c r="E34" i="6"/>
  <c r="G34" i="6"/>
  <c r="H34" i="6"/>
  <c r="E35" i="6"/>
  <c r="G35" i="6"/>
  <c r="H35" i="6"/>
  <c r="E36" i="6"/>
  <c r="G36" i="6"/>
  <c r="H36" i="6"/>
  <c r="E37" i="6"/>
  <c r="G37" i="6"/>
  <c r="H37" i="6"/>
  <c r="E38" i="6"/>
  <c r="G38" i="6"/>
  <c r="H38" i="6"/>
  <c r="E39" i="6"/>
  <c r="G39" i="6"/>
  <c r="H39" i="6"/>
  <c r="E40" i="6"/>
  <c r="G40" i="6"/>
  <c r="H40" i="6"/>
  <c r="E41" i="6"/>
  <c r="G41" i="6"/>
  <c r="H41" i="6"/>
  <c r="E42" i="6"/>
  <c r="G42" i="6"/>
  <c r="H42" i="6"/>
  <c r="E43" i="6"/>
  <c r="G43" i="6"/>
  <c r="H43" i="6"/>
  <c r="E44" i="6"/>
  <c r="G44" i="6"/>
  <c r="H44" i="6"/>
  <c r="E45" i="6"/>
  <c r="G45" i="6"/>
  <c r="H45" i="6"/>
  <c r="E46" i="6"/>
  <c r="G46" i="6"/>
  <c r="H46" i="6"/>
  <c r="C47" i="6"/>
  <c r="E47" i="6"/>
  <c r="G47" i="6"/>
  <c r="H47" i="6"/>
  <c r="E48" i="6"/>
  <c r="G48" i="6"/>
  <c r="H48" i="6"/>
  <c r="E49" i="6"/>
  <c r="G49" i="6"/>
  <c r="H49" i="6"/>
  <c r="E50" i="6"/>
  <c r="G50" i="6"/>
  <c r="H50" i="6"/>
  <c r="E51" i="6"/>
  <c r="G51" i="6"/>
  <c r="H51" i="6"/>
  <c r="E52" i="6"/>
  <c r="G52" i="6"/>
  <c r="H52" i="6"/>
  <c r="E53" i="6"/>
  <c r="G53" i="6"/>
  <c r="H53" i="6"/>
  <c r="E54" i="6"/>
  <c r="G54" i="6"/>
  <c r="H54" i="6"/>
  <c r="E55" i="6"/>
  <c r="G55" i="6"/>
  <c r="H55" i="6"/>
  <c r="E56" i="6"/>
  <c r="G56" i="6"/>
  <c r="H56" i="6"/>
  <c r="E57" i="6"/>
  <c r="G57" i="6"/>
  <c r="H57" i="6"/>
  <c r="E58" i="6"/>
  <c r="G58" i="6"/>
  <c r="H58" i="6"/>
  <c r="E59" i="6"/>
  <c r="G59" i="6"/>
  <c r="H59" i="6"/>
  <c r="E60" i="6"/>
  <c r="G60" i="6"/>
  <c r="H60" i="6"/>
  <c r="E61" i="6"/>
  <c r="G61" i="6"/>
  <c r="H61" i="6"/>
  <c r="E62" i="6"/>
  <c r="G62" i="6"/>
  <c r="H62" i="6"/>
  <c r="E63" i="6"/>
  <c r="G63" i="6"/>
  <c r="H63" i="6"/>
  <c r="E64" i="6"/>
  <c r="G64" i="6"/>
  <c r="H64" i="6"/>
  <c r="E65" i="6"/>
  <c r="G65" i="6"/>
  <c r="H65" i="6"/>
  <c r="E66" i="6"/>
  <c r="G66" i="6"/>
  <c r="H66" i="6"/>
  <c r="E67" i="6"/>
  <c r="G67" i="6"/>
  <c r="H67" i="6"/>
  <c r="E68" i="6"/>
  <c r="G68" i="6"/>
  <c r="H68" i="6"/>
  <c r="E69" i="6"/>
  <c r="G69" i="6"/>
  <c r="H69" i="6"/>
  <c r="E70" i="6"/>
  <c r="G70" i="6"/>
  <c r="H70" i="6"/>
  <c r="E71" i="6"/>
  <c r="G71" i="6"/>
  <c r="H71" i="6"/>
  <c r="E72" i="6"/>
  <c r="G72" i="6"/>
  <c r="H72" i="6"/>
  <c r="E73" i="6"/>
  <c r="G73" i="6"/>
  <c r="H73" i="6"/>
  <c r="E74" i="6"/>
  <c r="G74" i="6"/>
  <c r="H74" i="6"/>
  <c r="E75" i="6"/>
  <c r="G75" i="6"/>
  <c r="H75" i="6"/>
  <c r="E76" i="6"/>
  <c r="G76" i="6"/>
  <c r="H76" i="6"/>
  <c r="H77" i="6"/>
  <c r="G77" i="6"/>
  <c r="E77" i="6"/>
  <c r="E4" i="5"/>
  <c r="G4" i="5"/>
  <c r="H4" i="5"/>
  <c r="C5" i="5"/>
  <c r="E5" i="5"/>
  <c r="G5" i="5"/>
  <c r="H5" i="5"/>
  <c r="E6" i="5"/>
  <c r="G6" i="5"/>
  <c r="H6" i="5"/>
  <c r="E7" i="5"/>
  <c r="G7" i="5"/>
  <c r="H7" i="5"/>
  <c r="E8" i="5"/>
  <c r="G8" i="5"/>
  <c r="H8" i="5"/>
  <c r="E9" i="5"/>
  <c r="G9" i="5"/>
  <c r="H9" i="5"/>
  <c r="E10" i="5"/>
  <c r="G10" i="5"/>
  <c r="H10" i="5"/>
  <c r="E11" i="5"/>
  <c r="G11" i="5"/>
  <c r="H11" i="5"/>
  <c r="E12" i="5"/>
  <c r="G12" i="5"/>
  <c r="H12" i="5"/>
  <c r="E13" i="5"/>
  <c r="G13" i="5"/>
  <c r="H13" i="5"/>
  <c r="E14" i="5"/>
  <c r="G14" i="5"/>
  <c r="H14" i="5"/>
  <c r="E15" i="5"/>
  <c r="G15" i="5"/>
  <c r="H15" i="5"/>
  <c r="E16" i="5"/>
  <c r="G16" i="5"/>
  <c r="H16" i="5"/>
  <c r="E17" i="5"/>
  <c r="G17" i="5"/>
  <c r="H17" i="5"/>
  <c r="E18" i="5"/>
  <c r="G18" i="5"/>
  <c r="H18" i="5"/>
  <c r="E19" i="5"/>
  <c r="G19" i="5"/>
  <c r="H19" i="5"/>
  <c r="E20" i="5"/>
  <c r="G20" i="5"/>
  <c r="H20" i="5"/>
  <c r="E21" i="5"/>
  <c r="G21" i="5"/>
  <c r="H21" i="5"/>
  <c r="E22" i="5"/>
  <c r="G22" i="5"/>
  <c r="H22" i="5"/>
  <c r="E23" i="5"/>
  <c r="G23" i="5"/>
  <c r="H23" i="5"/>
  <c r="E24" i="5"/>
  <c r="G24" i="5"/>
  <c r="H24" i="5"/>
  <c r="E25" i="5"/>
  <c r="G25" i="5"/>
  <c r="H25" i="5"/>
  <c r="E26" i="5"/>
  <c r="G26" i="5"/>
  <c r="H26" i="5"/>
  <c r="E27" i="5"/>
  <c r="G27" i="5"/>
  <c r="H27" i="5"/>
  <c r="E28" i="5"/>
  <c r="G28" i="5"/>
  <c r="H28" i="5"/>
  <c r="E29" i="5"/>
  <c r="G29" i="5"/>
  <c r="H29" i="5"/>
  <c r="E30" i="5"/>
  <c r="G30" i="5"/>
  <c r="H30" i="5"/>
  <c r="E31" i="5"/>
  <c r="G31" i="5"/>
  <c r="H31" i="5"/>
  <c r="E32" i="5"/>
  <c r="G32" i="5"/>
  <c r="H32" i="5"/>
  <c r="E33" i="5"/>
  <c r="G33" i="5"/>
  <c r="H33" i="5"/>
  <c r="E34" i="5"/>
  <c r="G34" i="5"/>
  <c r="H34" i="5"/>
  <c r="E35" i="5"/>
  <c r="G35" i="5"/>
  <c r="H35" i="5"/>
  <c r="E36" i="5"/>
  <c r="G36" i="5"/>
  <c r="H36" i="5"/>
  <c r="E37" i="5"/>
  <c r="G37" i="5"/>
  <c r="H37" i="5"/>
  <c r="E38" i="5"/>
  <c r="G38" i="5"/>
  <c r="H38" i="5"/>
  <c r="E39" i="5"/>
  <c r="G39" i="5"/>
  <c r="H39" i="5"/>
  <c r="E40" i="5"/>
  <c r="G40" i="5"/>
  <c r="H40" i="5"/>
  <c r="E41" i="5"/>
  <c r="G41" i="5"/>
  <c r="H41" i="5"/>
  <c r="E42" i="5"/>
  <c r="G42" i="5"/>
  <c r="H42" i="5"/>
  <c r="E43" i="5"/>
  <c r="G43" i="5"/>
  <c r="H43" i="5"/>
  <c r="E44" i="5"/>
  <c r="G44" i="5"/>
  <c r="H44" i="5"/>
  <c r="E45" i="5"/>
  <c r="G45" i="5"/>
  <c r="H45" i="5"/>
  <c r="E46" i="5"/>
  <c r="G46" i="5"/>
  <c r="H46" i="5"/>
  <c r="E47" i="5"/>
  <c r="G47" i="5"/>
  <c r="H47" i="5"/>
  <c r="E48" i="5"/>
  <c r="G48" i="5"/>
  <c r="H48" i="5"/>
  <c r="E49" i="5"/>
  <c r="G49" i="5"/>
  <c r="H49" i="5"/>
  <c r="E50" i="5"/>
  <c r="G50" i="5"/>
  <c r="H50" i="5"/>
  <c r="E51" i="5"/>
  <c r="G51" i="5"/>
  <c r="H51" i="5"/>
  <c r="E52" i="5"/>
  <c r="G52" i="5"/>
  <c r="H52" i="5"/>
  <c r="E53" i="5"/>
  <c r="G53" i="5"/>
  <c r="H53" i="5"/>
  <c r="E54" i="5"/>
  <c r="G54" i="5"/>
  <c r="H54" i="5"/>
  <c r="E55" i="5"/>
  <c r="G55" i="5"/>
  <c r="H55" i="5"/>
  <c r="E56" i="5"/>
  <c r="G56" i="5"/>
  <c r="H56" i="5"/>
  <c r="E57" i="5"/>
  <c r="G57" i="5"/>
  <c r="H57" i="5"/>
  <c r="E58" i="5"/>
  <c r="G58" i="5"/>
  <c r="H58" i="5"/>
  <c r="E59" i="5"/>
  <c r="G59" i="5"/>
  <c r="H59" i="5"/>
  <c r="E60" i="5"/>
  <c r="G60" i="5"/>
  <c r="H60" i="5"/>
  <c r="E61" i="5"/>
  <c r="G61" i="5"/>
  <c r="H61" i="5"/>
  <c r="E62" i="5"/>
  <c r="G62" i="5"/>
  <c r="H62" i="5"/>
  <c r="E63" i="5"/>
  <c r="G63" i="5"/>
  <c r="H63" i="5"/>
  <c r="E64" i="5"/>
  <c r="G64" i="5"/>
  <c r="H64" i="5"/>
  <c r="E65" i="5"/>
  <c r="G65" i="5"/>
  <c r="H65" i="5"/>
  <c r="E66" i="5"/>
  <c r="G66" i="5"/>
  <c r="H66" i="5"/>
  <c r="E67" i="5"/>
  <c r="G67" i="5"/>
  <c r="H67" i="5"/>
  <c r="E68" i="5"/>
  <c r="G68" i="5"/>
  <c r="H68" i="5"/>
  <c r="E69" i="5"/>
  <c r="G69" i="5"/>
  <c r="H69" i="5"/>
  <c r="E70" i="5"/>
  <c r="G70" i="5"/>
  <c r="H70" i="5"/>
  <c r="E71" i="5"/>
  <c r="G71" i="5"/>
  <c r="H71" i="5"/>
  <c r="E72" i="5"/>
  <c r="G72" i="5"/>
  <c r="H72" i="5"/>
  <c r="E73" i="5"/>
  <c r="G73" i="5"/>
  <c r="H73" i="5"/>
  <c r="E74" i="5"/>
  <c r="G74" i="5"/>
  <c r="H74" i="5"/>
  <c r="E75" i="5"/>
  <c r="G75" i="5"/>
  <c r="H75" i="5"/>
  <c r="E76" i="5"/>
  <c r="G76" i="5"/>
  <c r="H76" i="5"/>
  <c r="H77" i="5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G12" i="16"/>
  <c r="G15" i="16"/>
  <c r="G16" i="16"/>
  <c r="G17" i="16"/>
  <c r="G18" i="16"/>
  <c r="G11" i="16"/>
  <c r="G13" i="14"/>
  <c r="G77" i="5"/>
  <c r="G10" i="16"/>
  <c r="G10" i="14"/>
  <c r="E10" i="16"/>
  <c r="E13" i="14"/>
  <c r="H13" i="14"/>
  <c r="C23" i="16"/>
  <c r="G23" i="16"/>
  <c r="E10" i="14"/>
  <c r="E11" i="16"/>
  <c r="E12" i="16"/>
  <c r="H12" i="16"/>
  <c r="C13" i="16"/>
  <c r="G13" i="16"/>
  <c r="C14" i="16"/>
  <c r="E15" i="16"/>
  <c r="H15" i="16"/>
  <c r="E16" i="16"/>
  <c r="H16" i="16"/>
  <c r="E17" i="16"/>
  <c r="H17" i="16"/>
  <c r="E18" i="16"/>
  <c r="H18" i="16"/>
  <c r="C19" i="16"/>
  <c r="G19" i="16"/>
  <c r="C20" i="16"/>
  <c r="C21" i="16"/>
  <c r="G21" i="16"/>
  <c r="C22" i="16"/>
  <c r="C26" i="16"/>
  <c r="C27" i="16"/>
  <c r="G27" i="16"/>
  <c r="C21" i="14"/>
  <c r="C16" i="14"/>
  <c r="G16" i="14"/>
  <c r="C14" i="14"/>
  <c r="C11" i="14"/>
  <c r="C15" i="14"/>
  <c r="H10" i="16"/>
  <c r="H10" i="14"/>
  <c r="E23" i="16"/>
  <c r="H23" i="16"/>
  <c r="E21" i="16"/>
  <c r="H21" i="16"/>
  <c r="E20" i="16"/>
  <c r="G20" i="16"/>
  <c r="E14" i="16"/>
  <c r="G14" i="16"/>
  <c r="E19" i="16"/>
  <c r="H19" i="16"/>
  <c r="E27" i="16"/>
  <c r="H27" i="16"/>
  <c r="C24" i="16"/>
  <c r="G22" i="16"/>
  <c r="E22" i="16"/>
  <c r="H22" i="16"/>
  <c r="C25" i="16"/>
  <c r="E26" i="16"/>
  <c r="G26" i="16"/>
  <c r="E13" i="16"/>
  <c r="H13" i="16"/>
  <c r="E15" i="14"/>
  <c r="G15" i="14"/>
  <c r="E14" i="14"/>
  <c r="G14" i="14"/>
  <c r="E16" i="14"/>
  <c r="H16" i="14"/>
  <c r="C12" i="14"/>
  <c r="G11" i="14"/>
  <c r="C19" i="14"/>
  <c r="E21" i="14"/>
  <c r="G21" i="14"/>
  <c r="C10" i="12"/>
  <c r="E77" i="5"/>
  <c r="C9" i="12"/>
  <c r="E11" i="14"/>
  <c r="C17" i="14"/>
  <c r="G17" i="14"/>
  <c r="C20" i="14"/>
  <c r="H11" i="14"/>
  <c r="C11" i="12"/>
  <c r="H26" i="16"/>
  <c r="H20" i="16"/>
  <c r="E24" i="16"/>
  <c r="G24" i="16"/>
  <c r="G25" i="16"/>
  <c r="G28" i="16"/>
  <c r="G30" i="16"/>
  <c r="E25" i="16"/>
  <c r="E28" i="16"/>
  <c r="E30" i="16"/>
  <c r="B10" i="12"/>
  <c r="H14" i="16"/>
  <c r="H21" i="14"/>
  <c r="H15" i="14"/>
  <c r="H14" i="14"/>
  <c r="E20" i="14"/>
  <c r="G20" i="14"/>
  <c r="E12" i="14"/>
  <c r="G12" i="14"/>
  <c r="E19" i="14"/>
  <c r="G19" i="14"/>
  <c r="H25" i="15"/>
  <c r="E17" i="14"/>
  <c r="H17" i="14"/>
  <c r="C18" i="14"/>
  <c r="H11" i="16"/>
  <c r="H25" i="16"/>
  <c r="D10" i="12"/>
  <c r="H24" i="16"/>
  <c r="E10" i="12"/>
  <c r="H20" i="14"/>
  <c r="H12" i="14"/>
  <c r="E18" i="14"/>
  <c r="G18" i="14"/>
  <c r="H18" i="14"/>
  <c r="G22" i="14"/>
  <c r="G24" i="14"/>
  <c r="H19" i="14"/>
  <c r="H22" i="14"/>
  <c r="H24" i="14"/>
  <c r="H28" i="16"/>
  <c r="H30" i="16"/>
  <c r="E22" i="14"/>
  <c r="E24" i="14"/>
  <c r="B9" i="12"/>
  <c r="D9" i="12"/>
  <c r="E9" i="12"/>
  <c r="F10" i="12"/>
  <c r="F9" i="12"/>
  <c r="B11" i="12"/>
  <c r="E11" i="12"/>
  <c r="D11" i="12"/>
  <c r="F11" i="12"/>
</calcChain>
</file>

<file path=xl/sharedStrings.xml><?xml version="1.0" encoding="utf-8"?>
<sst xmlns="http://schemas.openxmlformats.org/spreadsheetml/2006/main" count="361" uniqueCount="130">
  <si>
    <t xml:space="preserve">
</t>
  </si>
  <si>
    <t xml:space="preserve">PROPONENTE: </t>
  </si>
  <si>
    <t>ITEM</t>
  </si>
  <si>
    <t>DESCRIPCIÓN</t>
  </si>
  <si>
    <t xml:space="preserve">Impresión, acabado y personalización de hojas de respuestas </t>
  </si>
  <si>
    <t>Impresión de hoja de operaciones</t>
  </si>
  <si>
    <t>Impresión de actas de sesión</t>
  </si>
  <si>
    <t>Impresión de certificados de asistencia</t>
  </si>
  <si>
    <t>Impresión de planos de arquitectura</t>
  </si>
  <si>
    <t>Impresión de rótulos de arquitectura</t>
  </si>
  <si>
    <t>Desempaque de hojas de respuestas</t>
  </si>
  <si>
    <t>Desempaque de cuadernillos</t>
  </si>
  <si>
    <t>Digitalización de registros de asistencia e identificación y formatos de ubicación</t>
  </si>
  <si>
    <t>Almacenamiento de cuadernillos</t>
  </si>
  <si>
    <t>Destrucción de cuadernillos</t>
  </si>
  <si>
    <t xml:space="preserve">
FORMATO OFERTA ECONOMICA
</t>
  </si>
  <si>
    <t>ELEMENTO</t>
  </si>
  <si>
    <t>PRECIO UNITARIO SIN IMPUESTOS</t>
  </si>
  <si>
    <t>PRECIO TOTAL SIN IMPUESTOS</t>
  </si>
  <si>
    <t xml:space="preserve">TOTAL IMPUESTOS </t>
  </si>
  <si>
    <t xml:space="preserve">PRECIO TOTAL CON  IMPUESTOS </t>
  </si>
  <si>
    <t>Acta de anulación</t>
  </si>
  <si>
    <t>Acta de toma de impresión dactilar</t>
  </si>
  <si>
    <t>Acta para examinandos</t>
  </si>
  <si>
    <t>Afiche de elementos permitidos y no permitidos</t>
  </si>
  <si>
    <t>Afiche silencio</t>
  </si>
  <si>
    <t>Afiche cuadro de tiempos</t>
  </si>
  <si>
    <t>Afiche instrucciones para examinandos</t>
  </si>
  <si>
    <t>Afiche rótulo puerta</t>
  </si>
  <si>
    <t>Afiche oficina del delegado</t>
  </si>
  <si>
    <t>Afiche baños</t>
  </si>
  <si>
    <t>Bandas de caucho</t>
  </si>
  <si>
    <t>Bolsa blanca con manijas</t>
  </si>
  <si>
    <t>Bolsa plástica transparente para hoja de respuestas</t>
  </si>
  <si>
    <t>Carpeta de yute (incluye gancho para la carpeta)</t>
  </si>
  <si>
    <t>Carta de confirmación</t>
  </si>
  <si>
    <t>Carta de solicitud de personal</t>
  </si>
  <si>
    <t>Carta de frecuencia por sitio</t>
  </si>
  <si>
    <t>Carta Formato de visita sitio</t>
  </si>
  <si>
    <t>Cinta adhesiva</t>
  </si>
  <si>
    <t>Clips</t>
  </si>
  <si>
    <t>Credencial para coordinador de municipio</t>
  </si>
  <si>
    <t>Credencial para coordinador de nodo</t>
  </si>
  <si>
    <t>Credencial para coordinador de salón</t>
  </si>
  <si>
    <t>Credencial para coordinador de seguridad</t>
  </si>
  <si>
    <t>Credencial para coordinador de sitio</t>
  </si>
  <si>
    <t>Credencial para delegado</t>
  </si>
  <si>
    <t>Credencial para el auxiliar</t>
  </si>
  <si>
    <t>Credencial para jefe de Salón</t>
  </si>
  <si>
    <t>Escarapela pequeña</t>
  </si>
  <si>
    <t>Esferos de tinta negra</t>
  </si>
  <si>
    <t>Esferos de tinta roja</t>
  </si>
  <si>
    <t>Formato de corrección de datos</t>
  </si>
  <si>
    <t>Formato de preguntas dudosas</t>
  </si>
  <si>
    <t>Formato de recepción de informe a delegado</t>
  </si>
  <si>
    <t>Formato de ubicación</t>
  </si>
  <si>
    <t>Formato de monitoreo del coordinador de municipio</t>
  </si>
  <si>
    <t>Gancho para escarapela</t>
  </si>
  <si>
    <t>Informe de aplicación del delegado</t>
  </si>
  <si>
    <t>Informe sobre la organización y desarrollo de la aplicación</t>
  </si>
  <si>
    <t>Instrucciones específicas para la prueba</t>
  </si>
  <si>
    <t>Lápices</t>
  </si>
  <si>
    <t xml:space="preserve">Listado alfabético de citados e identificación por sitio  </t>
  </si>
  <si>
    <t>Listado de ausentes</t>
  </si>
  <si>
    <t>Listado de puerta de salón</t>
  </si>
  <si>
    <t>Manual del coordinador de nodo</t>
  </si>
  <si>
    <t>Manual del coordinador de salones</t>
  </si>
  <si>
    <t>Manual del coordinador de seguridad</t>
  </si>
  <si>
    <t>Manual del coodinador de municipio</t>
  </si>
  <si>
    <t>Manual del delegado</t>
  </si>
  <si>
    <t>Manual del jefe de salón</t>
  </si>
  <si>
    <t>Marcadores borra seco</t>
  </si>
  <si>
    <t>Planilla de entrega y recolección de materiales</t>
  </si>
  <si>
    <t>Listado de registro e identificación</t>
  </si>
  <si>
    <t>Sobre de manila (carta u oficio)</t>
  </si>
  <si>
    <t>Evaluación jefe de salón</t>
  </si>
  <si>
    <t>Evaluación delegado</t>
  </si>
  <si>
    <t>Plan de sesión delegado</t>
  </si>
  <si>
    <t>Plan de sesión examinadores</t>
  </si>
  <si>
    <t>Caso de estudio examinadores</t>
  </si>
  <si>
    <t>Caso de estudio delegado</t>
  </si>
  <si>
    <t>Guia de caso delegado</t>
  </si>
  <si>
    <t>Guia de caso examinadores</t>
  </si>
  <si>
    <t>PRECIO TOTAL ELEMENTOS DE KITS DE APLICACIÓN</t>
  </si>
  <si>
    <t>CANTIDAD ESTIMADA</t>
  </si>
  <si>
    <t>Almacenamiento y destrucción mensual de hojas de respuestas</t>
  </si>
  <si>
    <t>Impresión de hoja de borrador</t>
  </si>
  <si>
    <t>Impresión, acabado y personalización de cuadernillo de respuestas abierta</t>
  </si>
  <si>
    <t xml:space="preserve">MATERIAL DE EXAMEN </t>
  </si>
  <si>
    <t>TOTAL</t>
  </si>
  <si>
    <t>SABER TYT</t>
  </si>
  <si>
    <t>SABER 11A</t>
  </si>
  <si>
    <t>SABER PRO y TYT</t>
  </si>
  <si>
    <t xml:space="preserve">PRECIO TOTAL CON IMPUESTOS </t>
  </si>
  <si>
    <t>VALOR  TOTAL</t>
  </si>
  <si>
    <t>Registre el precio unitario sin decimales a ofertar para cada uno de los item solicitados. Todas las celdas de color blanco se diligencian.</t>
  </si>
  <si>
    <t>KITS DE APLICACIÓN</t>
  </si>
  <si>
    <t>TOTAL MATERIAL DE EXAMEN, MATERIAL COMPLEMENTARIO, SERVICIOS COMPLEMENTARIOS</t>
  </si>
  <si>
    <t xml:space="preserve">Impresión digital, acabado y personalización de hojas de respuestas </t>
  </si>
  <si>
    <t>CANTIDAD ESTIMADA*</t>
  </si>
  <si>
    <t>PRUEBA SABER TyT 2018**</t>
  </si>
  <si>
    <t>PRUEBA SABER 11 CALENDARIO A 2018**</t>
  </si>
  <si>
    <t>Empaque individual del material de examen con cierre de seguridad</t>
  </si>
  <si>
    <t>PRUEBA SABER PRO y TyT 2018**</t>
  </si>
  <si>
    <t>Registre el precio unitario sin decimales a ofertar para cada uno de los elementos de los kits de aplicación para la prueba Saber TyT 2018.</t>
  </si>
  <si>
    <t>Registre el precio unitario sin decimales a ofertar para cada uno de los elementos de los kits de aplicación para la prueba Saber 11 Calendario A 2018.</t>
  </si>
  <si>
    <t>Registre el precio unitario sin decimales a ofertar para cada uno de los elementos de los kits de aplicación para la prueba Saber PRO y TyT 2018.</t>
  </si>
  <si>
    <t>Lectura y digitalización de hojas de respuestas.</t>
  </si>
  <si>
    <t>Deslome y  lectura de pregunta abierta</t>
  </si>
  <si>
    <t>FORMATO OFERTA ECONÓMICA</t>
  </si>
  <si>
    <t>* Los valores unitarios ofertados se deben mantener para solicitudes de cantidades por encima o por debajo de la cantidad estimada.</t>
  </si>
  <si>
    <t>OFERTA ECONÓMICA</t>
  </si>
  <si>
    <t xml:space="preserve">FIRMA DEL REPRESENTANTE LEGAL </t>
  </si>
  <si>
    <t>RESUMEN DE VALORES OFERTADOS</t>
  </si>
  <si>
    <t>VALOR DE IMPUESTOS POR UNIDAD</t>
  </si>
  <si>
    <t>Impresión digital,  marca de agua con la identificacion del examinado en todas las páginas, armado y personalización de cuadernillos de examen hasta 64 páginas.</t>
  </si>
  <si>
    <t>VALOR IMPUESTOS POR UNIDAD</t>
  </si>
  <si>
    <t>Bolsa plástica grande</t>
  </si>
  <si>
    <t>Credencial para encargado de aseguramiento y control</t>
  </si>
  <si>
    <t>Informe del coordinador de salones</t>
  </si>
  <si>
    <t>Informe del coordinador de nodo</t>
  </si>
  <si>
    <t>Manual del coordinador de sitio</t>
  </si>
  <si>
    <t>Manual del encargado de aseguramiento y control</t>
  </si>
  <si>
    <t>Evaluación coordinador de municipio</t>
  </si>
  <si>
    <t>Evaluación coordinador de salones</t>
  </si>
  <si>
    <t>Evaluación coordinador de seguridad</t>
  </si>
  <si>
    <t>Evaluación coordinador de sitio</t>
  </si>
  <si>
    <t>Evaluación encargado de aseguramiento y control</t>
  </si>
  <si>
    <t>** En cada prueba el Icfes decidirá las cantidades que imprimirá en cosido.</t>
  </si>
  <si>
    <t>Impresión digital, marca de agua con la identificacion del examinado en todas las páginas, armado y personalización de cuadernillos de examen hasta 48 páginas.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</si>
</sst>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* #,##0_-;\-&quot;$&quot;* #,##0_-;_-&quot;$&quot;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[$$-240A]\ * #,##0_ ;_-[$$-240A]\ * \-#,##0\ ;_-[$$-240A]\ * &quot;-&quot;_ ;_-@_ "/>
    <numFmt numFmtId="168" formatCode="_-* #,##0.00\ [$€]_-;\-* #,##0.00\ [$€]_-;_-* &quot;-&quot;??\ [$€]_-;_-@_-"/>
    <numFmt numFmtId="169" formatCode="[$-240A]d&quot; de &quot;mmmm&quot; de &quot;yyyy;@"/>
    <numFmt numFmtId="170" formatCode="_([$$-240A]\ * #,##0_);_([$$-240A]\ * \(#,##0\);_([$$-240A]\ * &quot;-&quot;??_);_(@_)"/>
    <numFmt numFmtId="171" formatCode="_(&quot;$&quot;\ * #,##0_);_(&quot;$&quot;\ * \(#,##0\);_(&quot;$&quot;\ 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08">
    <xf numFmtId="0" fontId="0" fillId="0" borderId="0" xfId="0"/>
    <xf numFmtId="167" fontId="4" fillId="2" borderId="4" xfId="0" applyNumberFormat="1" applyFont="1" applyFill="1" applyBorder="1" applyProtection="1">
      <protection locked="0"/>
    </xf>
    <xf numFmtId="0" fontId="0" fillId="0" borderId="0" xfId="0" applyProtection="1">
      <protection hidden="1"/>
    </xf>
    <xf numFmtId="0" fontId="16" fillId="0" borderId="0" xfId="0" applyFont="1" applyProtection="1">
      <protection hidden="1"/>
    </xf>
    <xf numFmtId="171" fontId="17" fillId="0" borderId="4" xfId="2" applyNumberFormat="1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left" vertical="center"/>
      <protection hidden="1"/>
    </xf>
    <xf numFmtId="171" fontId="16" fillId="0" borderId="4" xfId="2" applyNumberFormat="1" applyFont="1" applyBorder="1" applyAlignment="1" applyProtection="1">
      <alignment horizontal="center" vertical="center"/>
      <protection hidden="1"/>
    </xf>
    <xf numFmtId="42" fontId="0" fillId="0" borderId="0" xfId="0" applyNumberFormat="1" applyProtection="1"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2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7" fillId="3" borderId="4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9" fillId="2" borderId="4" xfId="0" applyFont="1" applyFill="1" applyBorder="1" applyAlignment="1" applyProtection="1">
      <alignment horizontal="left" vertical="center" wrapText="1"/>
      <protection hidden="1"/>
    </xf>
    <xf numFmtId="0" fontId="11" fillId="2" borderId="4" xfId="3" applyFont="1" applyFill="1" applyBorder="1" applyAlignment="1" applyProtection="1">
      <alignment horizontal="left" vertical="center" wrapText="1"/>
      <protection hidden="1"/>
    </xf>
    <xf numFmtId="3" fontId="11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1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9" fillId="2" borderId="4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13" fillId="3" borderId="4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167" fontId="4" fillId="8" borderId="4" xfId="0" applyNumberFormat="1" applyFont="1" applyFill="1" applyBorder="1" applyProtection="1">
      <protection hidden="1"/>
    </xf>
    <xf numFmtId="0" fontId="4" fillId="0" borderId="0" xfId="0" applyFont="1" applyAlignment="1" applyProtection="1">
      <alignment wrapText="1"/>
      <protection hidden="1"/>
    </xf>
    <xf numFmtId="167" fontId="4" fillId="5" borderId="4" xfId="0" applyNumberFormat="1" applyFont="1" applyFill="1" applyBorder="1" applyProtection="1">
      <protection hidden="1"/>
    </xf>
    <xf numFmtId="0" fontId="17" fillId="5" borderId="4" xfId="0" applyFont="1" applyFill="1" applyBorder="1" applyAlignment="1" applyProtection="1">
      <alignment horizontal="left" vertical="center"/>
      <protection hidden="1"/>
    </xf>
    <xf numFmtId="171" fontId="17" fillId="5" borderId="4" xfId="0" applyNumberFormat="1" applyFont="1" applyFill="1" applyBorder="1" applyAlignment="1" applyProtection="1">
      <alignment horizontal="center" vertical="center"/>
      <protection hidden="1"/>
    </xf>
    <xf numFmtId="171" fontId="17" fillId="5" borderId="4" xfId="2" applyNumberFormat="1" applyFont="1" applyFill="1" applyBorder="1" applyAlignment="1" applyProtection="1">
      <alignment horizontal="center" vertical="center" wrapText="1"/>
      <protection hidden="1"/>
    </xf>
    <xf numFmtId="171" fontId="17" fillId="5" borderId="4" xfId="2" applyNumberFormat="1" applyFont="1" applyFill="1" applyBorder="1" applyAlignment="1" applyProtection="1">
      <alignment horizontal="center" vertical="center"/>
      <protection hidden="1"/>
    </xf>
    <xf numFmtId="0" fontId="14" fillId="0" borderId="4" xfId="0" applyFont="1" applyFill="1" applyBorder="1" applyAlignment="1">
      <alignment horizontal="left" vertical="center" wrapText="1"/>
    </xf>
    <xf numFmtId="0" fontId="17" fillId="0" borderId="11" xfId="0" applyFont="1" applyBorder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167" fontId="3" fillId="2" borderId="0" xfId="0" applyNumberFormat="1" applyFont="1" applyFill="1" applyBorder="1" applyAlignment="1" applyProtection="1">
      <alignment horizontal="left" vertical="center" wrapText="1"/>
      <protection hidden="1"/>
    </xf>
    <xf numFmtId="167" fontId="4" fillId="2" borderId="0" xfId="0" applyNumberFormat="1" applyFont="1" applyFill="1" applyBorder="1" applyAlignment="1" applyProtection="1">
      <alignment horizontal="left" vertical="center" wrapText="1"/>
      <protection hidden="1"/>
    </xf>
    <xf numFmtId="167" fontId="4" fillId="2" borderId="0" xfId="0" applyNumberFormat="1" applyFont="1" applyFill="1" applyAlignment="1" applyProtection="1">
      <alignment horizontal="left" vertical="center" wrapText="1"/>
      <protection hidden="1"/>
    </xf>
    <xf numFmtId="167" fontId="4" fillId="0" borderId="4" xfId="0" applyNumberFormat="1" applyFont="1" applyFill="1" applyBorder="1" applyProtection="1">
      <protection hidden="1"/>
    </xf>
    <xf numFmtId="167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167" fontId="5" fillId="4" borderId="4" xfId="20" applyNumberFormat="1" applyFont="1" applyFill="1" applyBorder="1" applyAlignment="1" applyProtection="1">
      <alignment horizontal="center" vertical="center" wrapText="1"/>
      <protection hidden="1"/>
    </xf>
    <xf numFmtId="167" fontId="5" fillId="4" borderId="1" xfId="20" applyNumberFormat="1" applyFont="1" applyFill="1" applyBorder="1" applyAlignment="1" applyProtection="1">
      <alignment horizontal="center" vertical="center" wrapText="1"/>
      <protection hidden="1"/>
    </xf>
    <xf numFmtId="167" fontId="5" fillId="4" borderId="3" xfId="20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>
      <alignment horizontal="left" vertical="center" wrapText="1"/>
    </xf>
    <xf numFmtId="41" fontId="9" fillId="0" borderId="4" xfId="19" applyFont="1" applyBorder="1" applyAlignment="1">
      <alignment horizontal="center" vertical="center" wrapText="1"/>
    </xf>
    <xf numFmtId="3" fontId="11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167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167" fontId="9" fillId="8" borderId="4" xfId="0" applyNumberFormat="1" applyFont="1" applyFill="1" applyBorder="1" applyAlignment="1" applyProtection="1">
      <alignment horizontal="center" vertical="center" wrapText="1"/>
      <protection hidden="1"/>
    </xf>
    <xf numFmtId="167" fontId="9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9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167" fontId="9" fillId="8" borderId="1" xfId="0" applyNumberFormat="1" applyFont="1" applyFill="1" applyBorder="1" applyAlignment="1" applyProtection="1">
      <alignment horizontal="center" vertical="center" wrapText="1"/>
      <protection hidden="1"/>
    </xf>
    <xf numFmtId="167" fontId="4" fillId="2" borderId="4" xfId="0" applyNumberFormat="1" applyFont="1" applyFill="1" applyBorder="1" applyAlignment="1" applyProtection="1">
      <alignment horizontal="center" vertical="center" wrapText="1"/>
      <protection hidden="1"/>
    </xf>
    <xf numFmtId="167" fontId="4" fillId="2" borderId="0" xfId="0" applyNumberFormat="1" applyFont="1" applyFill="1" applyAlignment="1" applyProtection="1">
      <alignment horizontal="center" vertical="center" wrapText="1"/>
      <protection hidden="1"/>
    </xf>
    <xf numFmtId="3" fontId="11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vertical="center" wrapText="1"/>
      <protection hidden="1"/>
    </xf>
    <xf numFmtId="0" fontId="20" fillId="5" borderId="1" xfId="0" applyFont="1" applyFill="1" applyBorder="1" applyAlignment="1" applyProtection="1">
      <alignment horizontal="center"/>
      <protection hidden="1"/>
    </xf>
    <xf numFmtId="0" fontId="20" fillId="5" borderId="2" xfId="0" applyFont="1" applyFill="1" applyBorder="1" applyAlignment="1" applyProtection="1">
      <alignment horizontal="center"/>
      <protection hidden="1"/>
    </xf>
    <xf numFmtId="0" fontId="20" fillId="5" borderId="3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0" fillId="2" borderId="0" xfId="0" applyFont="1" applyFill="1" applyAlignment="1" applyProtection="1">
      <alignment horizontal="center" vertical="center"/>
      <protection hidden="1"/>
    </xf>
    <xf numFmtId="0" fontId="19" fillId="2" borderId="2" xfId="0" applyFont="1" applyFill="1" applyBorder="1" applyAlignment="1" applyProtection="1">
      <alignment horizontal="center" vertical="center" wrapText="1"/>
      <protection hidden="1"/>
    </xf>
    <xf numFmtId="0" fontId="19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10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6" fillId="2" borderId="5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 wrapText="1"/>
      <protection hidden="1"/>
    </xf>
    <xf numFmtId="0" fontId="15" fillId="7" borderId="12" xfId="0" applyFont="1" applyFill="1" applyBorder="1" applyAlignment="1" applyProtection="1">
      <alignment horizontal="center" vertical="center" wrapText="1"/>
      <protection hidden="1"/>
    </xf>
    <xf numFmtId="0" fontId="15" fillId="7" borderId="10" xfId="0" applyFont="1" applyFill="1" applyBorder="1" applyAlignment="1" applyProtection="1">
      <alignment horizontal="center" vertical="center" wrapText="1"/>
      <protection hidden="1"/>
    </xf>
    <xf numFmtId="0" fontId="15" fillId="7" borderId="13" xfId="0" applyFont="1" applyFill="1" applyBorder="1" applyAlignment="1" applyProtection="1">
      <alignment horizontal="center" vertical="center" wrapText="1"/>
      <protection hidden="1"/>
    </xf>
    <xf numFmtId="0" fontId="15" fillId="7" borderId="14" xfId="0" applyFont="1" applyFill="1" applyBorder="1" applyAlignment="1" applyProtection="1">
      <alignment horizontal="center" vertical="center" wrapText="1"/>
      <protection hidden="1"/>
    </xf>
    <xf numFmtId="0" fontId="15" fillId="7" borderId="15" xfId="0" applyFont="1" applyFill="1" applyBorder="1" applyAlignment="1" applyProtection="1">
      <alignment horizontal="center" vertical="center" wrapText="1"/>
      <protection hidden="1"/>
    </xf>
    <xf numFmtId="0" fontId="15" fillId="7" borderId="16" xfId="0" applyFont="1" applyFill="1" applyBorder="1" applyAlignment="1" applyProtection="1">
      <alignment horizontal="center" vertical="center" wrapText="1"/>
      <protection hidden="1"/>
    </xf>
    <xf numFmtId="0" fontId="15" fillId="2" borderId="3" xfId="0" applyFont="1" applyFill="1" applyBorder="1" applyAlignment="1" applyProtection="1">
      <alignment horizontal="center" vertical="center" wrapText="1"/>
      <protection hidden="1"/>
    </xf>
    <xf numFmtId="0" fontId="15" fillId="2" borderId="4" xfId="0" applyFont="1" applyFill="1" applyBorder="1" applyAlignment="1" applyProtection="1">
      <alignment horizontal="center" vertical="center" wrapText="1"/>
      <protection hidden="1"/>
    </xf>
    <xf numFmtId="0" fontId="7" fillId="4" borderId="4" xfId="0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 applyProtection="1">
      <alignment horizontal="center"/>
      <protection hidden="1"/>
    </xf>
    <xf numFmtId="0" fontId="3" fillId="6" borderId="2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21">
    <cellStyle name="Euro" xfId="4"/>
    <cellStyle name="Millares" xfId="1" builtinId="3"/>
    <cellStyle name="Millares [0] 2" xfId="19"/>
    <cellStyle name="Millares 2" xfId="5"/>
    <cellStyle name="Millares 2 2" xfId="6"/>
    <cellStyle name="Millares 3" xfId="7"/>
    <cellStyle name="Millares 4" xfId="8"/>
    <cellStyle name="Millares 5" xfId="9"/>
    <cellStyle name="Moneda" xfId="2" builtinId="4"/>
    <cellStyle name="Moneda [0]" xfId="20" builtinId="7"/>
    <cellStyle name="Moneda 2" xfId="10"/>
    <cellStyle name="Moneda 2 2" xfId="11"/>
    <cellStyle name="Normal" xfId="0" builtinId="0"/>
    <cellStyle name="Normal 10" xfId="12"/>
    <cellStyle name="Normal 2" xfId="13"/>
    <cellStyle name="Normal 2 2" xfId="14"/>
    <cellStyle name="Normal 3" xfId="15"/>
    <cellStyle name="Normal 4" xfId="3"/>
    <cellStyle name="Normal 4 2" xfId="16"/>
    <cellStyle name="Porcentaje 2" xfId="17"/>
    <cellStyle name="Porcentual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750959</xdr:colOff>
      <xdr:row>2</xdr:row>
      <xdr:rowOff>59242</xdr:rowOff>
    </xdr:to>
    <xdr:grpSp>
      <xdr:nvGrpSpPr>
        <xdr:cNvPr id="4" name="Grupo 3"/>
        <xdr:cNvGrpSpPr/>
      </xdr:nvGrpSpPr>
      <xdr:grpSpPr>
        <a:xfrm>
          <a:off x="0" y="0"/>
          <a:ext cx="4770509" cy="643442"/>
          <a:chOff x="142010" y="28575"/>
          <a:chExt cx="4179959" cy="649792"/>
        </a:xfrm>
      </xdr:grpSpPr>
      <xdr:pic>
        <xdr:nvPicPr>
          <xdr:cNvPr id="5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/>
          <a:srcRect r="35591"/>
          <a:stretch/>
        </xdr:blipFill>
        <xdr:spPr bwMode="auto">
          <a:xfrm>
            <a:off x="142010" y="28575"/>
            <a:ext cx="2203522" cy="619125"/>
          </a:xfrm>
          <a:prstGeom prst="rect">
            <a:avLst/>
          </a:prstGeom>
          <a:noFill/>
        </xdr:spPr>
      </xdr:pic>
      <xdr:pic>
        <xdr:nvPicPr>
          <xdr:cNvPr id="6" name="Imagen 2" descr="Resultado de imagen para 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2219" y="95250"/>
            <a:ext cx="1809750" cy="5831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142010</xdr:colOff>
      <xdr:row>0</xdr:row>
      <xdr:rowOff>28575</xdr:rowOff>
    </xdr:from>
    <xdr:to>
      <xdr:col>2</xdr:col>
      <xdr:colOff>785813</xdr:colOff>
      <xdr:row>0</xdr:row>
      <xdr:rowOff>678367</xdr:rowOff>
    </xdr:to>
    <xdr:grpSp>
      <xdr:nvGrpSpPr>
        <xdr:cNvPr id="4" name="Grupo 3"/>
        <xdr:cNvGrpSpPr/>
      </xdr:nvGrpSpPr>
      <xdr:grpSpPr>
        <a:xfrm>
          <a:off x="142010" y="28575"/>
          <a:ext cx="5504439" cy="649792"/>
          <a:chOff x="142010" y="28575"/>
          <a:chExt cx="4179959" cy="649792"/>
        </a:xfrm>
      </xdr:grpSpPr>
      <xdr:pic>
        <xdr:nvPicPr>
          <xdr:cNvPr id="2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/>
          <a:srcRect r="35591"/>
          <a:stretch/>
        </xdr:blipFill>
        <xdr:spPr bwMode="auto">
          <a:xfrm>
            <a:off x="142010" y="28575"/>
            <a:ext cx="2203522" cy="619125"/>
          </a:xfrm>
          <a:prstGeom prst="rect">
            <a:avLst/>
          </a:prstGeom>
          <a:noFill/>
        </xdr:spPr>
      </xdr:pic>
      <xdr:pic>
        <xdr:nvPicPr>
          <xdr:cNvPr id="3" name="Imagen 2" descr="Resultado de imagen para 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2219" y="95250"/>
            <a:ext cx="1809750" cy="5831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273844</xdr:colOff>
      <xdr:row>0</xdr:row>
      <xdr:rowOff>0</xdr:rowOff>
    </xdr:from>
    <xdr:to>
      <xdr:col>1</xdr:col>
      <xdr:colOff>2834553</xdr:colOff>
      <xdr:row>0</xdr:row>
      <xdr:rowOff>649792</xdr:rowOff>
    </xdr:to>
    <xdr:grpSp>
      <xdr:nvGrpSpPr>
        <xdr:cNvPr id="3" name="Grupo 2"/>
        <xdr:cNvGrpSpPr/>
      </xdr:nvGrpSpPr>
      <xdr:grpSpPr>
        <a:xfrm>
          <a:off x="273844" y="0"/>
          <a:ext cx="3157609" cy="649792"/>
          <a:chOff x="142010" y="28575"/>
          <a:chExt cx="4179959" cy="649792"/>
        </a:xfrm>
      </xdr:grpSpPr>
      <xdr:pic>
        <xdr:nvPicPr>
          <xdr:cNvPr id="4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/>
          <a:srcRect r="35591"/>
          <a:stretch/>
        </xdr:blipFill>
        <xdr:spPr bwMode="auto">
          <a:xfrm>
            <a:off x="142010" y="28575"/>
            <a:ext cx="2203522" cy="619125"/>
          </a:xfrm>
          <a:prstGeom prst="rect">
            <a:avLst/>
          </a:prstGeom>
          <a:noFill/>
        </xdr:spPr>
      </xdr:pic>
      <xdr:pic>
        <xdr:nvPicPr>
          <xdr:cNvPr id="5" name="Imagen 4" descr="Resultado de imagen para 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2219" y="95250"/>
            <a:ext cx="1809750" cy="5831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0</xdr:row>
      <xdr:rowOff>0</xdr:rowOff>
    </xdr:from>
    <xdr:to>
      <xdr:col>1</xdr:col>
      <xdr:colOff>2756648</xdr:colOff>
      <xdr:row>0</xdr:row>
      <xdr:rowOff>649792</xdr:rowOff>
    </xdr:to>
    <xdr:grpSp>
      <xdr:nvGrpSpPr>
        <xdr:cNvPr id="3" name="Grupo 2"/>
        <xdr:cNvGrpSpPr/>
      </xdr:nvGrpSpPr>
      <xdr:grpSpPr>
        <a:xfrm>
          <a:off x="226218" y="0"/>
          <a:ext cx="2957612" cy="649792"/>
          <a:chOff x="142010" y="28575"/>
          <a:chExt cx="4179959" cy="649792"/>
        </a:xfrm>
      </xdr:grpSpPr>
      <xdr:pic>
        <xdr:nvPicPr>
          <xdr:cNvPr id="4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/>
          <a:srcRect r="35591"/>
          <a:stretch/>
        </xdr:blipFill>
        <xdr:spPr bwMode="auto">
          <a:xfrm>
            <a:off x="142010" y="28575"/>
            <a:ext cx="2203522" cy="619125"/>
          </a:xfrm>
          <a:prstGeom prst="rect">
            <a:avLst/>
          </a:prstGeom>
          <a:noFill/>
        </xdr:spPr>
      </xdr:pic>
      <xdr:pic>
        <xdr:nvPicPr>
          <xdr:cNvPr id="5" name="Imagen 4" descr="Resultado de imagen para 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2219" y="95250"/>
            <a:ext cx="1809750" cy="5831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297439</xdr:colOff>
      <xdr:row>0</xdr:row>
      <xdr:rowOff>649792</xdr:rowOff>
    </xdr:to>
    <xdr:grpSp>
      <xdr:nvGrpSpPr>
        <xdr:cNvPr id="6" name="Grupo 3"/>
        <xdr:cNvGrpSpPr/>
      </xdr:nvGrpSpPr>
      <xdr:grpSpPr>
        <a:xfrm>
          <a:off x="0" y="0"/>
          <a:ext cx="5504439" cy="649792"/>
          <a:chOff x="142010" y="28575"/>
          <a:chExt cx="4179959" cy="649792"/>
        </a:xfrm>
      </xdr:grpSpPr>
      <xdr:pic>
        <xdr:nvPicPr>
          <xdr:cNvPr id="7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/>
          <a:srcRect r="35591"/>
          <a:stretch/>
        </xdr:blipFill>
        <xdr:spPr bwMode="auto">
          <a:xfrm>
            <a:off x="142010" y="28575"/>
            <a:ext cx="2203522" cy="619125"/>
          </a:xfrm>
          <a:prstGeom prst="rect">
            <a:avLst/>
          </a:prstGeom>
          <a:noFill/>
        </xdr:spPr>
      </xdr:pic>
      <xdr:pic>
        <xdr:nvPicPr>
          <xdr:cNvPr id="8" name="Imagen 7" descr="Resultado de imagen para 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2219" y="95250"/>
            <a:ext cx="1809750" cy="5831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2</xdr:col>
      <xdr:colOff>322839</xdr:colOff>
      <xdr:row>0</xdr:row>
      <xdr:rowOff>649792</xdr:rowOff>
    </xdr:to>
    <xdr:grpSp>
      <xdr:nvGrpSpPr>
        <xdr:cNvPr id="3" name="Grupo 3"/>
        <xdr:cNvGrpSpPr/>
      </xdr:nvGrpSpPr>
      <xdr:grpSpPr>
        <a:xfrm>
          <a:off x="25400" y="0"/>
          <a:ext cx="5504439" cy="649792"/>
          <a:chOff x="142010" y="28575"/>
          <a:chExt cx="4179959" cy="649792"/>
        </a:xfrm>
      </xdr:grpSpPr>
      <xdr:pic>
        <xdr:nvPicPr>
          <xdr:cNvPr id="4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/>
          <a:srcRect r="35591"/>
          <a:stretch/>
        </xdr:blipFill>
        <xdr:spPr bwMode="auto">
          <a:xfrm>
            <a:off x="142010" y="28575"/>
            <a:ext cx="2203522" cy="619125"/>
          </a:xfrm>
          <a:prstGeom prst="rect">
            <a:avLst/>
          </a:prstGeom>
          <a:noFill/>
        </xdr:spPr>
      </xdr:pic>
      <xdr:pic>
        <xdr:nvPicPr>
          <xdr:cNvPr id="5" name="Imagen 4" descr="Resultado de imagen para 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2219" y="95250"/>
            <a:ext cx="1809750" cy="5831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297439</xdr:colOff>
      <xdr:row>0</xdr:row>
      <xdr:rowOff>649792</xdr:rowOff>
    </xdr:to>
    <xdr:grpSp>
      <xdr:nvGrpSpPr>
        <xdr:cNvPr id="6" name="Grupo 3"/>
        <xdr:cNvGrpSpPr/>
      </xdr:nvGrpSpPr>
      <xdr:grpSpPr>
        <a:xfrm>
          <a:off x="0" y="0"/>
          <a:ext cx="5504439" cy="649792"/>
          <a:chOff x="142010" y="28575"/>
          <a:chExt cx="4179959" cy="649792"/>
        </a:xfrm>
      </xdr:grpSpPr>
      <xdr:pic>
        <xdr:nvPicPr>
          <xdr:cNvPr id="7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/>
          <a:srcRect r="35591"/>
          <a:stretch/>
        </xdr:blipFill>
        <xdr:spPr bwMode="auto">
          <a:xfrm>
            <a:off x="142010" y="28575"/>
            <a:ext cx="2203522" cy="619125"/>
          </a:xfrm>
          <a:prstGeom prst="rect">
            <a:avLst/>
          </a:prstGeom>
          <a:noFill/>
        </xdr:spPr>
      </xdr:pic>
      <xdr:pic>
        <xdr:nvPicPr>
          <xdr:cNvPr id="8" name="Imagen 7" descr="Resultado de imagen para 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2219" y="95250"/>
            <a:ext cx="1809750" cy="5831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5"/>
  <sheetViews>
    <sheetView showGridLines="0" tabSelected="1" workbookViewId="0">
      <selection activeCell="F9" sqref="F9"/>
    </sheetView>
  </sheetViews>
  <sheetFormatPr baseColWidth="10" defaultColWidth="10.81640625" defaultRowHeight="14.5" x14ac:dyDescent="0.35"/>
  <cols>
    <col min="1" max="1" width="30.36328125" style="2" customWidth="1"/>
    <col min="2" max="2" width="27.1796875" style="2" customWidth="1"/>
    <col min="3" max="6" width="24.36328125" style="2" customWidth="1"/>
    <col min="7" max="16384" width="10.81640625" style="2"/>
  </cols>
  <sheetData>
    <row r="1" spans="1:8" ht="23.25" customHeight="1" x14ac:dyDescent="0.35">
      <c r="A1" s="72"/>
      <c r="B1" s="72"/>
      <c r="C1" s="73" t="s">
        <v>111</v>
      </c>
      <c r="D1" s="73"/>
      <c r="E1" s="73"/>
      <c r="F1" s="73"/>
    </row>
    <row r="2" spans="1:8" ht="23.25" customHeight="1" x14ac:dyDescent="0.35">
      <c r="A2" s="72"/>
      <c r="B2" s="72"/>
      <c r="C2" s="73"/>
      <c r="D2" s="73"/>
      <c r="E2" s="73"/>
      <c r="F2" s="73"/>
    </row>
    <row r="3" spans="1:8" ht="23.25" customHeight="1" x14ac:dyDescent="0.35">
      <c r="A3" s="72"/>
      <c r="B3" s="72"/>
      <c r="C3" s="73"/>
      <c r="D3" s="73"/>
      <c r="E3" s="73"/>
      <c r="F3" s="73"/>
    </row>
    <row r="5" spans="1:8" ht="23.5" x14ac:dyDescent="0.55000000000000004">
      <c r="A5" s="69" t="s">
        <v>113</v>
      </c>
      <c r="B5" s="70"/>
      <c r="C5" s="70"/>
      <c r="D5" s="70"/>
      <c r="E5" s="70"/>
      <c r="F5" s="71"/>
    </row>
    <row r="7" spans="1:8" ht="50.25" customHeight="1" x14ac:dyDescent="0.5">
      <c r="A7" s="3"/>
      <c r="B7" s="4" t="s">
        <v>88</v>
      </c>
      <c r="C7" s="4" t="s">
        <v>96</v>
      </c>
      <c r="D7" s="4" t="s">
        <v>18</v>
      </c>
      <c r="E7" s="4" t="s">
        <v>19</v>
      </c>
      <c r="F7" s="33" t="s">
        <v>89</v>
      </c>
    </row>
    <row r="8" spans="1:8" ht="30" customHeight="1" x14ac:dyDescent="0.35">
      <c r="A8" s="5" t="s">
        <v>90</v>
      </c>
      <c r="B8" s="6">
        <f>+'SABER TYT'!E28</f>
        <v>0</v>
      </c>
      <c r="C8" s="6">
        <f>+'Kits aplicación SABER TYT'!E77</f>
        <v>0</v>
      </c>
      <c r="D8" s="6">
        <f>+ROUND(B8+C8,0)</f>
        <v>0</v>
      </c>
      <c r="E8" s="6">
        <f>'SABER TYT'!G28+'Kits aplicación SABER TYT'!G77</f>
        <v>0</v>
      </c>
      <c r="F8" s="34">
        <f>+D8+E8</f>
        <v>0</v>
      </c>
      <c r="H8" s="7"/>
    </row>
    <row r="9" spans="1:8" ht="30" customHeight="1" x14ac:dyDescent="0.35">
      <c r="A9" s="5" t="s">
        <v>91</v>
      </c>
      <c r="B9" s="6">
        <f>+'SABER 11A'!E24</f>
        <v>0</v>
      </c>
      <c r="C9" s="6">
        <f>+'Kits aplicación SABER 11A'!E77</f>
        <v>0</v>
      </c>
      <c r="D9" s="6">
        <f t="shared" ref="D9:D10" si="0">+ROUND(B9+C9,0)</f>
        <v>0</v>
      </c>
      <c r="E9" s="6">
        <f>'SABER 11A'!G24+'Kits aplicación SABER 11A'!G77</f>
        <v>0</v>
      </c>
      <c r="F9" s="34">
        <f t="shared" ref="F9:F10" si="1">+D9+E9</f>
        <v>0</v>
      </c>
    </row>
    <row r="10" spans="1:8" ht="30" customHeight="1" x14ac:dyDescent="0.35">
      <c r="A10" s="5" t="s">
        <v>92</v>
      </c>
      <c r="B10" s="6">
        <f>+'SABER PRO Y T&amp;T'!E30</f>
        <v>0</v>
      </c>
      <c r="C10" s="6">
        <f>+'Kits aplicación SABER PRO Y T&amp;T'!E77</f>
        <v>0</v>
      </c>
      <c r="D10" s="6">
        <f t="shared" si="0"/>
        <v>0</v>
      </c>
      <c r="E10" s="6">
        <f>'SABER PRO Y T&amp;T'!G30+'Kits aplicación SABER PRO Y T&amp;T'!G77</f>
        <v>0</v>
      </c>
      <c r="F10" s="34">
        <f t="shared" si="1"/>
        <v>0</v>
      </c>
    </row>
    <row r="11" spans="1:8" ht="30" customHeight="1" x14ac:dyDescent="0.35">
      <c r="A11" s="31" t="s">
        <v>89</v>
      </c>
      <c r="B11" s="32">
        <f>SUM(B8:B10)</f>
        <v>0</v>
      </c>
      <c r="C11" s="32">
        <f>SUM(C8:C10)</f>
        <v>0</v>
      </c>
      <c r="D11" s="32">
        <f>SUM(D8:D10)</f>
        <v>0</v>
      </c>
      <c r="E11" s="32">
        <f>SUM(E8:E10)</f>
        <v>0</v>
      </c>
      <c r="F11" s="32">
        <f>SUM(F8:F10)</f>
        <v>0</v>
      </c>
    </row>
    <row r="12" spans="1:8" ht="30" customHeight="1" x14ac:dyDescent="0.35"/>
    <row r="13" spans="1:8" ht="30" customHeight="1" x14ac:dyDescent="0.35"/>
    <row r="14" spans="1:8" ht="21" x14ac:dyDescent="0.35">
      <c r="A14" s="36" t="s">
        <v>112</v>
      </c>
      <c r="B14" s="37"/>
    </row>
    <row r="15" spans="1:8" ht="21" x14ac:dyDescent="0.35">
      <c r="C15" s="37"/>
      <c r="D15" s="37"/>
      <c r="E15" s="37"/>
      <c r="F15" s="37"/>
    </row>
  </sheetData>
  <mergeCells count="3">
    <mergeCell ref="A5:F5"/>
    <mergeCell ref="A1:B3"/>
    <mergeCell ref="C1:F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32"/>
  <sheetViews>
    <sheetView zoomScale="110" zoomScaleNormal="110" zoomScalePageLayoutView="110" workbookViewId="0">
      <selection activeCell="B10" sqref="B10"/>
    </sheetView>
  </sheetViews>
  <sheetFormatPr baseColWidth="10" defaultColWidth="10.81640625" defaultRowHeight="12.5" x14ac:dyDescent="0.35"/>
  <cols>
    <col min="1" max="1" width="7.453125" style="44" customWidth="1"/>
    <col min="2" max="2" width="56.1796875" style="44" customWidth="1"/>
    <col min="3" max="3" width="23.453125" style="44" customWidth="1"/>
    <col min="4" max="8" width="29.36328125" style="38" customWidth="1"/>
    <col min="9" max="10" width="20.453125" style="44" customWidth="1"/>
    <col min="11" max="11" width="18.6328125" style="44" customWidth="1"/>
    <col min="12" max="16384" width="10.81640625" style="44"/>
  </cols>
  <sheetData>
    <row r="1" spans="1:13" ht="57" customHeight="1" x14ac:dyDescent="0.35">
      <c r="A1" s="8" t="s">
        <v>0</v>
      </c>
      <c r="B1" s="9"/>
      <c r="C1" s="74" t="s">
        <v>109</v>
      </c>
      <c r="D1" s="74"/>
      <c r="E1" s="74"/>
      <c r="F1" s="74"/>
      <c r="G1" s="74"/>
      <c r="H1" s="75"/>
      <c r="I1" s="13"/>
      <c r="J1" s="13"/>
      <c r="K1" s="13"/>
      <c r="L1" s="63"/>
    </row>
    <row r="2" spans="1:13" ht="13" x14ac:dyDescent="0.35">
      <c r="A2" s="12"/>
      <c r="B2" s="10"/>
      <c r="C2" s="10"/>
      <c r="D2" s="57"/>
      <c r="E2" s="57"/>
      <c r="F2" s="57"/>
      <c r="G2" s="57"/>
      <c r="H2" s="57"/>
      <c r="I2" s="10"/>
      <c r="J2" s="10"/>
      <c r="K2" s="10"/>
    </row>
    <row r="3" spans="1:13" ht="14" x14ac:dyDescent="0.35">
      <c r="A3" s="82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22.5" customHeight="1" x14ac:dyDescent="0.35">
      <c r="A4" s="84" t="s">
        <v>95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3" ht="22.5" customHeight="1" x14ac:dyDescent="0.35">
      <c r="A5" s="13"/>
      <c r="B5" s="13"/>
      <c r="C5" s="13"/>
      <c r="D5" s="58"/>
      <c r="E5" s="58"/>
      <c r="F5" s="58"/>
      <c r="G5" s="58"/>
      <c r="H5" s="58"/>
      <c r="I5" s="13"/>
      <c r="J5" s="13"/>
      <c r="K5" s="13"/>
    </row>
    <row r="6" spans="1:13" ht="12.75" customHeight="1" x14ac:dyDescent="0.35">
      <c r="A6" s="89" t="s">
        <v>100</v>
      </c>
      <c r="B6" s="90"/>
      <c r="C6" s="90"/>
      <c r="D6" s="90"/>
      <c r="E6" s="90"/>
      <c r="F6" s="90"/>
      <c r="G6" s="90"/>
      <c r="H6" s="91"/>
      <c r="I6" s="47"/>
      <c r="J6" s="47"/>
      <c r="K6" s="47"/>
      <c r="L6" s="47"/>
      <c r="M6" s="47"/>
    </row>
    <row r="7" spans="1:13" ht="15" customHeight="1" x14ac:dyDescent="0.35">
      <c r="A7" s="92"/>
      <c r="B7" s="93"/>
      <c r="C7" s="93"/>
      <c r="D7" s="93"/>
      <c r="E7" s="93"/>
      <c r="F7" s="93"/>
      <c r="G7" s="93"/>
      <c r="H7" s="94"/>
      <c r="I7" s="47"/>
      <c r="J7" s="47"/>
      <c r="K7" s="47"/>
      <c r="L7" s="47"/>
      <c r="M7" s="47"/>
    </row>
    <row r="8" spans="1:13" s="15" customFormat="1" ht="43.5" customHeight="1" x14ac:dyDescent="0.35">
      <c r="A8" s="14" t="s">
        <v>2</v>
      </c>
      <c r="B8" s="14" t="s">
        <v>3</v>
      </c>
      <c r="C8" s="48" t="s">
        <v>99</v>
      </c>
      <c r="D8" s="45" t="s">
        <v>17</v>
      </c>
      <c r="E8" s="45" t="s">
        <v>18</v>
      </c>
      <c r="F8" s="45" t="s">
        <v>114</v>
      </c>
      <c r="G8" s="45" t="s">
        <v>19</v>
      </c>
      <c r="H8" s="45" t="s">
        <v>93</v>
      </c>
      <c r="I8" s="47"/>
      <c r="J8" s="47"/>
      <c r="K8" s="47"/>
      <c r="L8" s="47"/>
      <c r="M8" s="47"/>
    </row>
    <row r="9" spans="1:13" s="15" customFormat="1" ht="14" x14ac:dyDescent="0.35">
      <c r="A9" s="86"/>
      <c r="B9" s="87"/>
      <c r="C9" s="87"/>
      <c r="D9" s="87"/>
      <c r="E9" s="87"/>
      <c r="F9" s="87"/>
      <c r="G9" s="87"/>
      <c r="H9" s="88"/>
      <c r="I9" s="47"/>
      <c r="J9" s="47"/>
      <c r="K9" s="47"/>
      <c r="L9" s="47"/>
      <c r="M9" s="47"/>
    </row>
    <row r="10" spans="1:13" ht="54" customHeight="1" x14ac:dyDescent="0.35">
      <c r="A10" s="16">
        <v>1</v>
      </c>
      <c r="B10" s="17" t="s">
        <v>129</v>
      </c>
      <c r="C10" s="54">
        <f>26872+115370</f>
        <v>142242</v>
      </c>
      <c r="D10" s="59"/>
      <c r="E10" s="60">
        <f>+ROUND($C$10*D10,0)</f>
        <v>0</v>
      </c>
      <c r="F10" s="61"/>
      <c r="G10" s="60">
        <f>+ROUND($C$10*$F$10,0)</f>
        <v>0</v>
      </c>
      <c r="H10" s="60">
        <f>+ROUND($E$10+$G$10,0)</f>
        <v>0</v>
      </c>
      <c r="I10" s="47"/>
      <c r="J10" s="47"/>
      <c r="K10" s="47"/>
      <c r="L10" s="47"/>
      <c r="M10" s="47"/>
    </row>
    <row r="11" spans="1:13" ht="26.25" customHeight="1" x14ac:dyDescent="0.35">
      <c r="A11" s="16">
        <v>2</v>
      </c>
      <c r="B11" s="17" t="s">
        <v>98</v>
      </c>
      <c r="C11" s="18">
        <f>+C10</f>
        <v>142242</v>
      </c>
      <c r="D11" s="43"/>
      <c r="E11" s="60">
        <f t="shared" ref="E11:E25" si="0">+ROUND(C11*D11,0)</f>
        <v>0</v>
      </c>
      <c r="F11" s="59"/>
      <c r="G11" s="60">
        <f t="shared" ref="G11:G25" si="1">ROUND(F11*C11,0)</f>
        <v>0</v>
      </c>
      <c r="H11" s="60">
        <f t="shared" ref="H11:H25" si="2">+ROUND(E11+G11,0)</f>
        <v>0</v>
      </c>
    </row>
    <row r="12" spans="1:13" ht="26.25" customHeight="1" x14ac:dyDescent="0.35">
      <c r="A12" s="16">
        <v>3</v>
      </c>
      <c r="B12" s="17" t="s">
        <v>87</v>
      </c>
      <c r="C12" s="18">
        <v>115355</v>
      </c>
      <c r="D12" s="43"/>
      <c r="E12" s="60">
        <f t="shared" si="0"/>
        <v>0</v>
      </c>
      <c r="F12" s="59"/>
      <c r="G12" s="60">
        <f t="shared" si="1"/>
        <v>0</v>
      </c>
      <c r="H12" s="60">
        <f t="shared" si="2"/>
        <v>0</v>
      </c>
    </row>
    <row r="13" spans="1:13" ht="26.25" customHeight="1" x14ac:dyDescent="0.35">
      <c r="A13" s="16">
        <v>4</v>
      </c>
      <c r="B13" s="16" t="s">
        <v>5</v>
      </c>
      <c r="C13" s="18">
        <f>+C11</f>
        <v>142242</v>
      </c>
      <c r="D13" s="43"/>
      <c r="E13" s="60">
        <f t="shared" si="0"/>
        <v>0</v>
      </c>
      <c r="F13" s="59"/>
      <c r="G13" s="60">
        <f t="shared" si="1"/>
        <v>0</v>
      </c>
      <c r="H13" s="60">
        <f t="shared" si="2"/>
        <v>0</v>
      </c>
    </row>
    <row r="14" spans="1:13" ht="26.25" customHeight="1" x14ac:dyDescent="0.35">
      <c r="A14" s="16">
        <v>5</v>
      </c>
      <c r="B14" s="16" t="s">
        <v>86</v>
      </c>
      <c r="C14" s="18">
        <f>+C12</f>
        <v>115355</v>
      </c>
      <c r="D14" s="43"/>
      <c r="E14" s="60">
        <f t="shared" si="0"/>
        <v>0</v>
      </c>
      <c r="F14" s="59"/>
      <c r="G14" s="60">
        <f t="shared" si="1"/>
        <v>0</v>
      </c>
      <c r="H14" s="60">
        <f t="shared" si="2"/>
        <v>0</v>
      </c>
    </row>
    <row r="15" spans="1:13" ht="26.25" customHeight="1" x14ac:dyDescent="0.35">
      <c r="A15" s="16">
        <v>6</v>
      </c>
      <c r="B15" s="16" t="s">
        <v>6</v>
      </c>
      <c r="C15" s="18">
        <v>4832</v>
      </c>
      <c r="D15" s="43"/>
      <c r="E15" s="60">
        <f t="shared" si="0"/>
        <v>0</v>
      </c>
      <c r="F15" s="59"/>
      <c r="G15" s="60">
        <f t="shared" si="1"/>
        <v>0</v>
      </c>
      <c r="H15" s="60">
        <f t="shared" si="2"/>
        <v>0</v>
      </c>
    </row>
    <row r="16" spans="1:13" ht="26.25" customHeight="1" x14ac:dyDescent="0.35">
      <c r="A16" s="16">
        <v>7</v>
      </c>
      <c r="B16" s="16" t="s">
        <v>7</v>
      </c>
      <c r="C16" s="18">
        <v>111317</v>
      </c>
      <c r="D16" s="43"/>
      <c r="E16" s="60">
        <f t="shared" si="0"/>
        <v>0</v>
      </c>
      <c r="F16" s="59"/>
      <c r="G16" s="60">
        <f t="shared" si="1"/>
        <v>0</v>
      </c>
      <c r="H16" s="60">
        <f t="shared" si="2"/>
        <v>0</v>
      </c>
    </row>
    <row r="17" spans="1:13" ht="26.25" customHeight="1" x14ac:dyDescent="0.35">
      <c r="A17" s="16">
        <v>8</v>
      </c>
      <c r="B17" s="16" t="s">
        <v>102</v>
      </c>
      <c r="C17" s="18">
        <f>+C10</f>
        <v>142242</v>
      </c>
      <c r="D17" s="43"/>
      <c r="E17" s="60">
        <f t="shared" si="0"/>
        <v>0</v>
      </c>
      <c r="F17" s="59"/>
      <c r="G17" s="60">
        <f t="shared" si="1"/>
        <v>0</v>
      </c>
      <c r="H17" s="60">
        <f t="shared" si="2"/>
        <v>0</v>
      </c>
    </row>
    <row r="18" spans="1:13" ht="26.25" customHeight="1" x14ac:dyDescent="0.35">
      <c r="A18" s="16">
        <v>9</v>
      </c>
      <c r="B18" s="16" t="s">
        <v>10</v>
      </c>
      <c r="C18" s="18">
        <f>+C11</f>
        <v>142242</v>
      </c>
      <c r="D18" s="43"/>
      <c r="E18" s="60">
        <f t="shared" si="0"/>
        <v>0</v>
      </c>
      <c r="F18" s="59"/>
      <c r="G18" s="60">
        <f t="shared" si="1"/>
        <v>0</v>
      </c>
      <c r="H18" s="60">
        <f t="shared" si="2"/>
        <v>0</v>
      </c>
    </row>
    <row r="19" spans="1:13" ht="26.25" customHeight="1" x14ac:dyDescent="0.35">
      <c r="A19" s="16">
        <v>10</v>
      </c>
      <c r="B19" s="16" t="s">
        <v>11</v>
      </c>
      <c r="C19" s="18">
        <f>+C10</f>
        <v>142242</v>
      </c>
      <c r="D19" s="43"/>
      <c r="E19" s="60">
        <f t="shared" si="0"/>
        <v>0</v>
      </c>
      <c r="F19" s="59"/>
      <c r="G19" s="60">
        <f t="shared" si="1"/>
        <v>0</v>
      </c>
      <c r="H19" s="60">
        <f t="shared" si="2"/>
        <v>0</v>
      </c>
    </row>
    <row r="20" spans="1:13" ht="26.25" customHeight="1" x14ac:dyDescent="0.35">
      <c r="A20" s="16">
        <v>11</v>
      </c>
      <c r="B20" s="16" t="s">
        <v>107</v>
      </c>
      <c r="C20" s="18">
        <f>+C11</f>
        <v>142242</v>
      </c>
      <c r="D20" s="43"/>
      <c r="E20" s="60">
        <f t="shared" si="0"/>
        <v>0</v>
      </c>
      <c r="F20" s="59"/>
      <c r="G20" s="60">
        <f t="shared" si="1"/>
        <v>0</v>
      </c>
      <c r="H20" s="60">
        <f t="shared" si="2"/>
        <v>0</v>
      </c>
    </row>
    <row r="21" spans="1:13" ht="26.25" customHeight="1" x14ac:dyDescent="0.35">
      <c r="A21" s="16">
        <v>12</v>
      </c>
      <c r="B21" s="16" t="s">
        <v>108</v>
      </c>
      <c r="C21" s="18">
        <f>C12</f>
        <v>115355</v>
      </c>
      <c r="D21" s="43"/>
      <c r="E21" s="60">
        <f t="shared" si="0"/>
        <v>0</v>
      </c>
      <c r="F21" s="59"/>
      <c r="G21" s="60">
        <f t="shared" si="1"/>
        <v>0</v>
      </c>
      <c r="H21" s="60">
        <f t="shared" si="2"/>
        <v>0</v>
      </c>
    </row>
    <row r="22" spans="1:13" ht="26.25" customHeight="1" x14ac:dyDescent="0.35">
      <c r="A22" s="16">
        <v>13</v>
      </c>
      <c r="B22" s="16" t="s">
        <v>12</v>
      </c>
      <c r="C22" s="18">
        <f>C20/25*2.5+C20/25/6</f>
        <v>15172.480000000001</v>
      </c>
      <c r="D22" s="43"/>
      <c r="E22" s="60">
        <f t="shared" si="0"/>
        <v>0</v>
      </c>
      <c r="F22" s="59"/>
      <c r="G22" s="60">
        <f t="shared" si="1"/>
        <v>0</v>
      </c>
      <c r="H22" s="60">
        <f t="shared" si="2"/>
        <v>0</v>
      </c>
    </row>
    <row r="23" spans="1:13" ht="26.25" customHeight="1" x14ac:dyDescent="0.35">
      <c r="A23" s="16">
        <v>14</v>
      </c>
      <c r="B23" s="16" t="s">
        <v>13</v>
      </c>
      <c r="C23" s="18">
        <f>+C17</f>
        <v>142242</v>
      </c>
      <c r="D23" s="43"/>
      <c r="E23" s="60">
        <f t="shared" si="0"/>
        <v>0</v>
      </c>
      <c r="F23" s="59"/>
      <c r="G23" s="60">
        <f t="shared" si="1"/>
        <v>0</v>
      </c>
      <c r="H23" s="60">
        <f t="shared" si="2"/>
        <v>0</v>
      </c>
    </row>
    <row r="24" spans="1:13" ht="26.25" customHeight="1" x14ac:dyDescent="0.35">
      <c r="A24" s="16">
        <v>15</v>
      </c>
      <c r="B24" s="16" t="s">
        <v>85</v>
      </c>
      <c r="C24" s="18">
        <f>+C11</f>
        <v>142242</v>
      </c>
      <c r="D24" s="43"/>
      <c r="E24" s="60">
        <f t="shared" si="0"/>
        <v>0</v>
      </c>
      <c r="F24" s="59"/>
      <c r="G24" s="60">
        <f t="shared" si="1"/>
        <v>0</v>
      </c>
      <c r="H24" s="60">
        <f t="shared" si="2"/>
        <v>0</v>
      </c>
    </row>
    <row r="25" spans="1:13" ht="26.25" customHeight="1" x14ac:dyDescent="0.35">
      <c r="A25" s="16">
        <v>16</v>
      </c>
      <c r="B25" s="16" t="s">
        <v>14</v>
      </c>
      <c r="C25" s="18">
        <f>+C10</f>
        <v>142242</v>
      </c>
      <c r="D25" s="43"/>
      <c r="E25" s="60">
        <f t="shared" si="0"/>
        <v>0</v>
      </c>
      <c r="F25" s="59"/>
      <c r="G25" s="60">
        <f t="shared" si="1"/>
        <v>0</v>
      </c>
      <c r="H25" s="60">
        <f t="shared" si="2"/>
        <v>0</v>
      </c>
    </row>
    <row r="26" spans="1:13" ht="34.5" customHeight="1" x14ac:dyDescent="0.35">
      <c r="A26" s="79" t="s">
        <v>97</v>
      </c>
      <c r="B26" s="80"/>
      <c r="C26" s="80"/>
      <c r="D26" s="81"/>
      <c r="E26" s="49">
        <f>+SUM(E10:E25)</f>
        <v>0</v>
      </c>
      <c r="F26" s="49"/>
      <c r="G26" s="49">
        <f>+SUM(G10:G25)</f>
        <v>0</v>
      </c>
      <c r="H26" s="49">
        <f>+SUM(H10:H24)</f>
        <v>0</v>
      </c>
    </row>
    <row r="27" spans="1:13" ht="26.25" customHeight="1" x14ac:dyDescent="0.35">
      <c r="A27" s="20"/>
    </row>
    <row r="28" spans="1:13" ht="26.25" customHeight="1" x14ac:dyDescent="0.35">
      <c r="A28" s="79" t="s">
        <v>94</v>
      </c>
      <c r="B28" s="80"/>
      <c r="C28" s="80"/>
      <c r="D28" s="81"/>
      <c r="E28" s="49">
        <f>+E26</f>
        <v>0</v>
      </c>
      <c r="F28" s="49"/>
      <c r="G28" s="49">
        <f>+G26</f>
        <v>0</v>
      </c>
      <c r="H28" s="49">
        <f>+H26</f>
        <v>0</v>
      </c>
    </row>
    <row r="29" spans="1:13" ht="12.75" customHeight="1" x14ac:dyDescent="0.35">
      <c r="A29" s="77" t="s">
        <v>110</v>
      </c>
      <c r="B29" s="77"/>
      <c r="C29" s="77"/>
      <c r="D29" s="77"/>
      <c r="E29" s="77"/>
      <c r="F29" s="77"/>
      <c r="G29" s="56"/>
      <c r="H29" s="56"/>
      <c r="I29" s="55"/>
      <c r="J29" s="55"/>
      <c r="K29" s="55"/>
      <c r="L29" s="21"/>
      <c r="M29" s="21"/>
    </row>
    <row r="30" spans="1:13" ht="12" customHeight="1" x14ac:dyDescent="0.35">
      <c r="A30" s="78"/>
      <c r="B30" s="78"/>
      <c r="C30" s="78"/>
      <c r="D30" s="78"/>
      <c r="E30" s="78"/>
      <c r="F30" s="78"/>
      <c r="I30" s="21"/>
      <c r="J30" s="21"/>
      <c r="K30" s="21"/>
      <c r="L30" s="21"/>
      <c r="M30" s="21"/>
    </row>
    <row r="31" spans="1:13" ht="24" customHeight="1" x14ac:dyDescent="0.35">
      <c r="A31" s="76" t="s">
        <v>128</v>
      </c>
      <c r="B31" s="76"/>
      <c r="C31" s="76"/>
      <c r="D31" s="76"/>
      <c r="E31" s="76"/>
      <c r="F31" s="76"/>
      <c r="I31" s="21"/>
      <c r="J31" s="21"/>
      <c r="K31" s="21"/>
      <c r="L31" s="21"/>
      <c r="M31" s="21"/>
    </row>
    <row r="32" spans="1:13" ht="22.5" customHeight="1" x14ac:dyDescent="0.3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</row>
  </sheetData>
  <sheetProtection selectLockedCells="1"/>
  <dataConsolidate/>
  <mergeCells count="10">
    <mergeCell ref="C1:H1"/>
    <mergeCell ref="A32:K32"/>
    <mergeCell ref="A29:F30"/>
    <mergeCell ref="A31:F31"/>
    <mergeCell ref="A26:D26"/>
    <mergeCell ref="A28:D28"/>
    <mergeCell ref="A3:K3"/>
    <mergeCell ref="A4:K4"/>
    <mergeCell ref="A9:H9"/>
    <mergeCell ref="A6:H7"/>
  </mergeCells>
  <dataValidations count="2">
    <dataValidation type="whole" operator="greaterThan" allowBlank="1" showInputMessage="1" showErrorMessage="1" sqref="D10:D25 I10">
      <formula1>1</formula1>
    </dataValidation>
    <dataValidation operator="greaterThan" allowBlank="1" showInputMessage="1" showErrorMessage="1" sqref="G10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28"/>
  <sheetViews>
    <sheetView workbookViewId="0">
      <selection activeCell="B11" sqref="B11"/>
    </sheetView>
  </sheetViews>
  <sheetFormatPr baseColWidth="10" defaultColWidth="10.81640625" defaultRowHeight="12.5" x14ac:dyDescent="0.35"/>
  <cols>
    <col min="1" max="1" width="7.81640625" style="44" customWidth="1"/>
    <col min="2" max="2" width="55.36328125" style="44" customWidth="1"/>
    <col min="3" max="3" width="25.453125" style="38" customWidth="1"/>
    <col min="4" max="8" width="28.81640625" style="38" customWidth="1"/>
    <col min="9" max="9" width="20.453125" style="41" customWidth="1"/>
    <col min="10" max="16384" width="10.81640625" style="44"/>
  </cols>
  <sheetData>
    <row r="1" spans="1:9" ht="57" customHeight="1" x14ac:dyDescent="0.35">
      <c r="A1" s="8" t="s">
        <v>0</v>
      </c>
      <c r="B1" s="9"/>
      <c r="C1" s="95" t="s">
        <v>109</v>
      </c>
      <c r="D1" s="96"/>
      <c r="E1" s="96"/>
      <c r="F1" s="96"/>
      <c r="G1" s="96"/>
      <c r="H1" s="96"/>
      <c r="I1" s="96"/>
    </row>
    <row r="2" spans="1:9" ht="13" x14ac:dyDescent="0.35">
      <c r="A2" s="12"/>
      <c r="B2" s="10"/>
      <c r="C2" s="57"/>
      <c r="D2" s="57"/>
      <c r="E2" s="57"/>
      <c r="F2" s="57"/>
      <c r="G2" s="57"/>
      <c r="H2" s="57"/>
      <c r="I2" s="39"/>
    </row>
    <row r="3" spans="1:9" ht="14" x14ac:dyDescent="0.35">
      <c r="A3" s="82" t="s">
        <v>1</v>
      </c>
      <c r="B3" s="83"/>
      <c r="C3" s="83"/>
      <c r="D3" s="83"/>
      <c r="E3" s="83"/>
      <c r="F3" s="83"/>
      <c r="G3" s="83"/>
      <c r="H3" s="83"/>
      <c r="I3" s="83"/>
    </row>
    <row r="4" spans="1:9" ht="22.5" customHeight="1" x14ac:dyDescent="0.35">
      <c r="A4" s="84" t="s">
        <v>95</v>
      </c>
      <c r="B4" s="85"/>
      <c r="C4" s="85"/>
      <c r="D4" s="85"/>
      <c r="E4" s="85"/>
      <c r="F4" s="85"/>
      <c r="G4" s="85"/>
      <c r="H4" s="85"/>
      <c r="I4" s="85"/>
    </row>
    <row r="5" spans="1:9" ht="22.5" customHeight="1" x14ac:dyDescent="0.35">
      <c r="A5" s="13"/>
      <c r="B5" s="13"/>
      <c r="C5" s="58"/>
      <c r="D5" s="58"/>
      <c r="E5" s="58"/>
      <c r="F5" s="58"/>
      <c r="G5" s="58"/>
      <c r="H5" s="58"/>
      <c r="I5" s="40"/>
    </row>
    <row r="6" spans="1:9" ht="15" customHeight="1" x14ac:dyDescent="0.35">
      <c r="A6" s="89" t="s">
        <v>101</v>
      </c>
      <c r="B6" s="90"/>
      <c r="C6" s="90"/>
      <c r="D6" s="90"/>
      <c r="E6" s="90"/>
      <c r="F6" s="90"/>
      <c r="G6" s="90"/>
      <c r="H6" s="91"/>
      <c r="I6" s="46"/>
    </row>
    <row r="7" spans="1:9" ht="15.75" customHeight="1" x14ac:dyDescent="0.35">
      <c r="A7" s="92"/>
      <c r="B7" s="93"/>
      <c r="C7" s="93"/>
      <c r="D7" s="93"/>
      <c r="E7" s="93"/>
      <c r="F7" s="93"/>
      <c r="G7" s="93"/>
      <c r="H7" s="94"/>
      <c r="I7" s="46"/>
    </row>
    <row r="8" spans="1:9" s="15" customFormat="1" ht="43.5" customHeight="1" x14ac:dyDescent="0.35">
      <c r="A8" s="14" t="s">
        <v>2</v>
      </c>
      <c r="B8" s="14" t="s">
        <v>3</v>
      </c>
      <c r="C8" s="45" t="s">
        <v>99</v>
      </c>
      <c r="D8" s="45" t="s">
        <v>17</v>
      </c>
      <c r="E8" s="45" t="s">
        <v>18</v>
      </c>
      <c r="F8" s="45" t="s">
        <v>114</v>
      </c>
      <c r="G8" s="45" t="s">
        <v>19</v>
      </c>
      <c r="H8" s="45" t="s">
        <v>93</v>
      </c>
      <c r="I8" s="46"/>
    </row>
    <row r="9" spans="1:9" s="15" customFormat="1" ht="14" x14ac:dyDescent="0.35">
      <c r="A9" s="97"/>
      <c r="B9" s="97"/>
      <c r="C9" s="97"/>
      <c r="D9" s="97"/>
      <c r="E9" s="97"/>
      <c r="F9" s="97"/>
      <c r="G9" s="97"/>
      <c r="H9" s="97"/>
      <c r="I9" s="46"/>
    </row>
    <row r="10" spans="1:9" ht="51.75" customHeight="1" x14ac:dyDescent="0.35">
      <c r="A10" s="22">
        <v>1</v>
      </c>
      <c r="B10" s="17" t="s">
        <v>129</v>
      </c>
      <c r="C10" s="18">
        <v>1298600</v>
      </c>
      <c r="D10" s="59"/>
      <c r="E10" s="60">
        <f>+ROUND($C$10*D10,0)</f>
        <v>0</v>
      </c>
      <c r="F10" s="61"/>
      <c r="G10" s="60">
        <f>+ROUND($C$10*$F$10,0)</f>
        <v>0</v>
      </c>
      <c r="H10" s="60">
        <f>+ROUND($E$10+$G$10,0)</f>
        <v>0</v>
      </c>
      <c r="I10" s="46"/>
    </row>
    <row r="11" spans="1:9" ht="30.75" customHeight="1" x14ac:dyDescent="0.35">
      <c r="A11" s="22">
        <v>2</v>
      </c>
      <c r="B11" s="17" t="s">
        <v>98</v>
      </c>
      <c r="C11" s="18">
        <f>+C10</f>
        <v>1298600</v>
      </c>
      <c r="D11" s="43"/>
      <c r="E11" s="64">
        <f t="shared" ref="E11:E21" si="0">+ROUND(C11*D11,0)</f>
        <v>0</v>
      </c>
      <c r="F11" s="65"/>
      <c r="G11" s="64">
        <f t="shared" ref="G11:G21" si="1">ROUND(C11*F11,0)</f>
        <v>0</v>
      </c>
      <c r="H11" s="60">
        <f t="shared" ref="H11:H21" si="2">+ROUND(E11+G11,0)</f>
        <v>0</v>
      </c>
    </row>
    <row r="12" spans="1:9" ht="30.75" customHeight="1" x14ac:dyDescent="0.35">
      <c r="A12" s="22">
        <v>3</v>
      </c>
      <c r="B12" s="16" t="s">
        <v>5</v>
      </c>
      <c r="C12" s="18">
        <f>+C11</f>
        <v>1298600</v>
      </c>
      <c r="D12" s="43"/>
      <c r="E12" s="64">
        <f t="shared" si="0"/>
        <v>0</v>
      </c>
      <c r="F12" s="65"/>
      <c r="G12" s="64">
        <f t="shared" si="1"/>
        <v>0</v>
      </c>
      <c r="H12" s="60">
        <f t="shared" si="2"/>
        <v>0</v>
      </c>
    </row>
    <row r="13" spans="1:9" ht="30.75" customHeight="1" x14ac:dyDescent="0.35">
      <c r="A13" s="22">
        <v>4</v>
      </c>
      <c r="B13" s="16" t="s">
        <v>6</v>
      </c>
      <c r="C13" s="18">
        <v>44460</v>
      </c>
      <c r="D13" s="43"/>
      <c r="E13" s="64">
        <f t="shared" si="0"/>
        <v>0</v>
      </c>
      <c r="F13" s="65"/>
      <c r="G13" s="64">
        <f t="shared" si="1"/>
        <v>0</v>
      </c>
      <c r="H13" s="60">
        <f t="shared" si="2"/>
        <v>0</v>
      </c>
    </row>
    <row r="14" spans="1:9" ht="30.75" customHeight="1" x14ac:dyDescent="0.35">
      <c r="A14" s="22">
        <v>5</v>
      </c>
      <c r="B14" s="16" t="s">
        <v>102</v>
      </c>
      <c r="C14" s="18">
        <f>+C10</f>
        <v>1298600</v>
      </c>
      <c r="D14" s="43"/>
      <c r="E14" s="64">
        <f t="shared" si="0"/>
        <v>0</v>
      </c>
      <c r="F14" s="65"/>
      <c r="G14" s="64">
        <f t="shared" si="1"/>
        <v>0</v>
      </c>
      <c r="H14" s="60">
        <f t="shared" si="2"/>
        <v>0</v>
      </c>
    </row>
    <row r="15" spans="1:9" ht="30.75" customHeight="1" x14ac:dyDescent="0.35">
      <c r="A15" s="22">
        <v>6</v>
      </c>
      <c r="B15" s="16" t="s">
        <v>10</v>
      </c>
      <c r="C15" s="18">
        <f>+C11</f>
        <v>1298600</v>
      </c>
      <c r="D15" s="43"/>
      <c r="E15" s="64">
        <f t="shared" si="0"/>
        <v>0</v>
      </c>
      <c r="F15" s="65"/>
      <c r="G15" s="64">
        <f t="shared" si="1"/>
        <v>0</v>
      </c>
      <c r="H15" s="60">
        <f t="shared" si="2"/>
        <v>0</v>
      </c>
    </row>
    <row r="16" spans="1:9" ht="30.75" customHeight="1" x14ac:dyDescent="0.35">
      <c r="A16" s="22">
        <v>7</v>
      </c>
      <c r="B16" s="16" t="s">
        <v>11</v>
      </c>
      <c r="C16" s="18">
        <f>+C10</f>
        <v>1298600</v>
      </c>
      <c r="D16" s="43"/>
      <c r="E16" s="64">
        <f t="shared" si="0"/>
        <v>0</v>
      </c>
      <c r="F16" s="65"/>
      <c r="G16" s="64">
        <f t="shared" si="1"/>
        <v>0</v>
      </c>
      <c r="H16" s="60">
        <f t="shared" si="2"/>
        <v>0</v>
      </c>
    </row>
    <row r="17" spans="1:9" ht="30.75" customHeight="1" x14ac:dyDescent="0.35">
      <c r="A17" s="22">
        <v>8</v>
      </c>
      <c r="B17" s="16" t="s">
        <v>107</v>
      </c>
      <c r="C17" s="18">
        <f>+C11</f>
        <v>1298600</v>
      </c>
      <c r="D17" s="43"/>
      <c r="E17" s="64">
        <f t="shared" si="0"/>
        <v>0</v>
      </c>
      <c r="F17" s="65"/>
      <c r="G17" s="64">
        <f t="shared" si="1"/>
        <v>0</v>
      </c>
      <c r="H17" s="60">
        <f t="shared" si="2"/>
        <v>0</v>
      </c>
    </row>
    <row r="18" spans="1:9" ht="30.75" customHeight="1" x14ac:dyDescent="0.35">
      <c r="A18" s="22">
        <v>9</v>
      </c>
      <c r="B18" s="16" t="s">
        <v>12</v>
      </c>
      <c r="C18" s="18">
        <f>C17/25*2.5+C17/25/6</f>
        <v>138517.33333333334</v>
      </c>
      <c r="D18" s="43"/>
      <c r="E18" s="64">
        <f t="shared" si="0"/>
        <v>0</v>
      </c>
      <c r="F18" s="65"/>
      <c r="G18" s="64">
        <f t="shared" si="1"/>
        <v>0</v>
      </c>
      <c r="H18" s="60">
        <f t="shared" si="2"/>
        <v>0</v>
      </c>
    </row>
    <row r="19" spans="1:9" ht="30.75" customHeight="1" x14ac:dyDescent="0.35">
      <c r="A19" s="22">
        <v>10</v>
      </c>
      <c r="B19" s="16" t="s">
        <v>13</v>
      </c>
      <c r="C19" s="18">
        <f>+C14</f>
        <v>1298600</v>
      </c>
      <c r="D19" s="43"/>
      <c r="E19" s="64">
        <f t="shared" si="0"/>
        <v>0</v>
      </c>
      <c r="F19" s="65"/>
      <c r="G19" s="64">
        <f t="shared" si="1"/>
        <v>0</v>
      </c>
      <c r="H19" s="60">
        <f t="shared" si="2"/>
        <v>0</v>
      </c>
    </row>
    <row r="20" spans="1:9" ht="30.75" customHeight="1" x14ac:dyDescent="0.35">
      <c r="A20" s="22">
        <v>11</v>
      </c>
      <c r="B20" s="16" t="s">
        <v>85</v>
      </c>
      <c r="C20" s="18">
        <f>+C11</f>
        <v>1298600</v>
      </c>
      <c r="D20" s="43"/>
      <c r="E20" s="64">
        <f t="shared" si="0"/>
        <v>0</v>
      </c>
      <c r="F20" s="65"/>
      <c r="G20" s="64">
        <f t="shared" si="1"/>
        <v>0</v>
      </c>
      <c r="H20" s="60">
        <f t="shared" si="2"/>
        <v>0</v>
      </c>
    </row>
    <row r="21" spans="1:9" ht="30.75" customHeight="1" x14ac:dyDescent="0.35">
      <c r="A21" s="22">
        <v>12</v>
      </c>
      <c r="B21" s="16" t="s">
        <v>14</v>
      </c>
      <c r="C21" s="18">
        <f>+C10</f>
        <v>1298600</v>
      </c>
      <c r="D21" s="43"/>
      <c r="E21" s="64">
        <f t="shared" si="0"/>
        <v>0</v>
      </c>
      <c r="F21" s="65"/>
      <c r="G21" s="64">
        <f t="shared" si="1"/>
        <v>0</v>
      </c>
      <c r="H21" s="60">
        <f t="shared" si="2"/>
        <v>0</v>
      </c>
    </row>
    <row r="22" spans="1:9" ht="33.75" customHeight="1" x14ac:dyDescent="0.35">
      <c r="A22" s="79" t="s">
        <v>97</v>
      </c>
      <c r="B22" s="80"/>
      <c r="C22" s="80"/>
      <c r="D22" s="81"/>
      <c r="E22" s="50">
        <f>+SUM(E10:E21)</f>
        <v>0</v>
      </c>
      <c r="F22" s="50"/>
      <c r="G22" s="50">
        <f>+SUM(G10:G21)</f>
        <v>0</v>
      </c>
      <c r="H22" s="49">
        <f>+SUM(H10:H21)</f>
        <v>0</v>
      </c>
    </row>
    <row r="23" spans="1:9" ht="25.5" customHeight="1" x14ac:dyDescent="0.35">
      <c r="A23" s="23"/>
      <c r="F23" s="66"/>
    </row>
    <row r="24" spans="1:9" ht="25.5" customHeight="1" x14ac:dyDescent="0.35">
      <c r="A24" s="79" t="s">
        <v>94</v>
      </c>
      <c r="B24" s="80"/>
      <c r="C24" s="80"/>
      <c r="D24" s="81"/>
      <c r="E24" s="50">
        <f>+E22</f>
        <v>0</v>
      </c>
      <c r="F24" s="50"/>
      <c r="G24" s="50">
        <f>+G22</f>
        <v>0</v>
      </c>
      <c r="H24" s="49">
        <f>+H22</f>
        <v>0</v>
      </c>
    </row>
    <row r="25" spans="1:9" ht="12.75" customHeight="1" x14ac:dyDescent="0.35">
      <c r="A25" s="76" t="s">
        <v>110</v>
      </c>
      <c r="B25" s="76"/>
      <c r="C25" s="76"/>
      <c r="D25" s="76"/>
      <c r="E25" s="76"/>
      <c r="F25" s="76"/>
      <c r="G25" s="76"/>
      <c r="H25" s="76"/>
      <c r="I25" s="76"/>
    </row>
    <row r="26" spans="1:9" ht="10.5" customHeight="1" x14ac:dyDescent="0.35">
      <c r="A26" s="76"/>
      <c r="B26" s="76"/>
      <c r="C26" s="76"/>
      <c r="D26" s="76"/>
      <c r="E26" s="76"/>
      <c r="F26" s="76"/>
      <c r="G26" s="76"/>
      <c r="H26" s="76"/>
      <c r="I26" s="76"/>
    </row>
    <row r="27" spans="1:9" ht="16.5" customHeight="1" x14ac:dyDescent="0.35">
      <c r="A27" s="76" t="s">
        <v>128</v>
      </c>
      <c r="B27" s="76"/>
      <c r="C27" s="76"/>
      <c r="D27" s="76"/>
      <c r="E27" s="76"/>
      <c r="F27" s="76"/>
      <c r="G27" s="76"/>
      <c r="H27" s="76"/>
      <c r="I27" s="76"/>
    </row>
    <row r="28" spans="1:9" ht="20.25" customHeight="1" x14ac:dyDescent="0.35">
      <c r="A28" s="76"/>
      <c r="B28" s="76"/>
      <c r="C28" s="76"/>
      <c r="D28" s="76"/>
      <c r="E28" s="76"/>
      <c r="F28" s="76"/>
      <c r="G28" s="76"/>
      <c r="H28" s="76"/>
      <c r="I28" s="76"/>
    </row>
  </sheetData>
  <sheetProtection selectLockedCells="1"/>
  <mergeCells count="10">
    <mergeCell ref="A28:I28"/>
    <mergeCell ref="C1:I1"/>
    <mergeCell ref="A3:I3"/>
    <mergeCell ref="A4:I4"/>
    <mergeCell ref="A27:I27"/>
    <mergeCell ref="A6:H7"/>
    <mergeCell ref="A9:H9"/>
    <mergeCell ref="A24:D24"/>
    <mergeCell ref="A22:D22"/>
    <mergeCell ref="A25:I26"/>
  </mergeCells>
  <dataValidations count="1">
    <dataValidation type="whole" operator="greaterThan" allowBlank="1" showInputMessage="1" showErrorMessage="1" sqref="D10:D21 I10">
      <formula1>1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35"/>
  <sheetViews>
    <sheetView zoomScale="110" zoomScaleNormal="110" zoomScalePageLayoutView="110" workbookViewId="0">
      <selection activeCell="D10" sqref="D10"/>
    </sheetView>
  </sheetViews>
  <sheetFormatPr baseColWidth="10" defaultColWidth="10.81640625" defaultRowHeight="12.5" x14ac:dyDescent="0.35"/>
  <cols>
    <col min="1" max="1" width="5.6328125" style="11" customWidth="1"/>
    <col min="2" max="2" width="51.1796875" style="11" customWidth="1"/>
    <col min="3" max="3" width="18.1796875" style="38" customWidth="1"/>
    <col min="4" max="8" width="27" style="38" customWidth="1"/>
    <col min="9" max="9" width="12" style="11" customWidth="1"/>
    <col min="10" max="16384" width="10.81640625" style="11"/>
  </cols>
  <sheetData>
    <row r="1" spans="1:8" ht="57" customHeight="1" x14ac:dyDescent="0.35">
      <c r="A1" s="8" t="s">
        <v>0</v>
      </c>
      <c r="B1" s="9"/>
      <c r="C1" s="98" t="s">
        <v>109</v>
      </c>
      <c r="D1" s="99"/>
      <c r="E1" s="99"/>
      <c r="F1" s="99"/>
      <c r="G1" s="99"/>
      <c r="H1" s="99"/>
    </row>
    <row r="2" spans="1:8" ht="13" x14ac:dyDescent="0.35">
      <c r="A2" s="12"/>
      <c r="B2" s="10"/>
      <c r="C2" s="57"/>
      <c r="D2" s="57"/>
      <c r="E2" s="57"/>
      <c r="F2" s="57"/>
      <c r="G2" s="57"/>
      <c r="H2" s="57"/>
    </row>
    <row r="3" spans="1:8" ht="14" x14ac:dyDescent="0.35">
      <c r="A3" s="82" t="s">
        <v>1</v>
      </c>
      <c r="B3" s="83"/>
      <c r="C3" s="83"/>
      <c r="D3" s="83"/>
      <c r="E3" s="83"/>
      <c r="F3" s="83"/>
      <c r="G3" s="83"/>
      <c r="H3" s="83"/>
    </row>
    <row r="4" spans="1:8" ht="22.5" customHeight="1" x14ac:dyDescent="0.35">
      <c r="A4" s="84" t="s">
        <v>95</v>
      </c>
      <c r="B4" s="85"/>
      <c r="C4" s="85"/>
      <c r="D4" s="85"/>
      <c r="E4" s="85"/>
      <c r="F4" s="85"/>
      <c r="G4" s="85"/>
      <c r="H4" s="85"/>
    </row>
    <row r="5" spans="1:8" ht="22.5" customHeight="1" x14ac:dyDescent="0.35">
      <c r="A5" s="13"/>
      <c r="B5" s="13"/>
      <c r="C5" s="58"/>
      <c r="D5" s="58"/>
      <c r="E5" s="58"/>
      <c r="F5" s="58"/>
      <c r="G5" s="58"/>
      <c r="H5" s="58"/>
    </row>
    <row r="6" spans="1:8" ht="12.75" customHeight="1" x14ac:dyDescent="0.35">
      <c r="A6" s="89" t="s">
        <v>103</v>
      </c>
      <c r="B6" s="90"/>
      <c r="C6" s="90"/>
      <c r="D6" s="90"/>
      <c r="E6" s="90"/>
      <c r="F6" s="90"/>
      <c r="G6" s="90"/>
      <c r="H6" s="91"/>
    </row>
    <row r="7" spans="1:8" ht="13.5" customHeight="1" x14ac:dyDescent="0.35">
      <c r="A7" s="92"/>
      <c r="B7" s="93"/>
      <c r="C7" s="93"/>
      <c r="D7" s="93"/>
      <c r="E7" s="93"/>
      <c r="F7" s="93"/>
      <c r="G7" s="93"/>
      <c r="H7" s="94"/>
    </row>
    <row r="8" spans="1:8" s="15" customFormat="1" ht="43.5" customHeight="1" x14ac:dyDescent="0.35">
      <c r="A8" s="14" t="s">
        <v>2</v>
      </c>
      <c r="B8" s="14" t="s">
        <v>3</v>
      </c>
      <c r="C8" s="45" t="s">
        <v>99</v>
      </c>
      <c r="D8" s="45" t="s">
        <v>17</v>
      </c>
      <c r="E8" s="45" t="s">
        <v>18</v>
      </c>
      <c r="F8" s="45" t="s">
        <v>114</v>
      </c>
      <c r="G8" s="45" t="s">
        <v>19</v>
      </c>
      <c r="H8" s="45" t="s">
        <v>93</v>
      </c>
    </row>
    <row r="9" spans="1:8" s="15" customFormat="1" ht="11.5" x14ac:dyDescent="0.35">
      <c r="A9" s="97"/>
      <c r="B9" s="97"/>
      <c r="C9" s="97"/>
      <c r="D9" s="97"/>
      <c r="E9" s="97"/>
      <c r="F9" s="97"/>
      <c r="G9" s="97"/>
      <c r="H9" s="97"/>
    </row>
    <row r="10" spans="1:8" ht="57" customHeight="1" x14ac:dyDescent="0.35">
      <c r="A10" s="16">
        <v>1</v>
      </c>
      <c r="B10" s="17" t="s">
        <v>115</v>
      </c>
      <c r="C10" s="18">
        <v>575487</v>
      </c>
      <c r="D10" s="59"/>
      <c r="E10" s="60">
        <f>+ROUND($C$10*D10,0)</f>
        <v>0</v>
      </c>
      <c r="F10" s="61"/>
      <c r="G10" s="60">
        <f>+ROUND($C$10*$F$10,0)</f>
        <v>0</v>
      </c>
      <c r="H10" s="60">
        <f>+ROUND($E$10+$G$10,0)</f>
        <v>0</v>
      </c>
    </row>
    <row r="11" spans="1:8" ht="27.75" customHeight="1" x14ac:dyDescent="0.35">
      <c r="A11" s="16">
        <v>2</v>
      </c>
      <c r="B11" s="17" t="s">
        <v>4</v>
      </c>
      <c r="C11" s="18">
        <v>575355</v>
      </c>
      <c r="D11" s="43"/>
      <c r="E11" s="64">
        <f t="shared" ref="E11:E27" si="0">+ROUND(C11*D11,0)</f>
        <v>0</v>
      </c>
      <c r="F11" s="65"/>
      <c r="G11" s="64">
        <f t="shared" ref="G11:G27" si="1">ROUND(C11*F11,0)</f>
        <v>0</v>
      </c>
      <c r="H11" s="60">
        <f t="shared" ref="H11:H27" si="2">+ROUND(E11+G11,0)</f>
        <v>0</v>
      </c>
    </row>
    <row r="12" spans="1:8" ht="27.75" customHeight="1" x14ac:dyDescent="0.35">
      <c r="A12" s="16">
        <v>3</v>
      </c>
      <c r="B12" s="17" t="s">
        <v>87</v>
      </c>
      <c r="C12" s="18">
        <v>335059</v>
      </c>
      <c r="D12" s="43"/>
      <c r="E12" s="64">
        <f t="shared" si="0"/>
        <v>0</v>
      </c>
      <c r="F12" s="65"/>
      <c r="G12" s="64">
        <f t="shared" si="1"/>
        <v>0</v>
      </c>
      <c r="H12" s="60">
        <f t="shared" si="2"/>
        <v>0</v>
      </c>
    </row>
    <row r="13" spans="1:8" ht="27.75" customHeight="1" x14ac:dyDescent="0.35">
      <c r="A13" s="16">
        <v>4</v>
      </c>
      <c r="B13" s="16" t="s">
        <v>5</v>
      </c>
      <c r="C13" s="18">
        <f>+C11</f>
        <v>575355</v>
      </c>
      <c r="D13" s="43"/>
      <c r="E13" s="64">
        <f t="shared" si="0"/>
        <v>0</v>
      </c>
      <c r="F13" s="65"/>
      <c r="G13" s="64">
        <f t="shared" si="1"/>
        <v>0</v>
      </c>
      <c r="H13" s="60">
        <f t="shared" si="2"/>
        <v>0</v>
      </c>
    </row>
    <row r="14" spans="1:8" ht="27.75" customHeight="1" x14ac:dyDescent="0.35">
      <c r="A14" s="16">
        <v>5</v>
      </c>
      <c r="B14" s="16" t="s">
        <v>86</v>
      </c>
      <c r="C14" s="18">
        <f>+C12</f>
        <v>335059</v>
      </c>
      <c r="D14" s="43"/>
      <c r="E14" s="64">
        <f t="shared" si="0"/>
        <v>0</v>
      </c>
      <c r="F14" s="65"/>
      <c r="G14" s="64">
        <f t="shared" si="1"/>
        <v>0</v>
      </c>
      <c r="H14" s="60">
        <f t="shared" si="2"/>
        <v>0</v>
      </c>
    </row>
    <row r="15" spans="1:8" ht="27.75" customHeight="1" x14ac:dyDescent="0.35">
      <c r="A15" s="16">
        <v>6</v>
      </c>
      <c r="B15" s="16" t="s">
        <v>6</v>
      </c>
      <c r="C15" s="18">
        <v>19624</v>
      </c>
      <c r="D15" s="43"/>
      <c r="E15" s="64">
        <f t="shared" si="0"/>
        <v>0</v>
      </c>
      <c r="F15" s="65"/>
      <c r="G15" s="64">
        <f t="shared" si="1"/>
        <v>0</v>
      </c>
      <c r="H15" s="60">
        <f t="shared" si="2"/>
        <v>0</v>
      </c>
    </row>
    <row r="16" spans="1:8" ht="27.75" customHeight="1" x14ac:dyDescent="0.35">
      <c r="A16" s="16">
        <v>7</v>
      </c>
      <c r="B16" s="16" t="s">
        <v>7</v>
      </c>
      <c r="C16" s="18">
        <v>325691</v>
      </c>
      <c r="D16" s="43"/>
      <c r="E16" s="64">
        <f t="shared" si="0"/>
        <v>0</v>
      </c>
      <c r="F16" s="65"/>
      <c r="G16" s="64">
        <f t="shared" si="1"/>
        <v>0</v>
      </c>
      <c r="H16" s="60">
        <f t="shared" si="2"/>
        <v>0</v>
      </c>
    </row>
    <row r="17" spans="1:9" ht="27.75" customHeight="1" x14ac:dyDescent="0.35">
      <c r="A17" s="16">
        <v>8</v>
      </c>
      <c r="B17" s="16" t="s">
        <v>8</v>
      </c>
      <c r="C17" s="18">
        <v>3695</v>
      </c>
      <c r="D17" s="43"/>
      <c r="E17" s="64">
        <f t="shared" si="0"/>
        <v>0</v>
      </c>
      <c r="F17" s="65"/>
      <c r="G17" s="64">
        <f t="shared" si="1"/>
        <v>0</v>
      </c>
      <c r="H17" s="60">
        <f t="shared" si="2"/>
        <v>0</v>
      </c>
    </row>
    <row r="18" spans="1:9" ht="27.75" customHeight="1" x14ac:dyDescent="0.35">
      <c r="A18" s="16">
        <v>9</v>
      </c>
      <c r="B18" s="16" t="s">
        <v>9</v>
      </c>
      <c r="C18" s="18">
        <v>7390</v>
      </c>
      <c r="D18" s="43"/>
      <c r="E18" s="64">
        <f t="shared" si="0"/>
        <v>0</v>
      </c>
      <c r="F18" s="65"/>
      <c r="G18" s="64">
        <f t="shared" si="1"/>
        <v>0</v>
      </c>
      <c r="H18" s="60">
        <f t="shared" si="2"/>
        <v>0</v>
      </c>
    </row>
    <row r="19" spans="1:9" ht="27.75" customHeight="1" x14ac:dyDescent="0.35">
      <c r="A19" s="16">
        <v>10</v>
      </c>
      <c r="B19" s="16" t="s">
        <v>102</v>
      </c>
      <c r="C19" s="18">
        <f>+C10</f>
        <v>575487</v>
      </c>
      <c r="D19" s="43"/>
      <c r="E19" s="64">
        <f t="shared" si="0"/>
        <v>0</v>
      </c>
      <c r="F19" s="65"/>
      <c r="G19" s="64">
        <f t="shared" si="1"/>
        <v>0</v>
      </c>
      <c r="H19" s="60">
        <f t="shared" si="2"/>
        <v>0</v>
      </c>
    </row>
    <row r="20" spans="1:9" ht="27.75" customHeight="1" x14ac:dyDescent="0.35">
      <c r="A20" s="16">
        <v>11</v>
      </c>
      <c r="B20" s="16" t="s">
        <v>10</v>
      </c>
      <c r="C20" s="18">
        <f>+C11</f>
        <v>575355</v>
      </c>
      <c r="D20" s="43"/>
      <c r="E20" s="64">
        <f t="shared" si="0"/>
        <v>0</v>
      </c>
      <c r="F20" s="65"/>
      <c r="G20" s="64">
        <f t="shared" si="1"/>
        <v>0</v>
      </c>
      <c r="H20" s="60">
        <f t="shared" si="2"/>
        <v>0</v>
      </c>
    </row>
    <row r="21" spans="1:9" ht="27.75" customHeight="1" x14ac:dyDescent="0.35">
      <c r="A21" s="16">
        <v>12</v>
      </c>
      <c r="B21" s="16" t="s">
        <v>11</v>
      </c>
      <c r="C21" s="18">
        <f>+C10</f>
        <v>575487</v>
      </c>
      <c r="D21" s="43"/>
      <c r="E21" s="64">
        <f t="shared" si="0"/>
        <v>0</v>
      </c>
      <c r="F21" s="65"/>
      <c r="G21" s="64">
        <f t="shared" si="1"/>
        <v>0</v>
      </c>
      <c r="H21" s="60">
        <f t="shared" si="2"/>
        <v>0</v>
      </c>
    </row>
    <row r="22" spans="1:9" ht="27.75" customHeight="1" x14ac:dyDescent="0.35">
      <c r="A22" s="16">
        <v>13</v>
      </c>
      <c r="B22" s="16" t="s">
        <v>107</v>
      </c>
      <c r="C22" s="18">
        <f>+C11+C12</f>
        <v>910414</v>
      </c>
      <c r="D22" s="43"/>
      <c r="E22" s="64">
        <f t="shared" si="0"/>
        <v>0</v>
      </c>
      <c r="F22" s="65"/>
      <c r="G22" s="64">
        <f t="shared" si="1"/>
        <v>0</v>
      </c>
      <c r="H22" s="60">
        <f t="shared" si="2"/>
        <v>0</v>
      </c>
    </row>
    <row r="23" spans="1:9" ht="27.75" customHeight="1" x14ac:dyDescent="0.35">
      <c r="A23" s="16">
        <v>14</v>
      </c>
      <c r="B23" s="16" t="s">
        <v>108</v>
      </c>
      <c r="C23" s="18">
        <f>C12</f>
        <v>335059</v>
      </c>
      <c r="D23" s="43"/>
      <c r="E23" s="64">
        <f t="shared" si="0"/>
        <v>0</v>
      </c>
      <c r="F23" s="65"/>
      <c r="G23" s="64">
        <f t="shared" si="1"/>
        <v>0</v>
      </c>
      <c r="H23" s="60">
        <f t="shared" si="2"/>
        <v>0</v>
      </c>
    </row>
    <row r="24" spans="1:9" ht="27.75" customHeight="1" x14ac:dyDescent="0.35">
      <c r="A24" s="16">
        <v>15</v>
      </c>
      <c r="B24" s="16" t="s">
        <v>12</v>
      </c>
      <c r="C24" s="18">
        <f>C22/25*2.5+C22/25/6</f>
        <v>97110.82666666666</v>
      </c>
      <c r="D24" s="43"/>
      <c r="E24" s="64">
        <f t="shared" si="0"/>
        <v>0</v>
      </c>
      <c r="F24" s="65"/>
      <c r="G24" s="64">
        <f t="shared" si="1"/>
        <v>0</v>
      </c>
      <c r="H24" s="60">
        <f t="shared" si="2"/>
        <v>0</v>
      </c>
    </row>
    <row r="25" spans="1:9" ht="27.75" customHeight="1" x14ac:dyDescent="0.35">
      <c r="A25" s="16">
        <v>16</v>
      </c>
      <c r="B25" s="16" t="s">
        <v>13</v>
      </c>
      <c r="C25" s="18">
        <f>+C19</f>
        <v>575487</v>
      </c>
      <c r="D25" s="43"/>
      <c r="E25" s="64">
        <f t="shared" si="0"/>
        <v>0</v>
      </c>
      <c r="F25" s="65"/>
      <c r="G25" s="64">
        <f t="shared" si="1"/>
        <v>0</v>
      </c>
      <c r="H25" s="60">
        <f t="shared" si="2"/>
        <v>0</v>
      </c>
    </row>
    <row r="26" spans="1:9" ht="27.75" customHeight="1" x14ac:dyDescent="0.35">
      <c r="A26" s="16">
        <v>17</v>
      </c>
      <c r="B26" s="16" t="s">
        <v>85</v>
      </c>
      <c r="C26" s="18">
        <f>+C11</f>
        <v>575355</v>
      </c>
      <c r="D26" s="43"/>
      <c r="E26" s="64">
        <f t="shared" si="0"/>
        <v>0</v>
      </c>
      <c r="F26" s="65"/>
      <c r="G26" s="64">
        <f t="shared" si="1"/>
        <v>0</v>
      </c>
      <c r="H26" s="60">
        <f t="shared" si="2"/>
        <v>0</v>
      </c>
    </row>
    <row r="27" spans="1:9" ht="27.75" customHeight="1" x14ac:dyDescent="0.35">
      <c r="A27" s="16">
        <v>18</v>
      </c>
      <c r="B27" s="16" t="s">
        <v>14</v>
      </c>
      <c r="C27" s="18">
        <f>+C10</f>
        <v>575487</v>
      </c>
      <c r="D27" s="43"/>
      <c r="E27" s="64">
        <f t="shared" si="0"/>
        <v>0</v>
      </c>
      <c r="F27" s="65"/>
      <c r="G27" s="64">
        <f t="shared" si="1"/>
        <v>0</v>
      </c>
      <c r="H27" s="60">
        <f t="shared" si="2"/>
        <v>0</v>
      </c>
    </row>
    <row r="28" spans="1:9" ht="30.75" customHeight="1" x14ac:dyDescent="0.35">
      <c r="A28" s="79" t="s">
        <v>97</v>
      </c>
      <c r="B28" s="80"/>
      <c r="C28" s="80"/>
      <c r="D28" s="81"/>
      <c r="E28" s="49">
        <f>+SUM(E10:E27)</f>
        <v>0</v>
      </c>
      <c r="F28" s="51"/>
      <c r="G28" s="50">
        <f>+SUM(G10:G27)</f>
        <v>0</v>
      </c>
      <c r="H28" s="49">
        <f>+SUM(H10:H27)</f>
        <v>0</v>
      </c>
    </row>
    <row r="29" spans="1:9" s="13" customFormat="1" ht="20.25" customHeight="1" x14ac:dyDescent="0.35">
      <c r="A29" s="19"/>
      <c r="B29" s="19"/>
      <c r="C29" s="67"/>
      <c r="D29" s="62"/>
      <c r="E29" s="62"/>
      <c r="F29" s="62"/>
      <c r="G29" s="62"/>
      <c r="H29" s="62"/>
    </row>
    <row r="30" spans="1:9" ht="21" customHeight="1" x14ac:dyDescent="0.35">
      <c r="A30" s="79" t="s">
        <v>94</v>
      </c>
      <c r="B30" s="80"/>
      <c r="C30" s="80"/>
      <c r="D30" s="81"/>
      <c r="E30" s="49">
        <f>+E28</f>
        <v>0</v>
      </c>
      <c r="F30" s="51"/>
      <c r="G30" s="50">
        <f>+G28</f>
        <v>0</v>
      </c>
      <c r="H30" s="49">
        <f>+H28</f>
        <v>0</v>
      </c>
    </row>
    <row r="31" spans="1:9" ht="12.75" customHeight="1" x14ac:dyDescent="0.35">
      <c r="A31" s="76" t="s">
        <v>110</v>
      </c>
      <c r="B31" s="76"/>
      <c r="C31" s="76"/>
      <c r="D31" s="76"/>
      <c r="E31" s="76"/>
      <c r="F31" s="76"/>
      <c r="G31" s="76"/>
      <c r="H31" s="76"/>
      <c r="I31" s="21"/>
    </row>
    <row r="32" spans="1:9" x14ac:dyDescent="0.35">
      <c r="A32" s="76"/>
      <c r="B32" s="76"/>
      <c r="C32" s="76"/>
      <c r="D32" s="76"/>
      <c r="E32" s="76"/>
      <c r="F32" s="76"/>
      <c r="G32" s="76"/>
      <c r="H32" s="76"/>
      <c r="I32" s="21"/>
    </row>
    <row r="33" spans="1:9" ht="12.75" customHeight="1" x14ac:dyDescent="0.35">
      <c r="A33" s="76" t="s">
        <v>128</v>
      </c>
      <c r="B33" s="76"/>
      <c r="C33" s="76"/>
      <c r="D33" s="76"/>
      <c r="E33" s="76"/>
      <c r="F33" s="76"/>
      <c r="G33" s="76"/>
      <c r="H33" s="76"/>
      <c r="I33" s="21"/>
    </row>
    <row r="34" spans="1:9" ht="12.75" customHeight="1" x14ac:dyDescent="0.35">
      <c r="A34" s="76"/>
      <c r="B34" s="76"/>
      <c r="C34" s="76"/>
      <c r="D34" s="76"/>
      <c r="E34" s="76"/>
      <c r="F34" s="76"/>
      <c r="G34" s="76"/>
      <c r="H34" s="76"/>
      <c r="I34" s="21"/>
    </row>
    <row r="35" spans="1:9" ht="15" customHeight="1" x14ac:dyDescent="0.35">
      <c r="A35" s="76"/>
      <c r="B35" s="76"/>
      <c r="C35" s="76"/>
      <c r="D35" s="76"/>
      <c r="E35" s="76"/>
      <c r="F35" s="76"/>
      <c r="G35" s="76"/>
      <c r="H35" s="76"/>
    </row>
  </sheetData>
  <sheetProtection selectLockedCells="1"/>
  <mergeCells count="10">
    <mergeCell ref="C1:H1"/>
    <mergeCell ref="A3:H3"/>
    <mergeCell ref="A4:H4"/>
    <mergeCell ref="A6:H7"/>
    <mergeCell ref="A9:H9"/>
    <mergeCell ref="A30:D30"/>
    <mergeCell ref="A28:D28"/>
    <mergeCell ref="A35:H35"/>
    <mergeCell ref="A33:H34"/>
    <mergeCell ref="A31:H32"/>
  </mergeCells>
  <dataValidations count="1">
    <dataValidation type="whole" operator="greaterThan" allowBlank="1" showInputMessage="1" showErrorMessage="1" sqref="D10:D27">
      <formula1>1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82"/>
  <sheetViews>
    <sheetView showGridLines="0" workbookViewId="0">
      <selection activeCell="D1" sqref="D1:H1"/>
    </sheetView>
  </sheetViews>
  <sheetFormatPr baseColWidth="10" defaultColWidth="10.81640625" defaultRowHeight="12.5" x14ac:dyDescent="0.25"/>
  <cols>
    <col min="1" max="1" width="9" style="24" customWidth="1"/>
    <col min="2" max="2" width="59.36328125" style="29" customWidth="1"/>
    <col min="3" max="3" width="12.6328125" style="24" customWidth="1"/>
    <col min="4" max="4" width="14.81640625" style="24" customWidth="1"/>
    <col min="5" max="5" width="15.6328125" style="24" bestFit="1" customWidth="1"/>
    <col min="6" max="6" width="15.6328125" style="24" customWidth="1"/>
    <col min="7" max="7" width="17.81640625" style="24" customWidth="1"/>
    <col min="8" max="8" width="18.453125" style="24" customWidth="1"/>
    <col min="9" max="16384" width="10.81640625" style="24"/>
  </cols>
  <sheetData>
    <row r="1" spans="1:8" ht="61.5" customHeight="1" thickBot="1" x14ac:dyDescent="0.3">
      <c r="B1" s="68"/>
      <c r="C1" s="68"/>
      <c r="D1" s="105" t="s">
        <v>15</v>
      </c>
      <c r="E1" s="106"/>
      <c r="F1" s="106"/>
      <c r="G1" s="106"/>
      <c r="H1" s="107"/>
    </row>
    <row r="2" spans="1:8" ht="31.5" customHeight="1" x14ac:dyDescent="0.25">
      <c r="A2" s="100" t="s">
        <v>104</v>
      </c>
      <c r="B2" s="100"/>
      <c r="C2" s="100"/>
      <c r="D2" s="100"/>
      <c r="E2" s="100"/>
      <c r="F2" s="100"/>
      <c r="G2" s="100"/>
      <c r="H2" s="100"/>
    </row>
    <row r="3" spans="1:8" s="26" customFormat="1" ht="34.5" customHeight="1" x14ac:dyDescent="0.2">
      <c r="A3" s="101" t="s">
        <v>16</v>
      </c>
      <c r="B3" s="101"/>
      <c r="C3" s="25" t="s">
        <v>99</v>
      </c>
      <c r="D3" s="25" t="s">
        <v>17</v>
      </c>
      <c r="E3" s="25" t="s">
        <v>18</v>
      </c>
      <c r="F3" s="25" t="s">
        <v>114</v>
      </c>
      <c r="G3" s="25" t="s">
        <v>19</v>
      </c>
      <c r="H3" s="25" t="s">
        <v>20</v>
      </c>
    </row>
    <row r="4" spans="1:8" ht="15" customHeight="1" x14ac:dyDescent="0.25">
      <c r="A4" s="27">
        <v>1</v>
      </c>
      <c r="B4" s="52" t="s">
        <v>21</v>
      </c>
      <c r="C4" s="53">
        <v>1756</v>
      </c>
      <c r="D4" s="1"/>
      <c r="E4" s="28">
        <f>ROUND(+C4*D4,0)</f>
        <v>0</v>
      </c>
      <c r="F4" s="42"/>
      <c r="G4" s="28">
        <f>ROUND(F4*C4,0)</f>
        <v>0</v>
      </c>
      <c r="H4" s="28">
        <f>ROUND(E4+G4,0)</f>
        <v>0</v>
      </c>
    </row>
    <row r="5" spans="1:8" ht="15" customHeight="1" x14ac:dyDescent="0.25">
      <c r="A5" s="27">
        <v>2</v>
      </c>
      <c r="B5" s="52" t="s">
        <v>22</v>
      </c>
      <c r="C5" s="53">
        <v>3108</v>
      </c>
      <c r="D5" s="1"/>
      <c r="E5" s="28">
        <f t="shared" ref="E5:E66" si="0">ROUND(+C5*D5,0)</f>
        <v>0</v>
      </c>
      <c r="F5" s="42"/>
      <c r="G5" s="28">
        <f t="shared" ref="G5:G68" si="1">ROUND(F5*C5,0)</f>
        <v>0</v>
      </c>
      <c r="H5" s="28">
        <f t="shared" ref="H5:H66" si="2">ROUND(E5+G5,0)</f>
        <v>0</v>
      </c>
    </row>
    <row r="6" spans="1:8" ht="15" customHeight="1" x14ac:dyDescent="0.25">
      <c r="A6" s="27">
        <v>3</v>
      </c>
      <c r="B6" s="52" t="s">
        <v>23</v>
      </c>
      <c r="C6" s="53">
        <v>1085</v>
      </c>
      <c r="D6" s="1"/>
      <c r="E6" s="28">
        <f t="shared" si="0"/>
        <v>0</v>
      </c>
      <c r="F6" s="42"/>
      <c r="G6" s="28">
        <f t="shared" si="1"/>
        <v>0</v>
      </c>
      <c r="H6" s="28">
        <f t="shared" si="2"/>
        <v>0</v>
      </c>
    </row>
    <row r="7" spans="1:8" ht="15" customHeight="1" x14ac:dyDescent="0.25">
      <c r="A7" s="27">
        <v>4</v>
      </c>
      <c r="B7" s="52" t="s">
        <v>24</v>
      </c>
      <c r="C7" s="53">
        <v>4531</v>
      </c>
      <c r="D7" s="1"/>
      <c r="E7" s="28">
        <f t="shared" si="0"/>
        <v>0</v>
      </c>
      <c r="F7" s="42"/>
      <c r="G7" s="28">
        <f t="shared" si="1"/>
        <v>0</v>
      </c>
      <c r="H7" s="28">
        <f t="shared" si="2"/>
        <v>0</v>
      </c>
    </row>
    <row r="8" spans="1:8" ht="15" customHeight="1" x14ac:dyDescent="0.25">
      <c r="A8" s="27">
        <v>5</v>
      </c>
      <c r="B8" s="52" t="s">
        <v>25</v>
      </c>
      <c r="C8" s="53">
        <v>889</v>
      </c>
      <c r="D8" s="1"/>
      <c r="E8" s="28">
        <f t="shared" si="0"/>
        <v>0</v>
      </c>
      <c r="F8" s="42"/>
      <c r="G8" s="28">
        <f t="shared" si="1"/>
        <v>0</v>
      </c>
      <c r="H8" s="28">
        <f t="shared" si="2"/>
        <v>0</v>
      </c>
    </row>
    <row r="9" spans="1:8" ht="15" customHeight="1" x14ac:dyDescent="0.25">
      <c r="A9" s="27">
        <v>6</v>
      </c>
      <c r="B9" s="52" t="s">
        <v>26</v>
      </c>
      <c r="C9" s="53">
        <v>3874</v>
      </c>
      <c r="D9" s="1"/>
      <c r="E9" s="28">
        <f t="shared" si="0"/>
        <v>0</v>
      </c>
      <c r="F9" s="42"/>
      <c r="G9" s="28">
        <f t="shared" si="1"/>
        <v>0</v>
      </c>
      <c r="H9" s="28">
        <f t="shared" si="2"/>
        <v>0</v>
      </c>
    </row>
    <row r="10" spans="1:8" ht="15" customHeight="1" x14ac:dyDescent="0.25">
      <c r="A10" s="27">
        <v>7</v>
      </c>
      <c r="B10" s="52" t="s">
        <v>27</v>
      </c>
      <c r="C10" s="53">
        <v>3874</v>
      </c>
      <c r="D10" s="1"/>
      <c r="E10" s="28">
        <f t="shared" si="0"/>
        <v>0</v>
      </c>
      <c r="F10" s="42"/>
      <c r="G10" s="28">
        <f t="shared" si="1"/>
        <v>0</v>
      </c>
      <c r="H10" s="28">
        <f t="shared" si="2"/>
        <v>0</v>
      </c>
    </row>
    <row r="11" spans="1:8" ht="15" customHeight="1" x14ac:dyDescent="0.25">
      <c r="A11" s="27">
        <v>8</v>
      </c>
      <c r="B11" s="52" t="s">
        <v>28</v>
      </c>
      <c r="C11" s="53">
        <v>3874</v>
      </c>
      <c r="D11" s="1"/>
      <c r="E11" s="28">
        <f t="shared" si="0"/>
        <v>0</v>
      </c>
      <c r="F11" s="42"/>
      <c r="G11" s="28">
        <f t="shared" si="1"/>
        <v>0</v>
      </c>
      <c r="H11" s="28">
        <f t="shared" si="2"/>
        <v>0</v>
      </c>
    </row>
    <row r="12" spans="1:8" ht="15" customHeight="1" x14ac:dyDescent="0.25">
      <c r="A12" s="27">
        <v>9</v>
      </c>
      <c r="B12" s="52" t="s">
        <v>29</v>
      </c>
      <c r="C12" s="53">
        <v>219</v>
      </c>
      <c r="D12" s="1"/>
      <c r="E12" s="28">
        <f t="shared" si="0"/>
        <v>0</v>
      </c>
      <c r="F12" s="42"/>
      <c r="G12" s="28">
        <f t="shared" si="1"/>
        <v>0</v>
      </c>
      <c r="H12" s="28">
        <f t="shared" si="2"/>
        <v>0</v>
      </c>
    </row>
    <row r="13" spans="1:8" ht="15" customHeight="1" x14ac:dyDescent="0.25">
      <c r="A13" s="27">
        <v>10</v>
      </c>
      <c r="B13" s="52" t="s">
        <v>30</v>
      </c>
      <c r="C13" s="53">
        <v>657</v>
      </c>
      <c r="D13" s="1"/>
      <c r="E13" s="28">
        <f t="shared" si="0"/>
        <v>0</v>
      </c>
      <c r="F13" s="42"/>
      <c r="G13" s="28">
        <f t="shared" si="1"/>
        <v>0</v>
      </c>
      <c r="H13" s="28">
        <f t="shared" si="2"/>
        <v>0</v>
      </c>
    </row>
    <row r="14" spans="1:8" ht="15" customHeight="1" x14ac:dyDescent="0.25">
      <c r="A14" s="27">
        <v>11</v>
      </c>
      <c r="B14" s="52" t="s">
        <v>31</v>
      </c>
      <c r="C14" s="53">
        <v>3810</v>
      </c>
      <c r="D14" s="1"/>
      <c r="E14" s="28">
        <f t="shared" si="0"/>
        <v>0</v>
      </c>
      <c r="F14" s="42"/>
      <c r="G14" s="28">
        <f t="shared" si="1"/>
        <v>0</v>
      </c>
      <c r="H14" s="28">
        <f t="shared" si="2"/>
        <v>0</v>
      </c>
    </row>
    <row r="15" spans="1:8" ht="15" customHeight="1" x14ac:dyDescent="0.25">
      <c r="A15" s="27">
        <v>12</v>
      </c>
      <c r="B15" s="52" t="s">
        <v>32</v>
      </c>
      <c r="C15" s="53">
        <v>369</v>
      </c>
      <c r="D15" s="1"/>
      <c r="E15" s="28">
        <f t="shared" si="0"/>
        <v>0</v>
      </c>
      <c r="F15" s="42"/>
      <c r="G15" s="28">
        <f t="shared" si="1"/>
        <v>0</v>
      </c>
      <c r="H15" s="28">
        <f t="shared" si="2"/>
        <v>0</v>
      </c>
    </row>
    <row r="16" spans="1:8" ht="15" customHeight="1" x14ac:dyDescent="0.25">
      <c r="A16" s="27">
        <v>13</v>
      </c>
      <c r="B16" s="52" t="s">
        <v>117</v>
      </c>
      <c r="C16" s="53">
        <v>1066</v>
      </c>
      <c r="D16" s="1"/>
      <c r="E16" s="28">
        <f t="shared" si="0"/>
        <v>0</v>
      </c>
      <c r="F16" s="42"/>
      <c r="G16" s="28">
        <f t="shared" si="1"/>
        <v>0</v>
      </c>
      <c r="H16" s="28">
        <f t="shared" si="2"/>
        <v>0</v>
      </c>
    </row>
    <row r="17" spans="1:8" ht="15" customHeight="1" x14ac:dyDescent="0.25">
      <c r="A17" s="27">
        <v>14</v>
      </c>
      <c r="B17" s="52" t="s">
        <v>33</v>
      </c>
      <c r="C17" s="53">
        <v>3871</v>
      </c>
      <c r="D17" s="1"/>
      <c r="E17" s="28">
        <f t="shared" si="0"/>
        <v>0</v>
      </c>
      <c r="F17" s="42"/>
      <c r="G17" s="28">
        <f t="shared" si="1"/>
        <v>0</v>
      </c>
      <c r="H17" s="28">
        <f t="shared" si="2"/>
        <v>0</v>
      </c>
    </row>
    <row r="18" spans="1:8" ht="15" customHeight="1" x14ac:dyDescent="0.25">
      <c r="A18" s="27">
        <v>15</v>
      </c>
      <c r="B18" s="52" t="s">
        <v>34</v>
      </c>
      <c r="C18" s="53">
        <v>232</v>
      </c>
      <c r="D18" s="1"/>
      <c r="E18" s="28">
        <f t="shared" si="0"/>
        <v>0</v>
      </c>
      <c r="F18" s="42"/>
      <c r="G18" s="28">
        <f t="shared" si="1"/>
        <v>0</v>
      </c>
      <c r="H18" s="28">
        <f t="shared" si="2"/>
        <v>0</v>
      </c>
    </row>
    <row r="19" spans="1:8" ht="15" customHeight="1" x14ac:dyDescent="0.25">
      <c r="A19" s="27">
        <v>16</v>
      </c>
      <c r="B19" s="52" t="s">
        <v>35</v>
      </c>
      <c r="C19" s="53">
        <v>219</v>
      </c>
      <c r="D19" s="1"/>
      <c r="E19" s="28">
        <f t="shared" si="0"/>
        <v>0</v>
      </c>
      <c r="F19" s="42"/>
      <c r="G19" s="28">
        <f t="shared" si="1"/>
        <v>0</v>
      </c>
      <c r="H19" s="28">
        <f t="shared" si="2"/>
        <v>0</v>
      </c>
    </row>
    <row r="20" spans="1:8" ht="15" customHeight="1" x14ac:dyDescent="0.25">
      <c r="A20" s="27">
        <v>17</v>
      </c>
      <c r="B20" s="52" t="s">
        <v>36</v>
      </c>
      <c r="C20" s="53">
        <v>219</v>
      </c>
      <c r="D20" s="1"/>
      <c r="E20" s="28">
        <f t="shared" si="0"/>
        <v>0</v>
      </c>
      <c r="F20" s="42"/>
      <c r="G20" s="28">
        <f t="shared" si="1"/>
        <v>0</v>
      </c>
      <c r="H20" s="28">
        <f t="shared" si="2"/>
        <v>0</v>
      </c>
    </row>
    <row r="21" spans="1:8" ht="15" customHeight="1" x14ac:dyDescent="0.25">
      <c r="A21" s="27">
        <v>18</v>
      </c>
      <c r="B21" s="52" t="s">
        <v>37</v>
      </c>
      <c r="C21" s="53">
        <v>219</v>
      </c>
      <c r="D21" s="1"/>
      <c r="E21" s="28">
        <f t="shared" si="0"/>
        <v>0</v>
      </c>
      <c r="F21" s="42"/>
      <c r="G21" s="28">
        <f t="shared" si="1"/>
        <v>0</v>
      </c>
      <c r="H21" s="28">
        <f t="shared" si="2"/>
        <v>0</v>
      </c>
    </row>
    <row r="22" spans="1:8" x14ac:dyDescent="0.25">
      <c r="A22" s="27">
        <v>19</v>
      </c>
      <c r="B22" s="52" t="s">
        <v>38</v>
      </c>
      <c r="C22" s="53">
        <v>219</v>
      </c>
      <c r="D22" s="1"/>
      <c r="E22" s="28">
        <f t="shared" si="0"/>
        <v>0</v>
      </c>
      <c r="F22" s="42"/>
      <c r="G22" s="28">
        <f t="shared" si="1"/>
        <v>0</v>
      </c>
      <c r="H22" s="28">
        <f t="shared" si="2"/>
        <v>0</v>
      </c>
    </row>
    <row r="23" spans="1:8" ht="15" customHeight="1" x14ac:dyDescent="0.25">
      <c r="A23" s="27">
        <v>20</v>
      </c>
      <c r="B23" s="52" t="s">
        <v>39</v>
      </c>
      <c r="C23" s="53">
        <v>1905</v>
      </c>
      <c r="D23" s="1"/>
      <c r="E23" s="28">
        <f t="shared" si="0"/>
        <v>0</v>
      </c>
      <c r="F23" s="42"/>
      <c r="G23" s="28">
        <f t="shared" si="1"/>
        <v>0</v>
      </c>
      <c r="H23" s="28">
        <f t="shared" si="2"/>
        <v>0</v>
      </c>
    </row>
    <row r="24" spans="1:8" x14ac:dyDescent="0.25">
      <c r="A24" s="27">
        <v>21</v>
      </c>
      <c r="B24" s="52" t="s">
        <v>40</v>
      </c>
      <c r="C24" s="53">
        <v>2628</v>
      </c>
      <c r="D24" s="1"/>
      <c r="E24" s="28">
        <f t="shared" si="0"/>
        <v>0</v>
      </c>
      <c r="F24" s="42"/>
      <c r="G24" s="28">
        <f t="shared" si="1"/>
        <v>0</v>
      </c>
      <c r="H24" s="28">
        <f t="shared" si="2"/>
        <v>0</v>
      </c>
    </row>
    <row r="25" spans="1:8" x14ac:dyDescent="0.25">
      <c r="A25" s="27">
        <v>22</v>
      </c>
      <c r="B25" s="52" t="s">
        <v>41</v>
      </c>
      <c r="C25" s="53">
        <v>13</v>
      </c>
      <c r="D25" s="1"/>
      <c r="E25" s="28">
        <f t="shared" si="0"/>
        <v>0</v>
      </c>
      <c r="F25" s="42"/>
      <c r="G25" s="28">
        <f t="shared" si="1"/>
        <v>0</v>
      </c>
      <c r="H25" s="28">
        <f t="shared" si="2"/>
        <v>0</v>
      </c>
    </row>
    <row r="26" spans="1:8" x14ac:dyDescent="0.25">
      <c r="A26" s="27">
        <v>23</v>
      </c>
      <c r="B26" s="52" t="s">
        <v>42</v>
      </c>
      <c r="C26" s="53">
        <v>20</v>
      </c>
      <c r="D26" s="1"/>
      <c r="E26" s="28">
        <f t="shared" si="0"/>
        <v>0</v>
      </c>
      <c r="F26" s="42"/>
      <c r="G26" s="28">
        <f t="shared" si="1"/>
        <v>0</v>
      </c>
      <c r="H26" s="28">
        <f t="shared" si="2"/>
        <v>0</v>
      </c>
    </row>
    <row r="27" spans="1:8" x14ac:dyDescent="0.25">
      <c r="A27" s="27">
        <v>24</v>
      </c>
      <c r="B27" s="52" t="s">
        <v>43</v>
      </c>
      <c r="C27" s="53">
        <v>610</v>
      </c>
      <c r="D27" s="1"/>
      <c r="E27" s="28">
        <f t="shared" si="0"/>
        <v>0</v>
      </c>
      <c r="F27" s="42"/>
      <c r="G27" s="28">
        <f t="shared" si="1"/>
        <v>0</v>
      </c>
      <c r="H27" s="28">
        <f t="shared" si="2"/>
        <v>0</v>
      </c>
    </row>
    <row r="28" spans="1:8" x14ac:dyDescent="0.25">
      <c r="A28" s="27">
        <v>25</v>
      </c>
      <c r="B28" s="52" t="s">
        <v>44</v>
      </c>
      <c r="C28" s="53">
        <v>32</v>
      </c>
      <c r="D28" s="1"/>
      <c r="E28" s="28">
        <f t="shared" si="0"/>
        <v>0</v>
      </c>
      <c r="F28" s="42"/>
      <c r="G28" s="28">
        <f t="shared" si="1"/>
        <v>0</v>
      </c>
      <c r="H28" s="28">
        <f t="shared" si="2"/>
        <v>0</v>
      </c>
    </row>
    <row r="29" spans="1:8" x14ac:dyDescent="0.25">
      <c r="A29" s="27">
        <v>26</v>
      </c>
      <c r="B29" s="52" t="s">
        <v>45</v>
      </c>
      <c r="C29" s="53">
        <v>217</v>
      </c>
      <c r="D29" s="1"/>
      <c r="E29" s="28">
        <f t="shared" si="0"/>
        <v>0</v>
      </c>
      <c r="F29" s="42"/>
      <c r="G29" s="28">
        <f t="shared" si="1"/>
        <v>0</v>
      </c>
      <c r="H29" s="28">
        <f t="shared" si="2"/>
        <v>0</v>
      </c>
    </row>
    <row r="30" spans="1:8" x14ac:dyDescent="0.25">
      <c r="A30" s="27">
        <v>27</v>
      </c>
      <c r="B30" s="52" t="s">
        <v>46</v>
      </c>
      <c r="C30" s="53">
        <v>219</v>
      </c>
      <c r="D30" s="1"/>
      <c r="E30" s="28">
        <f t="shared" si="0"/>
        <v>0</v>
      </c>
      <c r="F30" s="42"/>
      <c r="G30" s="28">
        <f t="shared" si="1"/>
        <v>0</v>
      </c>
      <c r="H30" s="28">
        <f t="shared" si="2"/>
        <v>0</v>
      </c>
    </row>
    <row r="31" spans="1:8" x14ac:dyDescent="0.25">
      <c r="A31" s="27">
        <v>28</v>
      </c>
      <c r="B31" s="52" t="s">
        <v>47</v>
      </c>
      <c r="C31" s="53">
        <v>1051</v>
      </c>
      <c r="D31" s="1"/>
      <c r="E31" s="28">
        <f t="shared" si="0"/>
        <v>0</v>
      </c>
      <c r="F31" s="42"/>
      <c r="G31" s="28">
        <f t="shared" si="1"/>
        <v>0</v>
      </c>
      <c r="H31" s="28">
        <f t="shared" si="2"/>
        <v>0</v>
      </c>
    </row>
    <row r="32" spans="1:8" x14ac:dyDescent="0.25">
      <c r="A32" s="27">
        <v>29</v>
      </c>
      <c r="B32" s="52" t="s">
        <v>48</v>
      </c>
      <c r="C32" s="53">
        <v>3871</v>
      </c>
      <c r="D32" s="1"/>
      <c r="E32" s="28">
        <f t="shared" si="0"/>
        <v>0</v>
      </c>
      <c r="F32" s="42"/>
      <c r="G32" s="28">
        <f t="shared" si="1"/>
        <v>0</v>
      </c>
      <c r="H32" s="28">
        <f t="shared" si="2"/>
        <v>0</v>
      </c>
    </row>
    <row r="33" spans="1:8" x14ac:dyDescent="0.25">
      <c r="A33" s="27">
        <v>30</v>
      </c>
      <c r="B33" s="52" t="s">
        <v>118</v>
      </c>
      <c r="C33" s="53">
        <v>217</v>
      </c>
      <c r="D33" s="1"/>
      <c r="E33" s="28">
        <f t="shared" si="0"/>
        <v>0</v>
      </c>
      <c r="F33" s="42"/>
      <c r="G33" s="28">
        <f t="shared" si="1"/>
        <v>0</v>
      </c>
      <c r="H33" s="28">
        <f t="shared" si="2"/>
        <v>0</v>
      </c>
    </row>
    <row r="34" spans="1:8" x14ac:dyDescent="0.25">
      <c r="A34" s="27">
        <v>31</v>
      </c>
      <c r="B34" s="52" t="s">
        <v>49</v>
      </c>
      <c r="C34" s="53">
        <v>5982</v>
      </c>
      <c r="D34" s="1"/>
      <c r="E34" s="28">
        <f t="shared" si="0"/>
        <v>0</v>
      </c>
      <c r="F34" s="42"/>
      <c r="G34" s="28">
        <f t="shared" si="1"/>
        <v>0</v>
      </c>
      <c r="H34" s="28">
        <f t="shared" si="2"/>
        <v>0</v>
      </c>
    </row>
    <row r="35" spans="1:8" x14ac:dyDescent="0.25">
      <c r="A35" s="27">
        <v>32</v>
      </c>
      <c r="B35" s="52" t="s">
        <v>50</v>
      </c>
      <c r="C35" s="53">
        <v>842</v>
      </c>
      <c r="D35" s="1"/>
      <c r="E35" s="28">
        <f t="shared" si="0"/>
        <v>0</v>
      </c>
      <c r="F35" s="42"/>
      <c r="G35" s="28">
        <f t="shared" si="1"/>
        <v>0</v>
      </c>
      <c r="H35" s="28">
        <f t="shared" si="2"/>
        <v>0</v>
      </c>
    </row>
    <row r="36" spans="1:8" x14ac:dyDescent="0.25">
      <c r="A36" s="27">
        <v>33</v>
      </c>
      <c r="B36" s="52" t="s">
        <v>51</v>
      </c>
      <c r="C36" s="53">
        <v>3874</v>
      </c>
      <c r="D36" s="1"/>
      <c r="E36" s="28">
        <f t="shared" si="0"/>
        <v>0</v>
      </c>
      <c r="F36" s="42"/>
      <c r="G36" s="28">
        <f t="shared" si="1"/>
        <v>0</v>
      </c>
      <c r="H36" s="28">
        <f t="shared" si="2"/>
        <v>0</v>
      </c>
    </row>
    <row r="37" spans="1:8" x14ac:dyDescent="0.25">
      <c r="A37" s="27">
        <v>34</v>
      </c>
      <c r="B37" s="52" t="s">
        <v>52</v>
      </c>
      <c r="C37" s="53">
        <v>401</v>
      </c>
      <c r="D37" s="1"/>
      <c r="E37" s="28">
        <f t="shared" si="0"/>
        <v>0</v>
      </c>
      <c r="F37" s="42"/>
      <c r="G37" s="28">
        <f t="shared" si="1"/>
        <v>0</v>
      </c>
      <c r="H37" s="28">
        <f t="shared" si="2"/>
        <v>0</v>
      </c>
    </row>
    <row r="38" spans="1:8" x14ac:dyDescent="0.25">
      <c r="A38" s="27">
        <v>35</v>
      </c>
      <c r="B38" s="52" t="s">
        <v>53</v>
      </c>
      <c r="C38" s="53">
        <v>451</v>
      </c>
      <c r="D38" s="1"/>
      <c r="E38" s="28">
        <f t="shared" si="0"/>
        <v>0</v>
      </c>
      <c r="F38" s="42"/>
      <c r="G38" s="28">
        <f t="shared" si="1"/>
        <v>0</v>
      </c>
      <c r="H38" s="28">
        <f t="shared" si="2"/>
        <v>0</v>
      </c>
    </row>
    <row r="39" spans="1:8" x14ac:dyDescent="0.25">
      <c r="A39" s="27">
        <v>36</v>
      </c>
      <c r="B39" s="52" t="s">
        <v>54</v>
      </c>
      <c r="C39" s="53">
        <v>219</v>
      </c>
      <c r="D39" s="1"/>
      <c r="E39" s="28">
        <f t="shared" si="0"/>
        <v>0</v>
      </c>
      <c r="F39" s="42"/>
      <c r="G39" s="28">
        <f t="shared" si="1"/>
        <v>0</v>
      </c>
      <c r="H39" s="28">
        <f t="shared" si="2"/>
        <v>0</v>
      </c>
    </row>
    <row r="40" spans="1:8" x14ac:dyDescent="0.25">
      <c r="A40" s="27">
        <v>37</v>
      </c>
      <c r="B40" s="52" t="s">
        <v>55</v>
      </c>
      <c r="C40" s="53">
        <v>648</v>
      </c>
      <c r="D40" s="1"/>
      <c r="E40" s="28">
        <f t="shared" si="0"/>
        <v>0</v>
      </c>
      <c r="F40" s="42"/>
      <c r="G40" s="28">
        <f t="shared" si="1"/>
        <v>0</v>
      </c>
      <c r="H40" s="28">
        <f t="shared" si="2"/>
        <v>0</v>
      </c>
    </row>
    <row r="41" spans="1:8" x14ac:dyDescent="0.25">
      <c r="A41" s="27">
        <v>38</v>
      </c>
      <c r="B41" s="52" t="s">
        <v>56</v>
      </c>
      <c r="C41" s="53">
        <v>297</v>
      </c>
      <c r="D41" s="1"/>
      <c r="E41" s="28">
        <f t="shared" si="0"/>
        <v>0</v>
      </c>
      <c r="F41" s="42"/>
      <c r="G41" s="28">
        <f t="shared" si="1"/>
        <v>0</v>
      </c>
      <c r="H41" s="28">
        <f t="shared" si="2"/>
        <v>0</v>
      </c>
    </row>
    <row r="42" spans="1:8" x14ac:dyDescent="0.25">
      <c r="A42" s="27">
        <v>39</v>
      </c>
      <c r="B42" s="52" t="s">
        <v>57</v>
      </c>
      <c r="C42" s="53">
        <v>6188</v>
      </c>
      <c r="D42" s="1"/>
      <c r="E42" s="28">
        <f t="shared" si="0"/>
        <v>0</v>
      </c>
      <c r="F42" s="42"/>
      <c r="G42" s="28">
        <f t="shared" si="1"/>
        <v>0</v>
      </c>
      <c r="H42" s="28">
        <f t="shared" si="2"/>
        <v>0</v>
      </c>
    </row>
    <row r="43" spans="1:8" ht="15" customHeight="1" x14ac:dyDescent="0.25">
      <c r="A43" s="27">
        <v>40</v>
      </c>
      <c r="B43" s="52" t="s">
        <v>119</v>
      </c>
      <c r="C43" s="53">
        <v>648</v>
      </c>
      <c r="D43" s="1"/>
      <c r="E43" s="28">
        <f t="shared" si="0"/>
        <v>0</v>
      </c>
      <c r="F43" s="42"/>
      <c r="G43" s="28">
        <f t="shared" si="1"/>
        <v>0</v>
      </c>
      <c r="H43" s="28">
        <f t="shared" si="2"/>
        <v>0</v>
      </c>
    </row>
    <row r="44" spans="1:8" ht="15" customHeight="1" x14ac:dyDescent="0.25">
      <c r="A44" s="27">
        <v>41</v>
      </c>
      <c r="B44" s="52" t="s">
        <v>58</v>
      </c>
      <c r="C44" s="53">
        <v>232</v>
      </c>
      <c r="D44" s="1"/>
      <c r="E44" s="28">
        <f t="shared" si="0"/>
        <v>0</v>
      </c>
      <c r="F44" s="42"/>
      <c r="G44" s="28">
        <f t="shared" si="1"/>
        <v>0</v>
      </c>
      <c r="H44" s="28">
        <f t="shared" si="2"/>
        <v>0</v>
      </c>
    </row>
    <row r="45" spans="1:8" ht="15" customHeight="1" x14ac:dyDescent="0.25">
      <c r="A45" s="27">
        <v>42</v>
      </c>
      <c r="B45" s="52" t="s">
        <v>59</v>
      </c>
      <c r="C45" s="53">
        <v>219</v>
      </c>
      <c r="D45" s="1"/>
      <c r="E45" s="28">
        <f t="shared" si="0"/>
        <v>0</v>
      </c>
      <c r="F45" s="42"/>
      <c r="G45" s="28">
        <f t="shared" si="1"/>
        <v>0</v>
      </c>
      <c r="H45" s="28">
        <f t="shared" si="2"/>
        <v>0</v>
      </c>
    </row>
    <row r="46" spans="1:8" ht="15" customHeight="1" x14ac:dyDescent="0.25">
      <c r="A46" s="27">
        <v>43</v>
      </c>
      <c r="B46" s="52" t="s">
        <v>120</v>
      </c>
      <c r="C46" s="53">
        <v>20</v>
      </c>
      <c r="D46" s="1"/>
      <c r="E46" s="28">
        <f t="shared" si="0"/>
        <v>0</v>
      </c>
      <c r="F46" s="42"/>
      <c r="G46" s="28">
        <f t="shared" si="1"/>
        <v>0</v>
      </c>
      <c r="H46" s="28">
        <f t="shared" si="2"/>
        <v>0</v>
      </c>
    </row>
    <row r="47" spans="1:8" ht="15" customHeight="1" x14ac:dyDescent="0.25">
      <c r="A47" s="27">
        <v>44</v>
      </c>
      <c r="B47" s="52" t="s">
        <v>60</v>
      </c>
      <c r="C47" s="53">
        <v>4962</v>
      </c>
      <c r="D47" s="1"/>
      <c r="E47" s="28">
        <f t="shared" si="0"/>
        <v>0</v>
      </c>
      <c r="F47" s="42"/>
      <c r="G47" s="28">
        <f t="shared" si="1"/>
        <v>0</v>
      </c>
      <c r="H47" s="28">
        <f t="shared" si="2"/>
        <v>0</v>
      </c>
    </row>
    <row r="48" spans="1:8" x14ac:dyDescent="0.25">
      <c r="A48" s="27">
        <v>45</v>
      </c>
      <c r="B48" s="52" t="s">
        <v>61</v>
      </c>
      <c r="C48" s="53">
        <v>1905</v>
      </c>
      <c r="D48" s="1"/>
      <c r="E48" s="28">
        <f t="shared" si="0"/>
        <v>0</v>
      </c>
      <c r="F48" s="42"/>
      <c r="G48" s="28">
        <f t="shared" si="1"/>
        <v>0</v>
      </c>
      <c r="H48" s="28">
        <f t="shared" si="2"/>
        <v>0</v>
      </c>
    </row>
    <row r="49" spans="1:8" x14ac:dyDescent="0.25">
      <c r="A49" s="27">
        <v>46</v>
      </c>
      <c r="B49" s="52" t="s">
        <v>62</v>
      </c>
      <c r="C49" s="53">
        <v>230</v>
      </c>
      <c r="D49" s="1"/>
      <c r="E49" s="28">
        <f t="shared" si="0"/>
        <v>0</v>
      </c>
      <c r="F49" s="42"/>
      <c r="G49" s="28">
        <f t="shared" si="1"/>
        <v>0</v>
      </c>
      <c r="H49" s="28">
        <f t="shared" si="2"/>
        <v>0</v>
      </c>
    </row>
    <row r="50" spans="1:8" x14ac:dyDescent="0.25">
      <c r="A50" s="27">
        <v>47</v>
      </c>
      <c r="B50" s="52" t="s">
        <v>63</v>
      </c>
      <c r="C50" s="53">
        <v>3874</v>
      </c>
      <c r="D50" s="1"/>
      <c r="E50" s="28">
        <f t="shared" si="0"/>
        <v>0</v>
      </c>
      <c r="F50" s="42"/>
      <c r="G50" s="28">
        <f t="shared" si="1"/>
        <v>0</v>
      </c>
      <c r="H50" s="28">
        <f t="shared" si="2"/>
        <v>0</v>
      </c>
    </row>
    <row r="51" spans="1:8" x14ac:dyDescent="0.25">
      <c r="A51" s="27">
        <v>48</v>
      </c>
      <c r="B51" s="52" t="s">
        <v>64</v>
      </c>
      <c r="C51" s="53">
        <v>3874</v>
      </c>
      <c r="D51" s="1"/>
      <c r="E51" s="28">
        <f t="shared" si="0"/>
        <v>0</v>
      </c>
      <c r="F51" s="42"/>
      <c r="G51" s="28">
        <f t="shared" si="1"/>
        <v>0</v>
      </c>
      <c r="H51" s="28">
        <f t="shared" si="2"/>
        <v>0</v>
      </c>
    </row>
    <row r="52" spans="1:8" x14ac:dyDescent="0.25">
      <c r="A52" s="27">
        <v>49</v>
      </c>
      <c r="B52" s="52" t="s">
        <v>65</v>
      </c>
      <c r="C52" s="53">
        <v>20</v>
      </c>
      <c r="D52" s="1"/>
      <c r="E52" s="28">
        <f t="shared" si="0"/>
        <v>0</v>
      </c>
      <c r="F52" s="42"/>
      <c r="G52" s="28">
        <f t="shared" si="1"/>
        <v>0</v>
      </c>
      <c r="H52" s="28">
        <f t="shared" si="2"/>
        <v>0</v>
      </c>
    </row>
    <row r="53" spans="1:8" x14ac:dyDescent="0.25">
      <c r="A53" s="27">
        <v>50</v>
      </c>
      <c r="B53" s="52" t="s">
        <v>66</v>
      </c>
      <c r="C53" s="53">
        <v>623</v>
      </c>
      <c r="D53" s="1"/>
      <c r="E53" s="28">
        <f t="shared" si="0"/>
        <v>0</v>
      </c>
      <c r="F53" s="42"/>
      <c r="G53" s="28">
        <f t="shared" si="1"/>
        <v>0</v>
      </c>
      <c r="H53" s="28">
        <f t="shared" si="2"/>
        <v>0</v>
      </c>
    </row>
    <row r="54" spans="1:8" x14ac:dyDescent="0.25">
      <c r="A54" s="27">
        <v>51</v>
      </c>
      <c r="B54" s="52" t="s">
        <v>67</v>
      </c>
      <c r="C54" s="53">
        <v>45</v>
      </c>
      <c r="D54" s="1"/>
      <c r="E54" s="28">
        <f t="shared" si="0"/>
        <v>0</v>
      </c>
      <c r="F54" s="42"/>
      <c r="G54" s="28">
        <f t="shared" si="1"/>
        <v>0</v>
      </c>
      <c r="H54" s="28">
        <f t="shared" si="2"/>
        <v>0</v>
      </c>
    </row>
    <row r="55" spans="1:8" x14ac:dyDescent="0.25">
      <c r="A55" s="27">
        <v>52</v>
      </c>
      <c r="B55" s="52" t="s">
        <v>68</v>
      </c>
      <c r="C55" s="53">
        <v>13</v>
      </c>
      <c r="D55" s="1"/>
      <c r="E55" s="28">
        <f t="shared" si="0"/>
        <v>0</v>
      </c>
      <c r="F55" s="42"/>
      <c r="G55" s="28">
        <f t="shared" si="1"/>
        <v>0</v>
      </c>
      <c r="H55" s="28">
        <f t="shared" si="2"/>
        <v>0</v>
      </c>
    </row>
    <row r="56" spans="1:8" x14ac:dyDescent="0.25">
      <c r="A56" s="27">
        <v>53</v>
      </c>
      <c r="B56" s="52" t="s">
        <v>121</v>
      </c>
      <c r="C56" s="53">
        <v>230</v>
      </c>
      <c r="D56" s="1"/>
      <c r="E56" s="28">
        <f t="shared" si="0"/>
        <v>0</v>
      </c>
      <c r="F56" s="42"/>
      <c r="G56" s="28">
        <f t="shared" si="1"/>
        <v>0</v>
      </c>
      <c r="H56" s="28">
        <f t="shared" si="2"/>
        <v>0</v>
      </c>
    </row>
    <row r="57" spans="1:8" ht="17.25" customHeight="1" x14ac:dyDescent="0.25">
      <c r="A57" s="27">
        <v>54</v>
      </c>
      <c r="B57" s="52" t="s">
        <v>69</v>
      </c>
      <c r="C57" s="53">
        <v>232</v>
      </c>
      <c r="D57" s="1"/>
      <c r="E57" s="28">
        <f t="shared" si="0"/>
        <v>0</v>
      </c>
      <c r="F57" s="42"/>
      <c r="G57" s="28">
        <f t="shared" si="1"/>
        <v>0</v>
      </c>
      <c r="H57" s="28">
        <f t="shared" si="2"/>
        <v>0</v>
      </c>
    </row>
    <row r="58" spans="1:8" x14ac:dyDescent="0.25">
      <c r="A58" s="27">
        <v>55</v>
      </c>
      <c r="B58" s="52" t="s">
        <v>70</v>
      </c>
      <c r="C58" s="53">
        <v>3884</v>
      </c>
      <c r="D58" s="1"/>
      <c r="E58" s="28">
        <f t="shared" si="0"/>
        <v>0</v>
      </c>
      <c r="F58" s="42"/>
      <c r="G58" s="28">
        <f t="shared" si="1"/>
        <v>0</v>
      </c>
      <c r="H58" s="28">
        <f t="shared" si="2"/>
        <v>0</v>
      </c>
    </row>
    <row r="59" spans="1:8" x14ac:dyDescent="0.25">
      <c r="A59" s="27">
        <v>56</v>
      </c>
      <c r="B59" s="35" t="s">
        <v>122</v>
      </c>
      <c r="C59" s="53">
        <v>230</v>
      </c>
      <c r="D59" s="1"/>
      <c r="E59" s="28">
        <f t="shared" si="0"/>
        <v>0</v>
      </c>
      <c r="F59" s="42"/>
      <c r="G59" s="28">
        <f t="shared" si="1"/>
        <v>0</v>
      </c>
      <c r="H59" s="28">
        <f t="shared" si="2"/>
        <v>0</v>
      </c>
    </row>
    <row r="60" spans="1:8" x14ac:dyDescent="0.25">
      <c r="A60" s="27">
        <v>57</v>
      </c>
      <c r="B60" s="52" t="s">
        <v>71</v>
      </c>
      <c r="C60" s="53">
        <v>3871</v>
      </c>
      <c r="D60" s="1"/>
      <c r="E60" s="28">
        <f t="shared" si="0"/>
        <v>0</v>
      </c>
      <c r="F60" s="42"/>
      <c r="G60" s="28">
        <f t="shared" si="1"/>
        <v>0</v>
      </c>
      <c r="H60" s="28">
        <f t="shared" si="2"/>
        <v>0</v>
      </c>
    </row>
    <row r="61" spans="1:8" x14ac:dyDescent="0.25">
      <c r="A61" s="27">
        <v>58</v>
      </c>
      <c r="B61" s="52" t="s">
        <v>72</v>
      </c>
      <c r="C61" s="53">
        <v>230</v>
      </c>
      <c r="D61" s="1"/>
      <c r="E61" s="28">
        <f t="shared" si="0"/>
        <v>0</v>
      </c>
      <c r="F61" s="42"/>
      <c r="G61" s="28">
        <f t="shared" si="1"/>
        <v>0</v>
      </c>
      <c r="H61" s="28">
        <f t="shared" si="2"/>
        <v>0</v>
      </c>
    </row>
    <row r="62" spans="1:8" x14ac:dyDescent="0.25">
      <c r="A62" s="27">
        <v>59</v>
      </c>
      <c r="B62" s="52" t="s">
        <v>73</v>
      </c>
      <c r="C62" s="53">
        <v>3874</v>
      </c>
      <c r="D62" s="1"/>
      <c r="E62" s="28">
        <f t="shared" si="0"/>
        <v>0</v>
      </c>
      <c r="F62" s="42"/>
      <c r="G62" s="28">
        <f t="shared" si="1"/>
        <v>0</v>
      </c>
      <c r="H62" s="28">
        <f t="shared" si="2"/>
        <v>0</v>
      </c>
    </row>
    <row r="63" spans="1:8" ht="12.75" customHeight="1" x14ac:dyDescent="0.25">
      <c r="A63" s="27">
        <v>60</v>
      </c>
      <c r="B63" s="52" t="s">
        <v>74</v>
      </c>
      <c r="C63" s="53">
        <v>219</v>
      </c>
      <c r="D63" s="1"/>
      <c r="E63" s="28">
        <f t="shared" si="0"/>
        <v>0</v>
      </c>
      <c r="F63" s="42"/>
      <c r="G63" s="28">
        <f t="shared" si="1"/>
        <v>0</v>
      </c>
      <c r="H63" s="28">
        <f t="shared" si="2"/>
        <v>0</v>
      </c>
    </row>
    <row r="64" spans="1:8" x14ac:dyDescent="0.25">
      <c r="A64" s="27">
        <v>61</v>
      </c>
      <c r="B64" s="52" t="s">
        <v>123</v>
      </c>
      <c r="C64" s="53">
        <v>13</v>
      </c>
      <c r="D64" s="1"/>
      <c r="E64" s="28">
        <f t="shared" si="0"/>
        <v>0</v>
      </c>
      <c r="F64" s="42"/>
      <c r="G64" s="28">
        <f t="shared" si="1"/>
        <v>0</v>
      </c>
      <c r="H64" s="28">
        <f t="shared" si="2"/>
        <v>0</v>
      </c>
    </row>
    <row r="65" spans="1:10" x14ac:dyDescent="0.25">
      <c r="A65" s="27">
        <v>62</v>
      </c>
      <c r="B65" s="52" t="s">
        <v>124</v>
      </c>
      <c r="C65" s="53">
        <v>623</v>
      </c>
      <c r="D65" s="1"/>
      <c r="E65" s="28">
        <f t="shared" si="0"/>
        <v>0</v>
      </c>
      <c r="F65" s="42"/>
      <c r="G65" s="28">
        <f t="shared" si="1"/>
        <v>0</v>
      </c>
      <c r="H65" s="28">
        <f t="shared" si="2"/>
        <v>0</v>
      </c>
    </row>
    <row r="66" spans="1:10" x14ac:dyDescent="0.25">
      <c r="A66" s="27">
        <v>63</v>
      </c>
      <c r="B66" s="52" t="s">
        <v>125</v>
      </c>
      <c r="C66" s="53">
        <v>45</v>
      </c>
      <c r="D66" s="1"/>
      <c r="E66" s="28">
        <f t="shared" si="0"/>
        <v>0</v>
      </c>
      <c r="F66" s="42"/>
      <c r="G66" s="28">
        <f t="shared" si="1"/>
        <v>0</v>
      </c>
      <c r="H66" s="28">
        <f t="shared" si="2"/>
        <v>0</v>
      </c>
    </row>
    <row r="67" spans="1:10" x14ac:dyDescent="0.25">
      <c r="A67" s="27">
        <v>64</v>
      </c>
      <c r="B67" s="52" t="s">
        <v>126</v>
      </c>
      <c r="C67" s="53">
        <v>230</v>
      </c>
      <c r="D67" s="1"/>
      <c r="E67" s="28">
        <f t="shared" ref="E67:E74" si="3">ROUND(+C67*D67,0)</f>
        <v>0</v>
      </c>
      <c r="F67" s="42"/>
      <c r="G67" s="28">
        <f t="shared" si="1"/>
        <v>0</v>
      </c>
      <c r="H67" s="28">
        <f t="shared" ref="H67:H74" si="4">ROUND(E67+G67,0)</f>
        <v>0</v>
      </c>
    </row>
    <row r="68" spans="1:10" x14ac:dyDescent="0.25">
      <c r="A68" s="27">
        <v>65</v>
      </c>
      <c r="B68" s="52" t="s">
        <v>75</v>
      </c>
      <c r="C68" s="53">
        <v>3884</v>
      </c>
      <c r="D68" s="1"/>
      <c r="E68" s="28">
        <f t="shared" si="3"/>
        <v>0</v>
      </c>
      <c r="F68" s="42"/>
      <c r="G68" s="28">
        <f t="shared" si="1"/>
        <v>0</v>
      </c>
      <c r="H68" s="28">
        <f t="shared" si="4"/>
        <v>0</v>
      </c>
    </row>
    <row r="69" spans="1:10" x14ac:dyDescent="0.25">
      <c r="A69" s="27">
        <v>66</v>
      </c>
      <c r="B69" s="52" t="s">
        <v>76</v>
      </c>
      <c r="C69" s="53">
        <v>232</v>
      </c>
      <c r="D69" s="1"/>
      <c r="E69" s="28">
        <f t="shared" si="3"/>
        <v>0</v>
      </c>
      <c r="F69" s="42"/>
      <c r="G69" s="28">
        <f t="shared" ref="G69:G74" si="5">ROUND(F69*C69,0)</f>
        <v>0</v>
      </c>
      <c r="H69" s="28">
        <f t="shared" si="4"/>
        <v>0</v>
      </c>
    </row>
    <row r="70" spans="1:10" x14ac:dyDescent="0.25">
      <c r="A70" s="27">
        <v>67</v>
      </c>
      <c r="B70" s="52" t="s">
        <v>127</v>
      </c>
      <c r="C70" s="53">
        <v>230</v>
      </c>
      <c r="D70" s="1"/>
      <c r="E70" s="28">
        <f t="shared" si="3"/>
        <v>0</v>
      </c>
      <c r="F70" s="42"/>
      <c r="G70" s="28">
        <f t="shared" si="5"/>
        <v>0</v>
      </c>
      <c r="H70" s="28">
        <f t="shared" si="4"/>
        <v>0</v>
      </c>
    </row>
    <row r="71" spans="1:10" x14ac:dyDescent="0.25">
      <c r="A71" s="27">
        <v>68</v>
      </c>
      <c r="B71" s="52" t="s">
        <v>77</v>
      </c>
      <c r="C71" s="53">
        <v>20</v>
      </c>
      <c r="D71" s="1"/>
      <c r="E71" s="28">
        <f t="shared" si="3"/>
        <v>0</v>
      </c>
      <c r="F71" s="42"/>
      <c r="G71" s="28">
        <f t="shared" si="5"/>
        <v>0</v>
      </c>
      <c r="H71" s="28">
        <f t="shared" si="4"/>
        <v>0</v>
      </c>
    </row>
    <row r="72" spans="1:10" x14ac:dyDescent="0.25">
      <c r="A72" s="27">
        <v>69</v>
      </c>
      <c r="B72" s="52" t="s">
        <v>78</v>
      </c>
      <c r="C72" s="53">
        <v>232</v>
      </c>
      <c r="D72" s="1"/>
      <c r="E72" s="28">
        <f t="shared" si="3"/>
        <v>0</v>
      </c>
      <c r="F72" s="42"/>
      <c r="G72" s="28">
        <f t="shared" si="5"/>
        <v>0</v>
      </c>
      <c r="H72" s="28">
        <f t="shared" si="4"/>
        <v>0</v>
      </c>
    </row>
    <row r="73" spans="1:10" x14ac:dyDescent="0.25">
      <c r="A73" s="27">
        <v>70</v>
      </c>
      <c r="B73" s="52" t="s">
        <v>79</v>
      </c>
      <c r="C73" s="53">
        <v>232</v>
      </c>
      <c r="D73" s="1"/>
      <c r="E73" s="28">
        <f t="shared" si="3"/>
        <v>0</v>
      </c>
      <c r="F73" s="42"/>
      <c r="G73" s="28">
        <f t="shared" si="5"/>
        <v>0</v>
      </c>
      <c r="H73" s="28">
        <f t="shared" si="4"/>
        <v>0</v>
      </c>
    </row>
    <row r="74" spans="1:10" x14ac:dyDescent="0.25">
      <c r="A74" s="27">
        <v>71</v>
      </c>
      <c r="B74" s="52" t="s">
        <v>80</v>
      </c>
      <c r="C74" s="53">
        <v>20</v>
      </c>
      <c r="D74" s="1"/>
      <c r="E74" s="28">
        <f t="shared" si="3"/>
        <v>0</v>
      </c>
      <c r="F74" s="42"/>
      <c r="G74" s="28">
        <f t="shared" si="5"/>
        <v>0</v>
      </c>
      <c r="H74" s="28">
        <f t="shared" si="4"/>
        <v>0</v>
      </c>
    </row>
    <row r="75" spans="1:10" x14ac:dyDescent="0.25">
      <c r="A75" s="27">
        <v>72</v>
      </c>
      <c r="B75" s="52" t="s">
        <v>81</v>
      </c>
      <c r="C75" s="53">
        <v>20</v>
      </c>
      <c r="D75" s="1"/>
      <c r="E75" s="28">
        <f>ROUND(+C75*D75,0)</f>
        <v>0</v>
      </c>
      <c r="F75" s="42"/>
      <c r="G75" s="28">
        <f>ROUND(F75*C75,0)</f>
        <v>0</v>
      </c>
      <c r="H75" s="28">
        <f>ROUND(E75+G75,0)</f>
        <v>0</v>
      </c>
    </row>
    <row r="76" spans="1:10" x14ac:dyDescent="0.25">
      <c r="A76" s="27">
        <v>73</v>
      </c>
      <c r="B76" s="52" t="s">
        <v>82</v>
      </c>
      <c r="C76" s="53">
        <v>232</v>
      </c>
      <c r="D76" s="1"/>
      <c r="E76" s="28">
        <f>ROUND(+C76*D76,0)</f>
        <v>0</v>
      </c>
      <c r="F76" s="42"/>
      <c r="G76" s="28">
        <f>ROUND(F76*C76,0)</f>
        <v>0</v>
      </c>
      <c r="H76" s="28">
        <f>ROUND(E76+G76,0)</f>
        <v>0</v>
      </c>
    </row>
    <row r="77" spans="1:10" ht="15.75" customHeight="1" x14ac:dyDescent="0.3">
      <c r="A77" s="102" t="s">
        <v>83</v>
      </c>
      <c r="B77" s="103"/>
      <c r="C77" s="103"/>
      <c r="D77" s="104"/>
      <c r="E77" s="28">
        <f>SUM(E4:E76)</f>
        <v>0</v>
      </c>
      <c r="F77" s="28"/>
      <c r="G77" s="28">
        <f>SUM(G4:G76)</f>
        <v>0</v>
      </c>
      <c r="H77" s="28">
        <f>SUM(H4:H76)</f>
        <v>0</v>
      </c>
    </row>
    <row r="78" spans="1:10" ht="6.75" customHeight="1" x14ac:dyDescent="0.25"/>
    <row r="79" spans="1:10" ht="6.75" customHeight="1" x14ac:dyDescent="0.25">
      <c r="B79" s="76" t="s">
        <v>110</v>
      </c>
      <c r="C79" s="76"/>
      <c r="D79" s="76"/>
      <c r="E79" s="76"/>
      <c r="F79" s="76"/>
      <c r="G79" s="76"/>
      <c r="H79" s="76"/>
      <c r="I79" s="76"/>
      <c r="J79" s="21"/>
    </row>
    <row r="80" spans="1:10" ht="6.75" customHeight="1" x14ac:dyDescent="0.25">
      <c r="B80" s="76"/>
      <c r="C80" s="76"/>
      <c r="D80" s="76"/>
      <c r="E80" s="76"/>
      <c r="F80" s="76"/>
      <c r="G80" s="76"/>
      <c r="H80" s="76"/>
      <c r="I80" s="76"/>
      <c r="J80" s="21"/>
    </row>
    <row r="81" spans="2:10" ht="6.75" customHeight="1" x14ac:dyDescent="0.25">
      <c r="B81" s="76"/>
      <c r="C81" s="76"/>
      <c r="D81" s="76"/>
      <c r="E81" s="76"/>
      <c r="F81" s="76"/>
      <c r="G81" s="76"/>
      <c r="H81" s="76"/>
      <c r="I81" s="76"/>
      <c r="J81" s="21"/>
    </row>
    <row r="82" spans="2:10" ht="6.75" customHeight="1" x14ac:dyDescent="0.25">
      <c r="B82" s="76"/>
      <c r="C82" s="76"/>
      <c r="D82" s="76"/>
      <c r="E82" s="76"/>
      <c r="F82" s="76"/>
      <c r="G82" s="76"/>
      <c r="H82" s="76"/>
      <c r="I82" s="76"/>
      <c r="J82" s="21"/>
    </row>
  </sheetData>
  <sheetProtection selectLockedCells="1"/>
  <autoFilter ref="A3:H3">
    <filterColumn colId="0" showButton="0"/>
  </autoFilter>
  <mergeCells count="5">
    <mergeCell ref="A2:H2"/>
    <mergeCell ref="A3:B3"/>
    <mergeCell ref="A77:D77"/>
    <mergeCell ref="B79:I82"/>
    <mergeCell ref="D1:H1"/>
  </mergeCells>
  <dataValidations disablePrompts="1" count="1">
    <dataValidation type="whole" operator="greaterThan" allowBlank="1" showInputMessage="1" showErrorMessage="1" sqref="D4:D75">
      <formula1>1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81"/>
  <sheetViews>
    <sheetView showGridLines="0" workbookViewId="0">
      <selection activeCell="C1" sqref="C1:H1"/>
    </sheetView>
  </sheetViews>
  <sheetFormatPr baseColWidth="10" defaultColWidth="10.81640625" defaultRowHeight="12.5" x14ac:dyDescent="0.25"/>
  <cols>
    <col min="1" max="1" width="9" style="24" customWidth="1"/>
    <col min="2" max="2" width="59.36328125" style="29" customWidth="1"/>
    <col min="3" max="3" width="12.6328125" style="24" customWidth="1"/>
    <col min="4" max="4" width="14.81640625" style="24" customWidth="1"/>
    <col min="5" max="5" width="15.6328125" style="24" bestFit="1" customWidth="1"/>
    <col min="6" max="6" width="15.6328125" style="24" customWidth="1"/>
    <col min="7" max="7" width="17.81640625" style="24" customWidth="1"/>
    <col min="8" max="8" width="18.453125" style="24" customWidth="1"/>
    <col min="9" max="16384" width="10.81640625" style="24"/>
  </cols>
  <sheetData>
    <row r="1" spans="1:8" ht="61.5" customHeight="1" thickBot="1" x14ac:dyDescent="0.3">
      <c r="B1" s="68"/>
      <c r="C1" s="105" t="s">
        <v>15</v>
      </c>
      <c r="D1" s="106"/>
      <c r="E1" s="106"/>
      <c r="F1" s="106"/>
      <c r="G1" s="106"/>
      <c r="H1" s="107"/>
    </row>
    <row r="2" spans="1:8" ht="31.5" customHeight="1" x14ac:dyDescent="0.25">
      <c r="A2" s="100" t="s">
        <v>105</v>
      </c>
      <c r="B2" s="100"/>
      <c r="C2" s="100"/>
      <c r="D2" s="100"/>
      <c r="E2" s="100"/>
      <c r="F2" s="100"/>
      <c r="G2" s="100"/>
      <c r="H2" s="100"/>
    </row>
    <row r="3" spans="1:8" s="26" customFormat="1" ht="34.5" customHeight="1" x14ac:dyDescent="0.2">
      <c r="A3" s="101" t="s">
        <v>16</v>
      </c>
      <c r="B3" s="101"/>
      <c r="C3" s="25" t="s">
        <v>99</v>
      </c>
      <c r="D3" s="25" t="s">
        <v>17</v>
      </c>
      <c r="E3" s="25" t="s">
        <v>18</v>
      </c>
      <c r="F3" s="25" t="s">
        <v>114</v>
      </c>
      <c r="G3" s="25" t="s">
        <v>19</v>
      </c>
      <c r="H3" s="25" t="s">
        <v>20</v>
      </c>
    </row>
    <row r="4" spans="1:8" ht="15" customHeight="1" x14ac:dyDescent="0.25">
      <c r="A4" s="27">
        <v>1</v>
      </c>
      <c r="B4" s="52" t="s">
        <v>21</v>
      </c>
      <c r="C4" s="53">
        <v>10108</v>
      </c>
      <c r="D4" s="1"/>
      <c r="E4" s="28">
        <f>ROUND(+C4*D4,0)</f>
        <v>0</v>
      </c>
      <c r="F4" s="42"/>
      <c r="G4" s="28">
        <f>ROUND(F4*C4,0)</f>
        <v>0</v>
      </c>
      <c r="H4" s="28">
        <f>ROUND(E4+G4,0)</f>
        <v>0</v>
      </c>
    </row>
    <row r="5" spans="1:8" ht="15" customHeight="1" x14ac:dyDescent="0.25">
      <c r="A5" s="27">
        <v>2</v>
      </c>
      <c r="B5" s="52" t="s">
        <v>22</v>
      </c>
      <c r="C5" s="53">
        <f>+C29</f>
        <v>1285</v>
      </c>
      <c r="D5" s="1"/>
      <c r="E5" s="28">
        <f t="shared" ref="E5:E66" si="0">ROUND(+C5*D5,0)</f>
        <v>0</v>
      </c>
      <c r="F5" s="42"/>
      <c r="G5" s="28">
        <f t="shared" ref="G5:G68" si="1">ROUND(F5*C5,0)</f>
        <v>0</v>
      </c>
      <c r="H5" s="28">
        <f t="shared" ref="H5:H66" si="2">ROUND(E5+G5,0)</f>
        <v>0</v>
      </c>
    </row>
    <row r="6" spans="1:8" ht="15" customHeight="1" x14ac:dyDescent="0.25">
      <c r="A6" s="27">
        <v>3</v>
      </c>
      <c r="B6" s="52" t="s">
        <v>23</v>
      </c>
      <c r="C6" s="53">
        <v>6425</v>
      </c>
      <c r="D6" s="1"/>
      <c r="E6" s="28">
        <f t="shared" si="0"/>
        <v>0</v>
      </c>
      <c r="F6" s="42"/>
      <c r="G6" s="28">
        <f t="shared" si="1"/>
        <v>0</v>
      </c>
      <c r="H6" s="28">
        <f t="shared" si="2"/>
        <v>0</v>
      </c>
    </row>
    <row r="7" spans="1:8" ht="15" customHeight="1" x14ac:dyDescent="0.25">
      <c r="A7" s="27">
        <v>4</v>
      </c>
      <c r="B7" s="52" t="s">
        <v>24</v>
      </c>
      <c r="C7" s="53">
        <v>26292</v>
      </c>
      <c r="D7" s="1"/>
      <c r="E7" s="28">
        <f t="shared" si="0"/>
        <v>0</v>
      </c>
      <c r="F7" s="42"/>
      <c r="G7" s="28">
        <f t="shared" si="1"/>
        <v>0</v>
      </c>
      <c r="H7" s="28">
        <f t="shared" si="2"/>
        <v>0</v>
      </c>
    </row>
    <row r="8" spans="1:8" ht="15" customHeight="1" x14ac:dyDescent="0.25">
      <c r="A8" s="27">
        <v>5</v>
      </c>
      <c r="B8" s="52" t="s">
        <v>25</v>
      </c>
      <c r="C8" s="53">
        <v>5261</v>
      </c>
      <c r="D8" s="1"/>
      <c r="E8" s="28">
        <f t="shared" si="0"/>
        <v>0</v>
      </c>
      <c r="F8" s="42"/>
      <c r="G8" s="28">
        <f t="shared" si="1"/>
        <v>0</v>
      </c>
      <c r="H8" s="28">
        <f t="shared" si="2"/>
        <v>0</v>
      </c>
    </row>
    <row r="9" spans="1:8" ht="15" customHeight="1" x14ac:dyDescent="0.25">
      <c r="A9" s="27">
        <v>6</v>
      </c>
      <c r="B9" s="52" t="s">
        <v>26</v>
      </c>
      <c r="C9" s="53">
        <v>22173</v>
      </c>
      <c r="D9" s="1"/>
      <c r="E9" s="28">
        <f t="shared" si="0"/>
        <v>0</v>
      </c>
      <c r="F9" s="42"/>
      <c r="G9" s="28">
        <f t="shared" si="1"/>
        <v>0</v>
      </c>
      <c r="H9" s="28">
        <f t="shared" si="2"/>
        <v>0</v>
      </c>
    </row>
    <row r="10" spans="1:8" ht="15" customHeight="1" x14ac:dyDescent="0.25">
      <c r="A10" s="27">
        <v>7</v>
      </c>
      <c r="B10" s="52" t="s">
        <v>27</v>
      </c>
      <c r="C10" s="53">
        <v>22173</v>
      </c>
      <c r="D10" s="1"/>
      <c r="E10" s="28">
        <f t="shared" si="0"/>
        <v>0</v>
      </c>
      <c r="F10" s="42"/>
      <c r="G10" s="28">
        <f t="shared" si="1"/>
        <v>0</v>
      </c>
      <c r="H10" s="28">
        <f t="shared" si="2"/>
        <v>0</v>
      </c>
    </row>
    <row r="11" spans="1:8" ht="15" customHeight="1" x14ac:dyDescent="0.25">
      <c r="A11" s="27">
        <v>8</v>
      </c>
      <c r="B11" s="52" t="s">
        <v>28</v>
      </c>
      <c r="C11" s="53">
        <v>22173</v>
      </c>
      <c r="D11" s="1"/>
      <c r="E11" s="28">
        <f t="shared" si="0"/>
        <v>0</v>
      </c>
      <c r="F11" s="42"/>
      <c r="G11" s="28">
        <f t="shared" si="1"/>
        <v>0</v>
      </c>
      <c r="H11" s="28">
        <f t="shared" si="2"/>
        <v>0</v>
      </c>
    </row>
    <row r="12" spans="1:8" ht="15" customHeight="1" x14ac:dyDescent="0.25">
      <c r="A12" s="27">
        <v>9</v>
      </c>
      <c r="B12" s="52" t="s">
        <v>29</v>
      </c>
      <c r="C12" s="53">
        <v>1373</v>
      </c>
      <c r="D12" s="1"/>
      <c r="E12" s="28">
        <f t="shared" si="0"/>
        <v>0</v>
      </c>
      <c r="F12" s="42"/>
      <c r="G12" s="28">
        <f t="shared" si="1"/>
        <v>0</v>
      </c>
      <c r="H12" s="28">
        <f t="shared" si="2"/>
        <v>0</v>
      </c>
    </row>
    <row r="13" spans="1:8" ht="15" customHeight="1" x14ac:dyDescent="0.25">
      <c r="A13" s="27">
        <v>10</v>
      </c>
      <c r="B13" s="52" t="s">
        <v>30</v>
      </c>
      <c r="C13" s="53">
        <v>4149</v>
      </c>
      <c r="D13" s="1"/>
      <c r="E13" s="28">
        <f t="shared" si="0"/>
        <v>0</v>
      </c>
      <c r="F13" s="42"/>
      <c r="G13" s="28">
        <f t="shared" si="1"/>
        <v>0</v>
      </c>
      <c r="H13" s="28">
        <f t="shared" si="2"/>
        <v>0</v>
      </c>
    </row>
    <row r="14" spans="1:8" ht="15" customHeight="1" x14ac:dyDescent="0.25">
      <c r="A14" s="27">
        <v>11</v>
      </c>
      <c r="B14" s="52" t="s">
        <v>31</v>
      </c>
      <c r="C14" s="53">
        <v>22074</v>
      </c>
      <c r="D14" s="1"/>
      <c r="E14" s="28">
        <f t="shared" si="0"/>
        <v>0</v>
      </c>
      <c r="F14" s="42"/>
      <c r="G14" s="28">
        <f t="shared" si="1"/>
        <v>0</v>
      </c>
      <c r="H14" s="28">
        <f t="shared" si="2"/>
        <v>0</v>
      </c>
    </row>
    <row r="15" spans="1:8" ht="15" customHeight="1" x14ac:dyDescent="0.25">
      <c r="A15" s="27">
        <v>12</v>
      </c>
      <c r="B15" s="52" t="s">
        <v>32</v>
      </c>
      <c r="C15" s="53">
        <v>2156</v>
      </c>
      <c r="D15" s="1"/>
      <c r="E15" s="28">
        <f t="shared" si="0"/>
        <v>0</v>
      </c>
      <c r="F15" s="42"/>
      <c r="G15" s="28">
        <f t="shared" si="1"/>
        <v>0</v>
      </c>
      <c r="H15" s="28">
        <f t="shared" si="2"/>
        <v>0</v>
      </c>
    </row>
    <row r="16" spans="1:8" ht="15" customHeight="1" x14ac:dyDescent="0.25">
      <c r="A16" s="27">
        <v>13</v>
      </c>
      <c r="B16" s="52" t="s">
        <v>117</v>
      </c>
      <c r="C16" s="53">
        <v>1066</v>
      </c>
      <c r="D16" s="1"/>
      <c r="E16" s="28">
        <f t="shared" si="0"/>
        <v>0</v>
      </c>
      <c r="F16" s="42"/>
      <c r="G16" s="28">
        <f t="shared" si="1"/>
        <v>0</v>
      </c>
      <c r="H16" s="28">
        <f t="shared" si="2"/>
        <v>0</v>
      </c>
    </row>
    <row r="17" spans="1:8" ht="15" customHeight="1" x14ac:dyDescent="0.25">
      <c r="A17" s="27">
        <v>14</v>
      </c>
      <c r="B17" s="52" t="s">
        <v>33</v>
      </c>
      <c r="C17" s="53">
        <v>22108</v>
      </c>
      <c r="D17" s="1"/>
      <c r="E17" s="28">
        <f t="shared" si="0"/>
        <v>0</v>
      </c>
      <c r="F17" s="42"/>
      <c r="G17" s="28">
        <f t="shared" si="1"/>
        <v>0</v>
      </c>
      <c r="H17" s="28">
        <f t="shared" si="2"/>
        <v>0</v>
      </c>
    </row>
    <row r="18" spans="1:8" ht="15" customHeight="1" x14ac:dyDescent="0.25">
      <c r="A18" s="27">
        <v>15</v>
      </c>
      <c r="B18" s="52" t="s">
        <v>34</v>
      </c>
      <c r="C18" s="53">
        <v>1477</v>
      </c>
      <c r="D18" s="1"/>
      <c r="E18" s="28">
        <f t="shared" si="0"/>
        <v>0</v>
      </c>
      <c r="F18" s="42"/>
      <c r="G18" s="28">
        <f t="shared" si="1"/>
        <v>0</v>
      </c>
      <c r="H18" s="28">
        <f t="shared" si="2"/>
        <v>0</v>
      </c>
    </row>
    <row r="19" spans="1:8" ht="15" customHeight="1" x14ac:dyDescent="0.25">
      <c r="A19" s="27">
        <v>16</v>
      </c>
      <c r="B19" s="52" t="s">
        <v>35</v>
      </c>
      <c r="C19" s="53">
        <v>1373</v>
      </c>
      <c r="D19" s="1"/>
      <c r="E19" s="28">
        <f t="shared" si="0"/>
        <v>0</v>
      </c>
      <c r="F19" s="42"/>
      <c r="G19" s="28">
        <f t="shared" si="1"/>
        <v>0</v>
      </c>
      <c r="H19" s="28">
        <f t="shared" si="2"/>
        <v>0</v>
      </c>
    </row>
    <row r="20" spans="1:8" ht="15" customHeight="1" x14ac:dyDescent="0.25">
      <c r="A20" s="27">
        <v>17</v>
      </c>
      <c r="B20" s="52" t="s">
        <v>36</v>
      </c>
      <c r="C20" s="53">
        <v>1373</v>
      </c>
      <c r="D20" s="1"/>
      <c r="E20" s="28">
        <f t="shared" si="0"/>
        <v>0</v>
      </c>
      <c r="F20" s="42"/>
      <c r="G20" s="28">
        <f t="shared" si="1"/>
        <v>0</v>
      </c>
      <c r="H20" s="28">
        <f t="shared" si="2"/>
        <v>0</v>
      </c>
    </row>
    <row r="21" spans="1:8" ht="15" customHeight="1" x14ac:dyDescent="0.25">
      <c r="A21" s="27">
        <v>18</v>
      </c>
      <c r="B21" s="52" t="s">
        <v>37</v>
      </c>
      <c r="C21" s="53">
        <v>1373</v>
      </c>
      <c r="D21" s="1"/>
      <c r="E21" s="28">
        <f t="shared" si="0"/>
        <v>0</v>
      </c>
      <c r="F21" s="42"/>
      <c r="G21" s="28">
        <f t="shared" si="1"/>
        <v>0</v>
      </c>
      <c r="H21" s="28">
        <f t="shared" si="2"/>
        <v>0</v>
      </c>
    </row>
    <row r="22" spans="1:8" x14ac:dyDescent="0.25">
      <c r="A22" s="27">
        <v>19</v>
      </c>
      <c r="B22" s="52" t="s">
        <v>38</v>
      </c>
      <c r="C22" s="53">
        <v>1373</v>
      </c>
      <c r="D22" s="1"/>
      <c r="E22" s="28">
        <f t="shared" si="0"/>
        <v>0</v>
      </c>
      <c r="F22" s="42"/>
      <c r="G22" s="28">
        <f t="shared" si="1"/>
        <v>0</v>
      </c>
      <c r="H22" s="28">
        <f t="shared" si="2"/>
        <v>0</v>
      </c>
    </row>
    <row r="23" spans="1:8" ht="15" customHeight="1" x14ac:dyDescent="0.25">
      <c r="A23" s="27">
        <v>20</v>
      </c>
      <c r="B23" s="52" t="s">
        <v>39</v>
      </c>
      <c r="C23" s="53">
        <v>11037</v>
      </c>
      <c r="D23" s="1"/>
      <c r="E23" s="28">
        <f t="shared" si="0"/>
        <v>0</v>
      </c>
      <c r="F23" s="42"/>
      <c r="G23" s="28">
        <f t="shared" si="1"/>
        <v>0</v>
      </c>
      <c r="H23" s="28">
        <f t="shared" si="2"/>
        <v>0</v>
      </c>
    </row>
    <row r="24" spans="1:8" x14ac:dyDescent="0.25">
      <c r="A24" s="27">
        <v>21</v>
      </c>
      <c r="B24" s="52" t="s">
        <v>40</v>
      </c>
      <c r="C24" s="53">
        <v>16596</v>
      </c>
      <c r="D24" s="1"/>
      <c r="E24" s="28">
        <f t="shared" si="0"/>
        <v>0</v>
      </c>
      <c r="F24" s="42"/>
      <c r="G24" s="28">
        <f t="shared" si="1"/>
        <v>0</v>
      </c>
      <c r="H24" s="28">
        <f t="shared" si="2"/>
        <v>0</v>
      </c>
    </row>
    <row r="25" spans="1:8" x14ac:dyDescent="0.25">
      <c r="A25" s="27">
        <v>22</v>
      </c>
      <c r="B25" s="52" t="s">
        <v>41</v>
      </c>
      <c r="C25" s="53">
        <v>94</v>
      </c>
      <c r="D25" s="1"/>
      <c r="E25" s="28">
        <f t="shared" si="0"/>
        <v>0</v>
      </c>
      <c r="F25" s="42"/>
      <c r="G25" s="28">
        <f t="shared" si="1"/>
        <v>0</v>
      </c>
      <c r="H25" s="28">
        <f t="shared" si="2"/>
        <v>0</v>
      </c>
    </row>
    <row r="26" spans="1:8" x14ac:dyDescent="0.25">
      <c r="A26" s="27">
        <v>23</v>
      </c>
      <c r="B26" s="52" t="s">
        <v>42</v>
      </c>
      <c r="C26" s="53">
        <v>20</v>
      </c>
      <c r="D26" s="1"/>
      <c r="E26" s="28">
        <f t="shared" si="0"/>
        <v>0</v>
      </c>
      <c r="F26" s="42"/>
      <c r="G26" s="28">
        <f t="shared" si="1"/>
        <v>0</v>
      </c>
      <c r="H26" s="28">
        <f t="shared" si="2"/>
        <v>0</v>
      </c>
    </row>
    <row r="27" spans="1:8" x14ac:dyDescent="0.25">
      <c r="A27" s="27">
        <v>24</v>
      </c>
      <c r="B27" s="52" t="s">
        <v>43</v>
      </c>
      <c r="C27" s="53">
        <v>3520</v>
      </c>
      <c r="D27" s="1"/>
      <c r="E27" s="28">
        <f t="shared" si="0"/>
        <v>0</v>
      </c>
      <c r="F27" s="42"/>
      <c r="G27" s="28">
        <f t="shared" si="1"/>
        <v>0</v>
      </c>
      <c r="H27" s="28">
        <f t="shared" si="2"/>
        <v>0</v>
      </c>
    </row>
    <row r="28" spans="1:8" x14ac:dyDescent="0.25">
      <c r="A28" s="27">
        <v>25</v>
      </c>
      <c r="B28" s="52" t="s">
        <v>44</v>
      </c>
      <c r="C28" s="53">
        <v>190</v>
      </c>
      <c r="D28" s="1"/>
      <c r="E28" s="28">
        <f t="shared" si="0"/>
        <v>0</v>
      </c>
      <c r="F28" s="42"/>
      <c r="G28" s="28">
        <f t="shared" si="1"/>
        <v>0</v>
      </c>
      <c r="H28" s="28">
        <f t="shared" si="2"/>
        <v>0</v>
      </c>
    </row>
    <row r="29" spans="1:8" x14ac:dyDescent="0.25">
      <c r="A29" s="27">
        <v>26</v>
      </c>
      <c r="B29" s="52" t="s">
        <v>45</v>
      </c>
      <c r="C29" s="53">
        <v>1285</v>
      </c>
      <c r="D29" s="1"/>
      <c r="E29" s="28">
        <f t="shared" si="0"/>
        <v>0</v>
      </c>
      <c r="F29" s="42"/>
      <c r="G29" s="28">
        <f t="shared" si="1"/>
        <v>0</v>
      </c>
      <c r="H29" s="28">
        <f t="shared" si="2"/>
        <v>0</v>
      </c>
    </row>
    <row r="30" spans="1:8" x14ac:dyDescent="0.25">
      <c r="A30" s="27">
        <v>27</v>
      </c>
      <c r="B30" s="52" t="s">
        <v>46</v>
      </c>
      <c r="C30" s="53">
        <v>1383</v>
      </c>
      <c r="D30" s="1"/>
      <c r="E30" s="28">
        <f t="shared" si="0"/>
        <v>0</v>
      </c>
      <c r="F30" s="42"/>
      <c r="G30" s="28">
        <f t="shared" si="1"/>
        <v>0</v>
      </c>
      <c r="H30" s="28">
        <f t="shared" si="2"/>
        <v>0</v>
      </c>
    </row>
    <row r="31" spans="1:8" x14ac:dyDescent="0.25">
      <c r="A31" s="27">
        <v>28</v>
      </c>
      <c r="B31" s="52" t="s">
        <v>47</v>
      </c>
      <c r="C31" s="53">
        <v>5970</v>
      </c>
      <c r="D31" s="1"/>
      <c r="E31" s="28">
        <f t="shared" si="0"/>
        <v>0</v>
      </c>
      <c r="F31" s="42"/>
      <c r="G31" s="28">
        <f t="shared" si="1"/>
        <v>0</v>
      </c>
      <c r="H31" s="28">
        <f t="shared" si="2"/>
        <v>0</v>
      </c>
    </row>
    <row r="32" spans="1:8" x14ac:dyDescent="0.25">
      <c r="A32" s="27">
        <v>29</v>
      </c>
      <c r="B32" s="52" t="s">
        <v>48</v>
      </c>
      <c r="C32" s="53">
        <v>22108</v>
      </c>
      <c r="D32" s="1"/>
      <c r="E32" s="28">
        <f t="shared" si="0"/>
        <v>0</v>
      </c>
      <c r="F32" s="42"/>
      <c r="G32" s="28">
        <f t="shared" si="1"/>
        <v>0</v>
      </c>
      <c r="H32" s="28">
        <f t="shared" si="2"/>
        <v>0</v>
      </c>
    </row>
    <row r="33" spans="1:8" x14ac:dyDescent="0.25">
      <c r="A33" s="27">
        <v>30</v>
      </c>
      <c r="B33" s="52" t="s">
        <v>118</v>
      </c>
      <c r="C33" s="53">
        <v>1285</v>
      </c>
      <c r="D33" s="1"/>
      <c r="E33" s="28">
        <f t="shared" si="0"/>
        <v>0</v>
      </c>
      <c r="F33" s="42"/>
      <c r="G33" s="28">
        <f t="shared" si="1"/>
        <v>0</v>
      </c>
      <c r="H33" s="28">
        <f t="shared" si="2"/>
        <v>0</v>
      </c>
    </row>
    <row r="34" spans="1:8" x14ac:dyDescent="0.25">
      <c r="A34" s="27">
        <v>31</v>
      </c>
      <c r="B34" s="52" t="s">
        <v>49</v>
      </c>
      <c r="C34" s="53">
        <v>33167</v>
      </c>
      <c r="D34" s="1"/>
      <c r="E34" s="28">
        <f t="shared" si="0"/>
        <v>0</v>
      </c>
      <c r="F34" s="42"/>
      <c r="G34" s="28">
        <f t="shared" si="1"/>
        <v>0</v>
      </c>
      <c r="H34" s="28">
        <f t="shared" si="2"/>
        <v>0</v>
      </c>
    </row>
    <row r="35" spans="1:8" x14ac:dyDescent="0.25">
      <c r="A35" s="27">
        <v>32</v>
      </c>
      <c r="B35" s="52" t="s">
        <v>50</v>
      </c>
      <c r="C35" s="53">
        <v>4997</v>
      </c>
      <c r="D35" s="1"/>
      <c r="E35" s="28">
        <f t="shared" si="0"/>
        <v>0</v>
      </c>
      <c r="F35" s="42"/>
      <c r="G35" s="28">
        <f t="shared" si="1"/>
        <v>0</v>
      </c>
      <c r="H35" s="28">
        <f t="shared" si="2"/>
        <v>0</v>
      </c>
    </row>
    <row r="36" spans="1:8" x14ac:dyDescent="0.25">
      <c r="A36" s="27">
        <v>33</v>
      </c>
      <c r="B36" s="52" t="s">
        <v>51</v>
      </c>
      <c r="C36" s="53">
        <v>22173</v>
      </c>
      <c r="D36" s="1"/>
      <c r="E36" s="28">
        <f t="shared" si="0"/>
        <v>0</v>
      </c>
      <c r="F36" s="42"/>
      <c r="G36" s="28">
        <f t="shared" si="1"/>
        <v>0</v>
      </c>
      <c r="H36" s="28">
        <f t="shared" si="2"/>
        <v>0</v>
      </c>
    </row>
    <row r="37" spans="1:8" x14ac:dyDescent="0.25">
      <c r="A37" s="27">
        <v>34</v>
      </c>
      <c r="B37" s="52" t="s">
        <v>52</v>
      </c>
      <c r="C37" s="53">
        <v>0</v>
      </c>
      <c r="D37" s="1"/>
      <c r="E37" s="28">
        <f t="shared" si="0"/>
        <v>0</v>
      </c>
      <c r="F37" s="42"/>
      <c r="G37" s="28">
        <f t="shared" si="1"/>
        <v>0</v>
      </c>
      <c r="H37" s="28">
        <f t="shared" si="2"/>
        <v>0</v>
      </c>
    </row>
    <row r="38" spans="1:8" x14ac:dyDescent="0.25">
      <c r="A38" s="27">
        <v>35</v>
      </c>
      <c r="B38" s="52" t="s">
        <v>53</v>
      </c>
      <c r="C38" s="53">
        <v>2860</v>
      </c>
      <c r="D38" s="1"/>
      <c r="E38" s="28">
        <f t="shared" si="0"/>
        <v>0</v>
      </c>
      <c r="F38" s="42"/>
      <c r="G38" s="28">
        <f t="shared" si="1"/>
        <v>0</v>
      </c>
      <c r="H38" s="28">
        <f t="shared" si="2"/>
        <v>0</v>
      </c>
    </row>
    <row r="39" spans="1:8" x14ac:dyDescent="0.25">
      <c r="A39" s="27">
        <v>36</v>
      </c>
      <c r="B39" s="52" t="s">
        <v>54</v>
      </c>
      <c r="C39" s="53">
        <v>1383</v>
      </c>
      <c r="D39" s="1"/>
      <c r="E39" s="28">
        <f t="shared" si="0"/>
        <v>0</v>
      </c>
      <c r="F39" s="42"/>
      <c r="G39" s="28">
        <f t="shared" si="1"/>
        <v>0</v>
      </c>
      <c r="H39" s="28">
        <f t="shared" si="2"/>
        <v>0</v>
      </c>
    </row>
    <row r="40" spans="1:8" x14ac:dyDescent="0.25">
      <c r="A40" s="27">
        <v>37</v>
      </c>
      <c r="B40" s="52" t="s">
        <v>55</v>
      </c>
      <c r="C40" s="53">
        <v>3773</v>
      </c>
      <c r="D40" s="1"/>
      <c r="E40" s="28">
        <f t="shared" si="0"/>
        <v>0</v>
      </c>
      <c r="F40" s="42"/>
      <c r="G40" s="28">
        <f t="shared" si="1"/>
        <v>0</v>
      </c>
      <c r="H40" s="28">
        <f t="shared" si="2"/>
        <v>0</v>
      </c>
    </row>
    <row r="41" spans="1:8" x14ac:dyDescent="0.25">
      <c r="A41" s="27">
        <v>38</v>
      </c>
      <c r="B41" s="52" t="s">
        <v>56</v>
      </c>
      <c r="C41" s="53">
        <v>564</v>
      </c>
      <c r="D41" s="1"/>
      <c r="E41" s="28">
        <f t="shared" si="0"/>
        <v>0</v>
      </c>
      <c r="F41" s="42"/>
      <c r="G41" s="28">
        <f t="shared" si="1"/>
        <v>0</v>
      </c>
      <c r="H41" s="28">
        <f t="shared" si="2"/>
        <v>0</v>
      </c>
    </row>
    <row r="42" spans="1:8" x14ac:dyDescent="0.25">
      <c r="A42" s="27">
        <v>39</v>
      </c>
      <c r="B42" s="52" t="s">
        <v>57</v>
      </c>
      <c r="C42" s="53">
        <v>34456</v>
      </c>
      <c r="D42" s="1"/>
      <c r="E42" s="28">
        <f t="shared" si="0"/>
        <v>0</v>
      </c>
      <c r="F42" s="42"/>
      <c r="G42" s="28">
        <f t="shared" si="1"/>
        <v>0</v>
      </c>
      <c r="H42" s="28">
        <f t="shared" si="2"/>
        <v>0</v>
      </c>
    </row>
    <row r="43" spans="1:8" ht="15" customHeight="1" x14ac:dyDescent="0.25">
      <c r="A43" s="27">
        <v>40</v>
      </c>
      <c r="B43" s="52" t="s">
        <v>119</v>
      </c>
      <c r="C43" s="53">
        <v>3773</v>
      </c>
      <c r="D43" s="1"/>
      <c r="E43" s="28">
        <f t="shared" si="0"/>
        <v>0</v>
      </c>
      <c r="F43" s="42"/>
      <c r="G43" s="28">
        <f t="shared" si="1"/>
        <v>0</v>
      </c>
      <c r="H43" s="28">
        <f t="shared" si="2"/>
        <v>0</v>
      </c>
    </row>
    <row r="44" spans="1:8" ht="15" customHeight="1" x14ac:dyDescent="0.25">
      <c r="A44" s="27">
        <v>41</v>
      </c>
      <c r="B44" s="52" t="s">
        <v>58</v>
      </c>
      <c r="C44" s="53">
        <v>94</v>
      </c>
      <c r="D44" s="1"/>
      <c r="E44" s="28">
        <f t="shared" si="0"/>
        <v>0</v>
      </c>
      <c r="F44" s="42"/>
      <c r="G44" s="28">
        <f t="shared" si="1"/>
        <v>0</v>
      </c>
      <c r="H44" s="28">
        <f t="shared" si="2"/>
        <v>0</v>
      </c>
    </row>
    <row r="45" spans="1:8" ht="15" customHeight="1" x14ac:dyDescent="0.25">
      <c r="A45" s="27">
        <v>42</v>
      </c>
      <c r="B45" s="52" t="s">
        <v>59</v>
      </c>
      <c r="C45" s="53">
        <v>1373</v>
      </c>
      <c r="D45" s="1"/>
      <c r="E45" s="28">
        <f t="shared" si="0"/>
        <v>0</v>
      </c>
      <c r="F45" s="42"/>
      <c r="G45" s="28">
        <f t="shared" si="1"/>
        <v>0</v>
      </c>
      <c r="H45" s="28">
        <f t="shared" si="2"/>
        <v>0</v>
      </c>
    </row>
    <row r="46" spans="1:8" ht="15" customHeight="1" x14ac:dyDescent="0.25">
      <c r="A46" s="27">
        <v>43</v>
      </c>
      <c r="B46" s="52" t="s">
        <v>120</v>
      </c>
      <c r="C46" s="53">
        <v>20</v>
      </c>
      <c r="D46" s="1"/>
      <c r="E46" s="28">
        <f t="shared" si="0"/>
        <v>0</v>
      </c>
      <c r="F46" s="42"/>
      <c r="G46" s="28">
        <f t="shared" si="1"/>
        <v>0</v>
      </c>
      <c r="H46" s="28">
        <f t="shared" si="2"/>
        <v>0</v>
      </c>
    </row>
    <row r="47" spans="1:8" ht="15" customHeight="1" x14ac:dyDescent="0.25">
      <c r="A47" s="27">
        <v>44</v>
      </c>
      <c r="B47" s="52" t="s">
        <v>60</v>
      </c>
      <c r="C47" s="53">
        <v>28580</v>
      </c>
      <c r="D47" s="1"/>
      <c r="E47" s="28">
        <f t="shared" si="0"/>
        <v>0</v>
      </c>
      <c r="F47" s="42"/>
      <c r="G47" s="28">
        <f t="shared" si="1"/>
        <v>0</v>
      </c>
      <c r="H47" s="28">
        <f t="shared" si="2"/>
        <v>0</v>
      </c>
    </row>
    <row r="48" spans="1:8" x14ac:dyDescent="0.25">
      <c r="A48" s="27">
        <v>45</v>
      </c>
      <c r="B48" s="52" t="s">
        <v>61</v>
      </c>
      <c r="C48" s="53">
        <v>11037</v>
      </c>
      <c r="D48" s="1"/>
      <c r="E48" s="28">
        <f t="shared" si="0"/>
        <v>0</v>
      </c>
      <c r="F48" s="42"/>
      <c r="G48" s="28">
        <f t="shared" si="1"/>
        <v>0</v>
      </c>
      <c r="H48" s="28">
        <f t="shared" si="2"/>
        <v>0</v>
      </c>
    </row>
    <row r="49" spans="1:8" x14ac:dyDescent="0.25">
      <c r="A49" s="27">
        <v>46</v>
      </c>
      <c r="B49" s="52" t="s">
        <v>62</v>
      </c>
      <c r="C49" s="53">
        <v>1379</v>
      </c>
      <c r="D49" s="1"/>
      <c r="E49" s="28">
        <f t="shared" si="0"/>
        <v>0</v>
      </c>
      <c r="F49" s="42"/>
      <c r="G49" s="28">
        <f t="shared" si="1"/>
        <v>0</v>
      </c>
      <c r="H49" s="28">
        <f t="shared" si="2"/>
        <v>0</v>
      </c>
    </row>
    <row r="50" spans="1:8" x14ac:dyDescent="0.25">
      <c r="A50" s="27">
        <v>47</v>
      </c>
      <c r="B50" s="52" t="s">
        <v>63</v>
      </c>
      <c r="C50" s="53">
        <v>22173</v>
      </c>
      <c r="D50" s="1"/>
      <c r="E50" s="28">
        <f t="shared" si="0"/>
        <v>0</v>
      </c>
      <c r="F50" s="42"/>
      <c r="G50" s="28">
        <f t="shared" si="1"/>
        <v>0</v>
      </c>
      <c r="H50" s="28">
        <f t="shared" si="2"/>
        <v>0</v>
      </c>
    </row>
    <row r="51" spans="1:8" x14ac:dyDescent="0.25">
      <c r="A51" s="27">
        <v>48</v>
      </c>
      <c r="B51" s="52" t="s">
        <v>64</v>
      </c>
      <c r="C51" s="53">
        <v>22173</v>
      </c>
      <c r="D51" s="1"/>
      <c r="E51" s="28">
        <f t="shared" si="0"/>
        <v>0</v>
      </c>
      <c r="F51" s="42"/>
      <c r="G51" s="28">
        <f t="shared" si="1"/>
        <v>0</v>
      </c>
      <c r="H51" s="28">
        <f t="shared" si="2"/>
        <v>0</v>
      </c>
    </row>
    <row r="52" spans="1:8" x14ac:dyDescent="0.25">
      <c r="A52" s="27">
        <v>49</v>
      </c>
      <c r="B52" s="52" t="s">
        <v>65</v>
      </c>
      <c r="C52" s="53">
        <v>20</v>
      </c>
      <c r="D52" s="1"/>
      <c r="E52" s="28">
        <f t="shared" si="0"/>
        <v>0</v>
      </c>
      <c r="F52" s="42"/>
      <c r="G52" s="28">
        <f t="shared" si="1"/>
        <v>0</v>
      </c>
      <c r="H52" s="28">
        <f t="shared" si="2"/>
        <v>0</v>
      </c>
    </row>
    <row r="53" spans="1:8" x14ac:dyDescent="0.25">
      <c r="A53" s="27">
        <v>50</v>
      </c>
      <c r="B53" s="52" t="s">
        <v>66</v>
      </c>
      <c r="C53" s="53">
        <v>3614</v>
      </c>
      <c r="D53" s="1"/>
      <c r="E53" s="28">
        <f t="shared" si="0"/>
        <v>0</v>
      </c>
      <c r="F53" s="42"/>
      <c r="G53" s="28">
        <f t="shared" si="1"/>
        <v>0</v>
      </c>
      <c r="H53" s="28">
        <f t="shared" si="2"/>
        <v>0</v>
      </c>
    </row>
    <row r="54" spans="1:8" x14ac:dyDescent="0.25">
      <c r="A54" s="27">
        <v>51</v>
      </c>
      <c r="B54" s="52" t="s">
        <v>67</v>
      </c>
      <c r="C54" s="53">
        <v>284</v>
      </c>
      <c r="D54" s="1"/>
      <c r="E54" s="28">
        <f t="shared" si="0"/>
        <v>0</v>
      </c>
      <c r="F54" s="42"/>
      <c r="G54" s="28">
        <f t="shared" si="1"/>
        <v>0</v>
      </c>
      <c r="H54" s="28">
        <f t="shared" si="2"/>
        <v>0</v>
      </c>
    </row>
    <row r="55" spans="1:8" x14ac:dyDescent="0.25">
      <c r="A55" s="27">
        <v>52</v>
      </c>
      <c r="B55" s="52" t="s">
        <v>68</v>
      </c>
      <c r="C55" s="53">
        <v>94</v>
      </c>
      <c r="D55" s="1"/>
      <c r="E55" s="28">
        <f t="shared" si="0"/>
        <v>0</v>
      </c>
      <c r="F55" s="42"/>
      <c r="G55" s="28">
        <f t="shared" si="1"/>
        <v>0</v>
      </c>
      <c r="H55" s="28">
        <f t="shared" si="2"/>
        <v>0</v>
      </c>
    </row>
    <row r="56" spans="1:8" x14ac:dyDescent="0.25">
      <c r="A56" s="27">
        <v>53</v>
      </c>
      <c r="B56" s="52" t="s">
        <v>121</v>
      </c>
      <c r="C56" s="53">
        <v>1379</v>
      </c>
      <c r="D56" s="1"/>
      <c r="E56" s="28">
        <f t="shared" si="0"/>
        <v>0</v>
      </c>
      <c r="F56" s="42"/>
      <c r="G56" s="28">
        <f t="shared" si="1"/>
        <v>0</v>
      </c>
      <c r="H56" s="28">
        <f t="shared" si="2"/>
        <v>0</v>
      </c>
    </row>
    <row r="57" spans="1:8" ht="17.25" customHeight="1" x14ac:dyDescent="0.25">
      <c r="A57" s="27">
        <v>54</v>
      </c>
      <c r="B57" s="52" t="s">
        <v>69</v>
      </c>
      <c r="C57" s="53">
        <v>1477</v>
      </c>
      <c r="D57" s="1"/>
      <c r="E57" s="28">
        <f t="shared" si="0"/>
        <v>0</v>
      </c>
      <c r="F57" s="42"/>
      <c r="G57" s="28">
        <f t="shared" si="1"/>
        <v>0</v>
      </c>
      <c r="H57" s="28">
        <f t="shared" si="2"/>
        <v>0</v>
      </c>
    </row>
    <row r="58" spans="1:8" x14ac:dyDescent="0.25">
      <c r="A58" s="27">
        <v>55</v>
      </c>
      <c r="B58" s="52" t="s">
        <v>70</v>
      </c>
      <c r="C58" s="53">
        <v>22202</v>
      </c>
      <c r="D58" s="1"/>
      <c r="E58" s="28">
        <f t="shared" si="0"/>
        <v>0</v>
      </c>
      <c r="F58" s="42"/>
      <c r="G58" s="28">
        <f t="shared" si="1"/>
        <v>0</v>
      </c>
      <c r="H58" s="28">
        <f t="shared" si="2"/>
        <v>0</v>
      </c>
    </row>
    <row r="59" spans="1:8" x14ac:dyDescent="0.25">
      <c r="A59" s="27">
        <v>56</v>
      </c>
      <c r="B59" s="35" t="s">
        <v>122</v>
      </c>
      <c r="C59" s="53">
        <v>1379</v>
      </c>
      <c r="D59" s="1"/>
      <c r="E59" s="28">
        <f t="shared" si="0"/>
        <v>0</v>
      </c>
      <c r="F59" s="42"/>
      <c r="G59" s="28">
        <f t="shared" si="1"/>
        <v>0</v>
      </c>
      <c r="H59" s="28">
        <f t="shared" si="2"/>
        <v>0</v>
      </c>
    </row>
    <row r="60" spans="1:8" x14ac:dyDescent="0.25">
      <c r="A60" s="27">
        <v>57</v>
      </c>
      <c r="B60" s="52" t="s">
        <v>71</v>
      </c>
      <c r="C60" s="53">
        <v>22108</v>
      </c>
      <c r="D60" s="1"/>
      <c r="E60" s="28">
        <f t="shared" si="0"/>
        <v>0</v>
      </c>
      <c r="F60" s="42"/>
      <c r="G60" s="28">
        <f t="shared" si="1"/>
        <v>0</v>
      </c>
      <c r="H60" s="28">
        <f t="shared" si="2"/>
        <v>0</v>
      </c>
    </row>
    <row r="61" spans="1:8" x14ac:dyDescent="0.25">
      <c r="A61" s="27">
        <v>58</v>
      </c>
      <c r="B61" s="52" t="s">
        <v>72</v>
      </c>
      <c r="C61" s="53">
        <v>1379</v>
      </c>
      <c r="D61" s="1"/>
      <c r="E61" s="28">
        <f t="shared" si="0"/>
        <v>0</v>
      </c>
      <c r="F61" s="42"/>
      <c r="G61" s="28">
        <f t="shared" si="1"/>
        <v>0</v>
      </c>
      <c r="H61" s="28">
        <f t="shared" si="2"/>
        <v>0</v>
      </c>
    </row>
    <row r="62" spans="1:8" x14ac:dyDescent="0.25">
      <c r="A62" s="27">
        <v>59</v>
      </c>
      <c r="B62" s="52" t="s">
        <v>73</v>
      </c>
      <c r="C62" s="53">
        <v>22173</v>
      </c>
      <c r="D62" s="1"/>
      <c r="E62" s="28">
        <f t="shared" si="0"/>
        <v>0</v>
      </c>
      <c r="F62" s="42"/>
      <c r="G62" s="28">
        <f t="shared" si="1"/>
        <v>0</v>
      </c>
      <c r="H62" s="28">
        <f t="shared" si="2"/>
        <v>0</v>
      </c>
    </row>
    <row r="63" spans="1:8" ht="12.75" customHeight="1" x14ac:dyDescent="0.25">
      <c r="A63" s="27">
        <v>60</v>
      </c>
      <c r="B63" s="52" t="s">
        <v>74</v>
      </c>
      <c r="C63" s="53">
        <v>1383</v>
      </c>
      <c r="D63" s="1"/>
      <c r="E63" s="28">
        <f t="shared" si="0"/>
        <v>0</v>
      </c>
      <c r="F63" s="42"/>
      <c r="G63" s="28">
        <f t="shared" si="1"/>
        <v>0</v>
      </c>
      <c r="H63" s="28">
        <f t="shared" si="2"/>
        <v>0</v>
      </c>
    </row>
    <row r="64" spans="1:8" x14ac:dyDescent="0.25">
      <c r="A64" s="27">
        <v>61</v>
      </c>
      <c r="B64" s="52" t="s">
        <v>123</v>
      </c>
      <c r="C64" s="53">
        <v>94</v>
      </c>
      <c r="D64" s="1"/>
      <c r="E64" s="28">
        <f t="shared" si="0"/>
        <v>0</v>
      </c>
      <c r="F64" s="42"/>
      <c r="G64" s="28">
        <f t="shared" si="1"/>
        <v>0</v>
      </c>
      <c r="H64" s="28">
        <f t="shared" si="2"/>
        <v>0</v>
      </c>
    </row>
    <row r="65" spans="1:9" x14ac:dyDescent="0.25">
      <c r="A65" s="27">
        <v>62</v>
      </c>
      <c r="B65" s="52" t="s">
        <v>124</v>
      </c>
      <c r="C65" s="53">
        <v>3614</v>
      </c>
      <c r="D65" s="1"/>
      <c r="E65" s="28">
        <f t="shared" si="0"/>
        <v>0</v>
      </c>
      <c r="F65" s="42"/>
      <c r="G65" s="28">
        <f t="shared" si="1"/>
        <v>0</v>
      </c>
      <c r="H65" s="28">
        <f t="shared" si="2"/>
        <v>0</v>
      </c>
    </row>
    <row r="66" spans="1:9" x14ac:dyDescent="0.25">
      <c r="A66" s="27">
        <v>63</v>
      </c>
      <c r="B66" s="52" t="s">
        <v>125</v>
      </c>
      <c r="C66" s="53">
        <v>284</v>
      </c>
      <c r="D66" s="1"/>
      <c r="E66" s="28">
        <f t="shared" si="0"/>
        <v>0</v>
      </c>
      <c r="F66" s="42"/>
      <c r="G66" s="28">
        <f t="shared" si="1"/>
        <v>0</v>
      </c>
      <c r="H66" s="28">
        <f t="shared" si="2"/>
        <v>0</v>
      </c>
    </row>
    <row r="67" spans="1:9" x14ac:dyDescent="0.25">
      <c r="A67" s="27">
        <v>64</v>
      </c>
      <c r="B67" s="52" t="s">
        <v>126</v>
      </c>
      <c r="C67" s="53">
        <v>1379</v>
      </c>
      <c r="D67" s="1"/>
      <c r="E67" s="28">
        <f t="shared" ref="E67:E76" si="3">ROUND(+C67*D67,0)</f>
        <v>0</v>
      </c>
      <c r="F67" s="42"/>
      <c r="G67" s="28">
        <f t="shared" si="1"/>
        <v>0</v>
      </c>
      <c r="H67" s="28">
        <f t="shared" ref="H67:H76" si="4">ROUND(E67+G67,0)</f>
        <v>0</v>
      </c>
    </row>
    <row r="68" spans="1:9" x14ac:dyDescent="0.25">
      <c r="A68" s="27">
        <v>65</v>
      </c>
      <c r="B68" s="52" t="s">
        <v>75</v>
      </c>
      <c r="C68" s="53">
        <v>22202</v>
      </c>
      <c r="D68" s="1"/>
      <c r="E68" s="28">
        <f t="shared" si="3"/>
        <v>0</v>
      </c>
      <c r="F68" s="42"/>
      <c r="G68" s="28">
        <f t="shared" si="1"/>
        <v>0</v>
      </c>
      <c r="H68" s="28">
        <f t="shared" si="4"/>
        <v>0</v>
      </c>
    </row>
    <row r="69" spans="1:9" x14ac:dyDescent="0.25">
      <c r="A69" s="27">
        <v>66</v>
      </c>
      <c r="B69" s="52" t="s">
        <v>76</v>
      </c>
      <c r="C69" s="53">
        <v>1477</v>
      </c>
      <c r="D69" s="1"/>
      <c r="E69" s="28">
        <f t="shared" si="3"/>
        <v>0</v>
      </c>
      <c r="F69" s="42"/>
      <c r="G69" s="28">
        <f t="shared" ref="G69:G76" si="5">ROUND(F69*C69,0)</f>
        <v>0</v>
      </c>
      <c r="H69" s="28">
        <f t="shared" si="4"/>
        <v>0</v>
      </c>
    </row>
    <row r="70" spans="1:9" x14ac:dyDescent="0.25">
      <c r="A70" s="27">
        <v>67</v>
      </c>
      <c r="B70" s="52" t="s">
        <v>127</v>
      </c>
      <c r="C70" s="53">
        <v>1379</v>
      </c>
      <c r="D70" s="1"/>
      <c r="E70" s="28">
        <f t="shared" si="3"/>
        <v>0</v>
      </c>
      <c r="F70" s="42"/>
      <c r="G70" s="28">
        <f t="shared" si="5"/>
        <v>0</v>
      </c>
      <c r="H70" s="28">
        <f t="shared" si="4"/>
        <v>0</v>
      </c>
    </row>
    <row r="71" spans="1:9" x14ac:dyDescent="0.25">
      <c r="A71" s="27">
        <v>68</v>
      </c>
      <c r="B71" s="52" t="s">
        <v>77</v>
      </c>
      <c r="C71" s="53">
        <v>20</v>
      </c>
      <c r="D71" s="1"/>
      <c r="E71" s="28">
        <f t="shared" si="3"/>
        <v>0</v>
      </c>
      <c r="F71" s="42"/>
      <c r="G71" s="28">
        <f t="shared" si="5"/>
        <v>0</v>
      </c>
      <c r="H71" s="28">
        <f t="shared" si="4"/>
        <v>0</v>
      </c>
    </row>
    <row r="72" spans="1:9" x14ac:dyDescent="0.25">
      <c r="A72" s="27">
        <v>69</v>
      </c>
      <c r="B72" s="52" t="s">
        <v>78</v>
      </c>
      <c r="C72" s="53">
        <v>1477</v>
      </c>
      <c r="D72" s="1"/>
      <c r="E72" s="28">
        <f t="shared" si="3"/>
        <v>0</v>
      </c>
      <c r="F72" s="42"/>
      <c r="G72" s="28">
        <f t="shared" si="5"/>
        <v>0</v>
      </c>
      <c r="H72" s="28">
        <f t="shared" si="4"/>
        <v>0</v>
      </c>
    </row>
    <row r="73" spans="1:9" x14ac:dyDescent="0.25">
      <c r="A73" s="27">
        <v>70</v>
      </c>
      <c r="B73" s="52" t="s">
        <v>79</v>
      </c>
      <c r="C73" s="53">
        <v>1477</v>
      </c>
      <c r="D73" s="1"/>
      <c r="E73" s="28">
        <f t="shared" si="3"/>
        <v>0</v>
      </c>
      <c r="F73" s="42"/>
      <c r="G73" s="28">
        <f t="shared" si="5"/>
        <v>0</v>
      </c>
      <c r="H73" s="28">
        <f t="shared" si="4"/>
        <v>0</v>
      </c>
    </row>
    <row r="74" spans="1:9" x14ac:dyDescent="0.25">
      <c r="A74" s="27">
        <v>71</v>
      </c>
      <c r="B74" s="52" t="s">
        <v>80</v>
      </c>
      <c r="C74" s="53">
        <v>20</v>
      </c>
      <c r="D74" s="1"/>
      <c r="E74" s="28">
        <f t="shared" si="3"/>
        <v>0</v>
      </c>
      <c r="F74" s="42"/>
      <c r="G74" s="28">
        <f t="shared" si="5"/>
        <v>0</v>
      </c>
      <c r="H74" s="28">
        <f t="shared" si="4"/>
        <v>0</v>
      </c>
    </row>
    <row r="75" spans="1:9" x14ac:dyDescent="0.25">
      <c r="A75" s="27">
        <v>72</v>
      </c>
      <c r="B75" s="52" t="s">
        <v>81</v>
      </c>
      <c r="C75" s="53">
        <v>20</v>
      </c>
      <c r="D75" s="1"/>
      <c r="E75" s="28">
        <f t="shared" si="3"/>
        <v>0</v>
      </c>
      <c r="F75" s="42"/>
      <c r="G75" s="28">
        <f t="shared" si="5"/>
        <v>0</v>
      </c>
      <c r="H75" s="28">
        <f t="shared" si="4"/>
        <v>0</v>
      </c>
    </row>
    <row r="76" spans="1:9" x14ac:dyDescent="0.25">
      <c r="A76" s="27">
        <v>73</v>
      </c>
      <c r="B76" s="52" t="s">
        <v>82</v>
      </c>
      <c r="C76" s="53">
        <v>1477</v>
      </c>
      <c r="D76" s="1"/>
      <c r="E76" s="28">
        <f t="shared" si="3"/>
        <v>0</v>
      </c>
      <c r="F76" s="42"/>
      <c r="G76" s="28">
        <f t="shared" si="5"/>
        <v>0</v>
      </c>
      <c r="H76" s="28">
        <f t="shared" si="4"/>
        <v>0</v>
      </c>
    </row>
    <row r="77" spans="1:9" ht="15.75" customHeight="1" x14ac:dyDescent="0.3">
      <c r="A77" s="102" t="s">
        <v>83</v>
      </c>
      <c r="B77" s="103"/>
      <c r="C77" s="103"/>
      <c r="D77" s="104"/>
      <c r="E77" s="28">
        <f>SUM(E4:E76)</f>
        <v>0</v>
      </c>
      <c r="F77" s="28"/>
      <c r="G77" s="28">
        <f>SUM(G4:G76)</f>
        <v>0</v>
      </c>
      <c r="H77" s="28">
        <f>SUM(H4:H76)</f>
        <v>0</v>
      </c>
    </row>
    <row r="78" spans="1:9" ht="6.75" customHeight="1" x14ac:dyDescent="0.25">
      <c r="B78" s="76" t="s">
        <v>110</v>
      </c>
      <c r="C78" s="76"/>
      <c r="D78" s="76"/>
      <c r="E78" s="76"/>
      <c r="F78" s="76"/>
      <c r="G78" s="76"/>
      <c r="H78" s="76"/>
      <c r="I78" s="21"/>
    </row>
    <row r="79" spans="1:9" ht="6.75" customHeight="1" x14ac:dyDescent="0.25">
      <c r="B79" s="76"/>
      <c r="C79" s="76"/>
      <c r="D79" s="76"/>
      <c r="E79" s="76"/>
      <c r="F79" s="76"/>
      <c r="G79" s="76"/>
      <c r="H79" s="76"/>
      <c r="I79" s="21"/>
    </row>
    <row r="80" spans="1:9" ht="6.75" customHeight="1" x14ac:dyDescent="0.25">
      <c r="B80" s="76"/>
      <c r="C80" s="76"/>
      <c r="D80" s="76"/>
      <c r="E80" s="76"/>
      <c r="F80" s="76"/>
      <c r="G80" s="76"/>
      <c r="H80" s="76"/>
      <c r="I80" s="21"/>
    </row>
    <row r="81" spans="2:9" ht="6.75" customHeight="1" x14ac:dyDescent="0.25">
      <c r="B81" s="76"/>
      <c r="C81" s="76"/>
      <c r="D81" s="76"/>
      <c r="E81" s="76"/>
      <c r="F81" s="76"/>
      <c r="G81" s="76"/>
      <c r="H81" s="76"/>
      <c r="I81" s="21"/>
    </row>
  </sheetData>
  <sheetProtection selectLockedCells="1"/>
  <autoFilter ref="A3:H3">
    <filterColumn colId="0" showButton="0"/>
  </autoFilter>
  <mergeCells count="5">
    <mergeCell ref="C1:H1"/>
    <mergeCell ref="B78:H81"/>
    <mergeCell ref="A2:H2"/>
    <mergeCell ref="A3:B3"/>
    <mergeCell ref="A77:D77"/>
  </mergeCells>
  <dataValidations count="1">
    <dataValidation type="whole" operator="greaterThan" allowBlank="1" showInputMessage="1" showErrorMessage="1" sqref="D4:D76">
      <formula1>1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82"/>
  <sheetViews>
    <sheetView showGridLines="0" workbookViewId="0">
      <selection activeCell="D13" sqref="D13"/>
    </sheetView>
  </sheetViews>
  <sheetFormatPr baseColWidth="10" defaultColWidth="10.81640625" defaultRowHeight="12.5" x14ac:dyDescent="0.25"/>
  <cols>
    <col min="1" max="1" width="9" style="24" customWidth="1"/>
    <col min="2" max="2" width="59.36328125" style="29" customWidth="1"/>
    <col min="3" max="3" width="12.6328125" style="24" customWidth="1"/>
    <col min="4" max="4" width="14.81640625" style="24" customWidth="1"/>
    <col min="5" max="5" width="15.6328125" style="24" bestFit="1" customWidth="1"/>
    <col min="6" max="6" width="15.6328125" style="24" customWidth="1"/>
    <col min="7" max="7" width="17.81640625" style="24" customWidth="1"/>
    <col min="8" max="8" width="18.453125" style="24" customWidth="1"/>
    <col min="9" max="16384" width="10.81640625" style="24"/>
  </cols>
  <sheetData>
    <row r="1" spans="1:8" ht="61.5" customHeight="1" thickBot="1" x14ac:dyDescent="0.3">
      <c r="B1" s="68"/>
      <c r="C1" s="105" t="s">
        <v>15</v>
      </c>
      <c r="D1" s="106"/>
      <c r="E1" s="106"/>
      <c r="F1" s="106"/>
      <c r="G1" s="106"/>
      <c r="H1" s="107"/>
    </row>
    <row r="2" spans="1:8" ht="31.5" customHeight="1" x14ac:dyDescent="0.25">
      <c r="A2" s="100" t="s">
        <v>106</v>
      </c>
      <c r="B2" s="100"/>
      <c r="C2" s="100"/>
      <c r="D2" s="100"/>
      <c r="E2" s="100"/>
      <c r="F2" s="100"/>
      <c r="G2" s="100"/>
      <c r="H2" s="100"/>
    </row>
    <row r="3" spans="1:8" s="26" customFormat="1" ht="34.5" customHeight="1" x14ac:dyDescent="0.2">
      <c r="A3" s="101" t="s">
        <v>16</v>
      </c>
      <c r="B3" s="101"/>
      <c r="C3" s="25" t="s">
        <v>84</v>
      </c>
      <c r="D3" s="25" t="s">
        <v>17</v>
      </c>
      <c r="E3" s="25" t="s">
        <v>18</v>
      </c>
      <c r="F3" s="25" t="s">
        <v>116</v>
      </c>
      <c r="G3" s="25" t="s">
        <v>19</v>
      </c>
      <c r="H3" s="25" t="s">
        <v>20</v>
      </c>
    </row>
    <row r="4" spans="1:8" ht="15" customHeight="1" x14ac:dyDescent="0.25">
      <c r="A4" s="27">
        <v>1</v>
      </c>
      <c r="B4" s="52" t="s">
        <v>21</v>
      </c>
      <c r="C4" s="53">
        <v>5098</v>
      </c>
      <c r="D4" s="1"/>
      <c r="E4" s="30">
        <f>ROUND(+C4*D4,0)</f>
        <v>0</v>
      </c>
      <c r="F4" s="1"/>
      <c r="G4" s="30">
        <f>ROUND(F4*C4,0)</f>
        <v>0</v>
      </c>
      <c r="H4" s="30">
        <f>ROUND(E4+G4,0)</f>
        <v>0</v>
      </c>
    </row>
    <row r="5" spans="1:8" ht="15" customHeight="1" x14ac:dyDescent="0.25">
      <c r="A5" s="27">
        <v>2</v>
      </c>
      <c r="B5" s="52" t="s">
        <v>22</v>
      </c>
      <c r="C5" s="53">
        <v>4383</v>
      </c>
      <c r="D5" s="1"/>
      <c r="E5" s="30">
        <f t="shared" ref="E5:E66" si="0">ROUND(+C5*D5,0)</f>
        <v>0</v>
      </c>
      <c r="F5" s="1"/>
      <c r="G5" s="30">
        <f t="shared" ref="G5:G68" si="1">ROUND(F5*C5,0)</f>
        <v>0</v>
      </c>
      <c r="H5" s="30">
        <f t="shared" ref="H5:H66" si="2">ROUND(E5+G5,0)</f>
        <v>0</v>
      </c>
    </row>
    <row r="6" spans="1:8" ht="15" customHeight="1" x14ac:dyDescent="0.25">
      <c r="A6" s="27">
        <v>3</v>
      </c>
      <c r="B6" s="52" t="s">
        <v>23</v>
      </c>
      <c r="C6" s="53">
        <v>2935</v>
      </c>
      <c r="D6" s="1"/>
      <c r="E6" s="30">
        <f t="shared" si="0"/>
        <v>0</v>
      </c>
      <c r="F6" s="1"/>
      <c r="G6" s="30">
        <f t="shared" si="1"/>
        <v>0</v>
      </c>
      <c r="H6" s="30">
        <f t="shared" si="2"/>
        <v>0</v>
      </c>
    </row>
    <row r="7" spans="1:8" ht="15" customHeight="1" x14ac:dyDescent="0.25">
      <c r="A7" s="27">
        <v>4</v>
      </c>
      <c r="B7" s="52" t="s">
        <v>24</v>
      </c>
      <c r="C7" s="53">
        <v>13303</v>
      </c>
      <c r="D7" s="1"/>
      <c r="E7" s="30">
        <f t="shared" si="0"/>
        <v>0</v>
      </c>
      <c r="F7" s="1"/>
      <c r="G7" s="30">
        <f t="shared" si="1"/>
        <v>0</v>
      </c>
      <c r="H7" s="30">
        <f t="shared" si="2"/>
        <v>0</v>
      </c>
    </row>
    <row r="8" spans="1:8" ht="15" customHeight="1" x14ac:dyDescent="0.25">
      <c r="A8" s="27">
        <v>5</v>
      </c>
      <c r="B8" s="52" t="s">
        <v>25</v>
      </c>
      <c r="C8" s="53">
        <v>2429</v>
      </c>
      <c r="D8" s="1"/>
      <c r="E8" s="30">
        <f t="shared" si="0"/>
        <v>0</v>
      </c>
      <c r="F8" s="1"/>
      <c r="G8" s="30">
        <f t="shared" si="1"/>
        <v>0</v>
      </c>
      <c r="H8" s="30">
        <f t="shared" si="2"/>
        <v>0</v>
      </c>
    </row>
    <row r="9" spans="1:8" ht="15" customHeight="1" x14ac:dyDescent="0.25">
      <c r="A9" s="27">
        <v>6</v>
      </c>
      <c r="B9" s="52" t="s">
        <v>26</v>
      </c>
      <c r="C9" s="53">
        <v>11603</v>
      </c>
      <c r="D9" s="1"/>
      <c r="E9" s="30">
        <f t="shared" si="0"/>
        <v>0</v>
      </c>
      <c r="F9" s="1"/>
      <c r="G9" s="30">
        <f t="shared" si="1"/>
        <v>0</v>
      </c>
      <c r="H9" s="30">
        <f t="shared" si="2"/>
        <v>0</v>
      </c>
    </row>
    <row r="10" spans="1:8" ht="15" customHeight="1" x14ac:dyDescent="0.25">
      <c r="A10" s="27">
        <v>7</v>
      </c>
      <c r="B10" s="52" t="s">
        <v>27</v>
      </c>
      <c r="C10" s="53">
        <v>11371</v>
      </c>
      <c r="D10" s="1"/>
      <c r="E10" s="30">
        <f t="shared" si="0"/>
        <v>0</v>
      </c>
      <c r="F10" s="1"/>
      <c r="G10" s="30">
        <f t="shared" si="1"/>
        <v>0</v>
      </c>
      <c r="H10" s="30">
        <f t="shared" si="2"/>
        <v>0</v>
      </c>
    </row>
    <row r="11" spans="1:8" ht="15" customHeight="1" x14ac:dyDescent="0.25">
      <c r="A11" s="27">
        <v>8</v>
      </c>
      <c r="B11" s="52" t="s">
        <v>28</v>
      </c>
      <c r="C11" s="53">
        <v>11583</v>
      </c>
      <c r="D11" s="1"/>
      <c r="E11" s="30">
        <f t="shared" si="0"/>
        <v>0</v>
      </c>
      <c r="F11" s="1"/>
      <c r="G11" s="30">
        <f t="shared" si="1"/>
        <v>0</v>
      </c>
      <c r="H11" s="30">
        <f t="shared" si="2"/>
        <v>0</v>
      </c>
    </row>
    <row r="12" spans="1:8" ht="15" customHeight="1" x14ac:dyDescent="0.25">
      <c r="A12" s="27">
        <v>9</v>
      </c>
      <c r="B12" s="52" t="s">
        <v>29</v>
      </c>
      <c r="C12" s="53">
        <v>668</v>
      </c>
      <c r="D12" s="1"/>
      <c r="E12" s="30">
        <f t="shared" si="0"/>
        <v>0</v>
      </c>
      <c r="F12" s="1"/>
      <c r="G12" s="30">
        <f t="shared" si="1"/>
        <v>0</v>
      </c>
      <c r="H12" s="30">
        <f t="shared" si="2"/>
        <v>0</v>
      </c>
    </row>
    <row r="13" spans="1:8" ht="15" customHeight="1" x14ac:dyDescent="0.25">
      <c r="A13" s="27">
        <v>10</v>
      </c>
      <c r="B13" s="52" t="s">
        <v>30</v>
      </c>
      <c r="C13" s="53">
        <v>1774</v>
      </c>
      <c r="D13" s="1"/>
      <c r="E13" s="30">
        <f t="shared" si="0"/>
        <v>0</v>
      </c>
      <c r="F13" s="1"/>
      <c r="G13" s="30">
        <f t="shared" si="1"/>
        <v>0</v>
      </c>
      <c r="H13" s="30">
        <f t="shared" si="2"/>
        <v>0</v>
      </c>
    </row>
    <row r="14" spans="1:8" ht="15" customHeight="1" x14ac:dyDescent="0.25">
      <c r="A14" s="27">
        <v>11</v>
      </c>
      <c r="B14" s="52" t="s">
        <v>31</v>
      </c>
      <c r="C14" s="53">
        <v>11037</v>
      </c>
      <c r="D14" s="1"/>
      <c r="E14" s="30">
        <f t="shared" si="0"/>
        <v>0</v>
      </c>
      <c r="F14" s="1"/>
      <c r="G14" s="30">
        <f t="shared" si="1"/>
        <v>0</v>
      </c>
      <c r="H14" s="30">
        <f t="shared" si="2"/>
        <v>0</v>
      </c>
    </row>
    <row r="15" spans="1:8" ht="15" customHeight="1" x14ac:dyDescent="0.25">
      <c r="A15" s="27">
        <v>12</v>
      </c>
      <c r="B15" s="52" t="s">
        <v>32</v>
      </c>
      <c r="C15" s="53">
        <v>1140</v>
      </c>
      <c r="D15" s="1"/>
      <c r="E15" s="30">
        <f t="shared" si="0"/>
        <v>0</v>
      </c>
      <c r="F15" s="1"/>
      <c r="G15" s="30">
        <f t="shared" si="1"/>
        <v>0</v>
      </c>
      <c r="H15" s="30">
        <f t="shared" si="2"/>
        <v>0</v>
      </c>
    </row>
    <row r="16" spans="1:8" ht="15" customHeight="1" x14ac:dyDescent="0.25">
      <c r="A16" s="27">
        <v>13</v>
      </c>
      <c r="B16" s="52" t="s">
        <v>117</v>
      </c>
      <c r="C16" s="53">
        <v>1066</v>
      </c>
      <c r="D16" s="1"/>
      <c r="E16" s="30">
        <f t="shared" si="0"/>
        <v>0</v>
      </c>
      <c r="F16" s="1"/>
      <c r="G16" s="30">
        <f t="shared" si="1"/>
        <v>0</v>
      </c>
      <c r="H16" s="30">
        <f t="shared" si="2"/>
        <v>0</v>
      </c>
    </row>
    <row r="17" spans="1:8" ht="15" customHeight="1" x14ac:dyDescent="0.25">
      <c r="A17" s="27">
        <v>14</v>
      </c>
      <c r="B17" s="52" t="s">
        <v>33</v>
      </c>
      <c r="C17" s="53">
        <v>11371</v>
      </c>
      <c r="D17" s="1"/>
      <c r="E17" s="30">
        <f t="shared" si="0"/>
        <v>0</v>
      </c>
      <c r="F17" s="1"/>
      <c r="G17" s="30">
        <f t="shared" si="1"/>
        <v>0</v>
      </c>
      <c r="H17" s="30">
        <f t="shared" si="2"/>
        <v>0</v>
      </c>
    </row>
    <row r="18" spans="1:8" ht="15" customHeight="1" x14ac:dyDescent="0.25">
      <c r="A18" s="27">
        <v>15</v>
      </c>
      <c r="B18" s="52" t="s">
        <v>34</v>
      </c>
      <c r="C18" s="53">
        <v>739</v>
      </c>
      <c r="D18" s="1"/>
      <c r="E18" s="30">
        <f t="shared" si="0"/>
        <v>0</v>
      </c>
      <c r="F18" s="1"/>
      <c r="G18" s="30">
        <f t="shared" si="1"/>
        <v>0</v>
      </c>
      <c r="H18" s="30">
        <f t="shared" si="2"/>
        <v>0</v>
      </c>
    </row>
    <row r="19" spans="1:8" ht="15" customHeight="1" x14ac:dyDescent="0.25">
      <c r="A19" s="27">
        <v>16</v>
      </c>
      <c r="B19" s="52" t="s">
        <v>35</v>
      </c>
      <c r="C19" s="53">
        <v>1737</v>
      </c>
      <c r="D19" s="1"/>
      <c r="E19" s="30">
        <f t="shared" si="0"/>
        <v>0</v>
      </c>
      <c r="F19" s="1"/>
      <c r="G19" s="30">
        <f t="shared" si="1"/>
        <v>0</v>
      </c>
      <c r="H19" s="30">
        <f t="shared" si="2"/>
        <v>0</v>
      </c>
    </row>
    <row r="20" spans="1:8" ht="15" customHeight="1" x14ac:dyDescent="0.25">
      <c r="A20" s="27">
        <v>17</v>
      </c>
      <c r="B20" s="52" t="s">
        <v>36</v>
      </c>
      <c r="C20" s="53">
        <v>0</v>
      </c>
      <c r="D20" s="1"/>
      <c r="E20" s="30">
        <f t="shared" si="0"/>
        <v>0</v>
      </c>
      <c r="F20" s="1"/>
      <c r="G20" s="30">
        <f t="shared" si="1"/>
        <v>0</v>
      </c>
      <c r="H20" s="30">
        <f t="shared" si="2"/>
        <v>0</v>
      </c>
    </row>
    <row r="21" spans="1:8" ht="15" customHeight="1" x14ac:dyDescent="0.25">
      <c r="A21" s="27">
        <v>18</v>
      </c>
      <c r="B21" s="52" t="s">
        <v>37</v>
      </c>
      <c r="C21" s="53">
        <v>1122</v>
      </c>
      <c r="D21" s="1"/>
      <c r="E21" s="30">
        <f t="shared" si="0"/>
        <v>0</v>
      </c>
      <c r="F21" s="1"/>
      <c r="G21" s="30">
        <f t="shared" si="1"/>
        <v>0</v>
      </c>
      <c r="H21" s="30">
        <f t="shared" si="2"/>
        <v>0</v>
      </c>
    </row>
    <row r="22" spans="1:8" x14ac:dyDescent="0.25">
      <c r="A22" s="27">
        <v>19</v>
      </c>
      <c r="B22" s="52" t="s">
        <v>38</v>
      </c>
      <c r="C22" s="53">
        <v>81</v>
      </c>
      <c r="D22" s="1"/>
      <c r="E22" s="30">
        <f t="shared" si="0"/>
        <v>0</v>
      </c>
      <c r="F22" s="1"/>
      <c r="G22" s="30">
        <f t="shared" si="1"/>
        <v>0</v>
      </c>
      <c r="H22" s="30">
        <f t="shared" si="2"/>
        <v>0</v>
      </c>
    </row>
    <row r="23" spans="1:8" ht="15" customHeight="1" x14ac:dyDescent="0.25">
      <c r="A23" s="27">
        <v>20</v>
      </c>
      <c r="B23" s="52" t="s">
        <v>39</v>
      </c>
      <c r="C23" s="53">
        <v>5761</v>
      </c>
      <c r="D23" s="1"/>
      <c r="E23" s="30">
        <f t="shared" si="0"/>
        <v>0</v>
      </c>
      <c r="F23" s="1"/>
      <c r="G23" s="30">
        <f t="shared" si="1"/>
        <v>0</v>
      </c>
      <c r="H23" s="30">
        <f t="shared" si="2"/>
        <v>0</v>
      </c>
    </row>
    <row r="24" spans="1:8" x14ac:dyDescent="0.25">
      <c r="A24" s="27">
        <v>21</v>
      </c>
      <c r="B24" s="52" t="s">
        <v>40</v>
      </c>
      <c r="C24" s="53">
        <v>6953</v>
      </c>
      <c r="D24" s="1"/>
      <c r="E24" s="30">
        <f t="shared" si="0"/>
        <v>0</v>
      </c>
      <c r="F24" s="1"/>
      <c r="G24" s="30">
        <f t="shared" si="1"/>
        <v>0</v>
      </c>
      <c r="H24" s="30">
        <f t="shared" si="2"/>
        <v>0</v>
      </c>
    </row>
    <row r="25" spans="1:8" x14ac:dyDescent="0.25">
      <c r="A25" s="27">
        <v>22</v>
      </c>
      <c r="B25" s="52" t="s">
        <v>41</v>
      </c>
      <c r="C25" s="53">
        <v>61</v>
      </c>
      <c r="D25" s="1"/>
      <c r="E25" s="30">
        <f t="shared" si="0"/>
        <v>0</v>
      </c>
      <c r="F25" s="1"/>
      <c r="G25" s="30">
        <f t="shared" si="1"/>
        <v>0</v>
      </c>
      <c r="H25" s="30">
        <f t="shared" si="2"/>
        <v>0</v>
      </c>
    </row>
    <row r="26" spans="1:8" x14ac:dyDescent="0.25">
      <c r="A26" s="27">
        <v>23</v>
      </c>
      <c r="B26" s="52" t="s">
        <v>42</v>
      </c>
      <c r="C26" s="53">
        <v>20</v>
      </c>
      <c r="D26" s="1"/>
      <c r="E26" s="30">
        <f t="shared" si="0"/>
        <v>0</v>
      </c>
      <c r="F26" s="1"/>
      <c r="G26" s="30">
        <f t="shared" si="1"/>
        <v>0</v>
      </c>
      <c r="H26" s="30">
        <f t="shared" si="2"/>
        <v>0</v>
      </c>
    </row>
    <row r="27" spans="1:8" x14ac:dyDescent="0.25">
      <c r="A27" s="27">
        <v>24</v>
      </c>
      <c r="B27" s="52" t="s">
        <v>43</v>
      </c>
      <c r="C27" s="53">
        <v>1944</v>
      </c>
      <c r="D27" s="1"/>
      <c r="E27" s="30">
        <f t="shared" si="0"/>
        <v>0</v>
      </c>
      <c r="F27" s="1"/>
      <c r="G27" s="30">
        <f t="shared" si="1"/>
        <v>0</v>
      </c>
      <c r="H27" s="30">
        <f t="shared" si="2"/>
        <v>0</v>
      </c>
    </row>
    <row r="28" spans="1:8" x14ac:dyDescent="0.25">
      <c r="A28" s="27">
        <v>25</v>
      </c>
      <c r="B28" s="52" t="s">
        <v>44</v>
      </c>
      <c r="C28" s="53">
        <v>154</v>
      </c>
      <c r="D28" s="1"/>
      <c r="E28" s="30">
        <f t="shared" si="0"/>
        <v>0</v>
      </c>
      <c r="F28" s="1"/>
      <c r="G28" s="30">
        <f t="shared" si="1"/>
        <v>0</v>
      </c>
      <c r="H28" s="30">
        <f t="shared" si="2"/>
        <v>0</v>
      </c>
    </row>
    <row r="29" spans="1:8" x14ac:dyDescent="0.25">
      <c r="A29" s="27">
        <v>26</v>
      </c>
      <c r="B29" s="52" t="s">
        <v>45</v>
      </c>
      <c r="C29" s="53">
        <v>587</v>
      </c>
      <c r="D29" s="1"/>
      <c r="E29" s="30">
        <f t="shared" si="0"/>
        <v>0</v>
      </c>
      <c r="F29" s="1"/>
      <c r="G29" s="30">
        <f t="shared" si="1"/>
        <v>0</v>
      </c>
      <c r="H29" s="30">
        <f t="shared" si="2"/>
        <v>0</v>
      </c>
    </row>
    <row r="30" spans="1:8" x14ac:dyDescent="0.25">
      <c r="A30" s="27">
        <v>27</v>
      </c>
      <c r="B30" s="52" t="s">
        <v>46</v>
      </c>
      <c r="C30" s="53">
        <v>659</v>
      </c>
      <c r="D30" s="1"/>
      <c r="E30" s="30">
        <f t="shared" si="0"/>
        <v>0</v>
      </c>
      <c r="F30" s="1"/>
      <c r="G30" s="30">
        <f t="shared" si="1"/>
        <v>0</v>
      </c>
      <c r="H30" s="30">
        <f t="shared" si="2"/>
        <v>0</v>
      </c>
    </row>
    <row r="31" spans="1:8" x14ac:dyDescent="0.25">
      <c r="A31" s="27">
        <v>28</v>
      </c>
      <c r="B31" s="52" t="s">
        <v>47</v>
      </c>
      <c r="C31" s="53">
        <v>3097</v>
      </c>
      <c r="D31" s="1"/>
      <c r="E31" s="30">
        <f t="shared" si="0"/>
        <v>0</v>
      </c>
      <c r="F31" s="1"/>
      <c r="G31" s="30">
        <f t="shared" si="1"/>
        <v>0</v>
      </c>
      <c r="H31" s="30">
        <f t="shared" si="2"/>
        <v>0</v>
      </c>
    </row>
    <row r="32" spans="1:8" x14ac:dyDescent="0.25">
      <c r="A32" s="27">
        <v>29</v>
      </c>
      <c r="B32" s="52" t="s">
        <v>48</v>
      </c>
      <c r="C32" s="53">
        <v>11899</v>
      </c>
      <c r="D32" s="1"/>
      <c r="E32" s="30">
        <f t="shared" si="0"/>
        <v>0</v>
      </c>
      <c r="F32" s="1"/>
      <c r="G32" s="30">
        <f t="shared" si="1"/>
        <v>0</v>
      </c>
      <c r="H32" s="30">
        <f t="shared" si="2"/>
        <v>0</v>
      </c>
    </row>
    <row r="33" spans="1:8" x14ac:dyDescent="0.25">
      <c r="A33" s="27">
        <v>30</v>
      </c>
      <c r="B33" s="52" t="s">
        <v>118</v>
      </c>
      <c r="C33" s="53">
        <v>587</v>
      </c>
      <c r="D33" s="1"/>
      <c r="E33" s="30">
        <f t="shared" si="0"/>
        <v>0</v>
      </c>
      <c r="F33" s="1"/>
      <c r="G33" s="30">
        <f t="shared" si="1"/>
        <v>0</v>
      </c>
      <c r="H33" s="30">
        <f t="shared" si="2"/>
        <v>0</v>
      </c>
    </row>
    <row r="34" spans="1:8" x14ac:dyDescent="0.25">
      <c r="A34" s="27">
        <v>31</v>
      </c>
      <c r="B34" s="52" t="s">
        <v>49</v>
      </c>
      <c r="C34" s="53">
        <v>18399</v>
      </c>
      <c r="D34" s="1"/>
      <c r="E34" s="30">
        <f t="shared" si="0"/>
        <v>0</v>
      </c>
      <c r="F34" s="1"/>
      <c r="G34" s="30">
        <f t="shared" si="1"/>
        <v>0</v>
      </c>
      <c r="H34" s="30">
        <f t="shared" si="2"/>
        <v>0</v>
      </c>
    </row>
    <row r="35" spans="1:8" x14ac:dyDescent="0.25">
      <c r="A35" s="27">
        <v>32</v>
      </c>
      <c r="B35" s="52" t="s">
        <v>50</v>
      </c>
      <c r="C35" s="53">
        <v>2516</v>
      </c>
      <c r="D35" s="1"/>
      <c r="E35" s="30">
        <f t="shared" si="0"/>
        <v>0</v>
      </c>
      <c r="F35" s="1"/>
      <c r="G35" s="30">
        <f t="shared" si="1"/>
        <v>0</v>
      </c>
      <c r="H35" s="30">
        <f t="shared" si="2"/>
        <v>0</v>
      </c>
    </row>
    <row r="36" spans="1:8" x14ac:dyDescent="0.25">
      <c r="A36" s="27">
        <v>33</v>
      </c>
      <c r="B36" s="52" t="s">
        <v>51</v>
      </c>
      <c r="C36" s="53">
        <v>11583</v>
      </c>
      <c r="D36" s="1"/>
      <c r="E36" s="30">
        <f t="shared" si="0"/>
        <v>0</v>
      </c>
      <c r="F36" s="1"/>
      <c r="G36" s="30">
        <f t="shared" si="1"/>
        <v>0</v>
      </c>
      <c r="H36" s="30">
        <f t="shared" si="2"/>
        <v>0</v>
      </c>
    </row>
    <row r="37" spans="1:8" x14ac:dyDescent="0.25">
      <c r="A37" s="27">
        <v>34</v>
      </c>
      <c r="B37" s="52" t="s">
        <v>52</v>
      </c>
      <c r="C37" s="53">
        <v>1211</v>
      </c>
      <c r="D37" s="1"/>
      <c r="E37" s="30">
        <f t="shared" si="0"/>
        <v>0</v>
      </c>
      <c r="F37" s="1"/>
      <c r="G37" s="30">
        <f t="shared" si="1"/>
        <v>0</v>
      </c>
      <c r="H37" s="30">
        <f t="shared" si="2"/>
        <v>0</v>
      </c>
    </row>
    <row r="38" spans="1:8" x14ac:dyDescent="0.25">
      <c r="A38" s="27">
        <v>35</v>
      </c>
      <c r="B38" s="52" t="s">
        <v>53</v>
      </c>
      <c r="C38" s="53">
        <v>1317</v>
      </c>
      <c r="D38" s="1"/>
      <c r="E38" s="30">
        <f t="shared" si="0"/>
        <v>0</v>
      </c>
      <c r="F38" s="1"/>
      <c r="G38" s="30">
        <f t="shared" si="1"/>
        <v>0</v>
      </c>
      <c r="H38" s="30">
        <f t="shared" si="2"/>
        <v>0</v>
      </c>
    </row>
    <row r="39" spans="1:8" x14ac:dyDescent="0.25">
      <c r="A39" s="27">
        <v>36</v>
      </c>
      <c r="B39" s="52" t="s">
        <v>54</v>
      </c>
      <c r="C39" s="53">
        <v>618</v>
      </c>
      <c r="D39" s="1"/>
      <c r="E39" s="30">
        <f t="shared" si="0"/>
        <v>0</v>
      </c>
      <c r="F39" s="1"/>
      <c r="G39" s="30">
        <f t="shared" si="1"/>
        <v>0</v>
      </c>
      <c r="H39" s="30">
        <f t="shared" si="2"/>
        <v>0</v>
      </c>
    </row>
    <row r="40" spans="1:8" x14ac:dyDescent="0.25">
      <c r="A40" s="27">
        <v>37</v>
      </c>
      <c r="B40" s="52" t="s">
        <v>55</v>
      </c>
      <c r="C40" s="53">
        <v>1998</v>
      </c>
      <c r="D40" s="1"/>
      <c r="E40" s="30">
        <f t="shared" si="0"/>
        <v>0</v>
      </c>
      <c r="F40" s="1"/>
      <c r="G40" s="30">
        <f t="shared" si="1"/>
        <v>0</v>
      </c>
      <c r="H40" s="30">
        <f t="shared" si="2"/>
        <v>0</v>
      </c>
    </row>
    <row r="41" spans="1:8" x14ac:dyDescent="0.25">
      <c r="A41" s="27">
        <v>38</v>
      </c>
      <c r="B41" s="52" t="s">
        <v>56</v>
      </c>
      <c r="C41" s="53">
        <v>668</v>
      </c>
      <c r="D41" s="1"/>
      <c r="E41" s="30">
        <f t="shared" si="0"/>
        <v>0</v>
      </c>
      <c r="F41" s="1"/>
      <c r="G41" s="30">
        <f t="shared" si="1"/>
        <v>0</v>
      </c>
      <c r="H41" s="30">
        <f t="shared" si="2"/>
        <v>0</v>
      </c>
    </row>
    <row r="42" spans="1:8" x14ac:dyDescent="0.25">
      <c r="A42" s="27">
        <v>39</v>
      </c>
      <c r="B42" s="52" t="s">
        <v>57</v>
      </c>
      <c r="C42" s="53">
        <v>17794</v>
      </c>
      <c r="D42" s="1"/>
      <c r="E42" s="30">
        <f t="shared" si="0"/>
        <v>0</v>
      </c>
      <c r="F42" s="1"/>
      <c r="G42" s="30">
        <f t="shared" si="1"/>
        <v>0</v>
      </c>
      <c r="H42" s="30">
        <f t="shared" si="2"/>
        <v>0</v>
      </c>
    </row>
    <row r="43" spans="1:8" ht="15" customHeight="1" x14ac:dyDescent="0.25">
      <c r="A43" s="27">
        <v>40</v>
      </c>
      <c r="B43" s="52" t="s">
        <v>119</v>
      </c>
      <c r="C43" s="53">
        <v>1998</v>
      </c>
      <c r="D43" s="1"/>
      <c r="E43" s="30">
        <f t="shared" si="0"/>
        <v>0</v>
      </c>
      <c r="F43" s="1"/>
      <c r="G43" s="30">
        <f t="shared" si="1"/>
        <v>0</v>
      </c>
      <c r="H43" s="30">
        <f t="shared" si="2"/>
        <v>0</v>
      </c>
    </row>
    <row r="44" spans="1:8" ht="15" customHeight="1" x14ac:dyDescent="0.25">
      <c r="A44" s="27">
        <v>41</v>
      </c>
      <c r="B44" s="52" t="s">
        <v>58</v>
      </c>
      <c r="C44" s="53">
        <v>739</v>
      </c>
      <c r="D44" s="1"/>
      <c r="E44" s="30">
        <f t="shared" si="0"/>
        <v>0</v>
      </c>
      <c r="F44" s="1"/>
      <c r="G44" s="30">
        <f t="shared" si="1"/>
        <v>0</v>
      </c>
      <c r="H44" s="30">
        <f t="shared" si="2"/>
        <v>0</v>
      </c>
    </row>
    <row r="45" spans="1:8" ht="15" customHeight="1" x14ac:dyDescent="0.25">
      <c r="A45" s="27">
        <v>42</v>
      </c>
      <c r="B45" s="52" t="s">
        <v>59</v>
      </c>
      <c r="C45" s="53">
        <v>607</v>
      </c>
      <c r="D45" s="1"/>
      <c r="E45" s="30">
        <f t="shared" si="0"/>
        <v>0</v>
      </c>
      <c r="F45" s="1"/>
      <c r="G45" s="30">
        <f t="shared" si="1"/>
        <v>0</v>
      </c>
      <c r="H45" s="30">
        <f t="shared" si="2"/>
        <v>0</v>
      </c>
    </row>
    <row r="46" spans="1:8" ht="15" customHeight="1" x14ac:dyDescent="0.25">
      <c r="A46" s="27">
        <v>43</v>
      </c>
      <c r="B46" s="52" t="s">
        <v>120</v>
      </c>
      <c r="C46" s="53">
        <v>20</v>
      </c>
      <c r="D46" s="1"/>
      <c r="E46" s="30">
        <f t="shared" si="0"/>
        <v>0</v>
      </c>
      <c r="F46" s="1"/>
      <c r="G46" s="30">
        <f t="shared" si="1"/>
        <v>0</v>
      </c>
      <c r="H46" s="30">
        <f t="shared" si="2"/>
        <v>0</v>
      </c>
    </row>
    <row r="47" spans="1:8" ht="15" customHeight="1" x14ac:dyDescent="0.25">
      <c r="A47" s="27">
        <v>44</v>
      </c>
      <c r="B47" s="52" t="s">
        <v>60</v>
      </c>
      <c r="C47" s="53">
        <f>14465+272</f>
        <v>14737</v>
      </c>
      <c r="D47" s="1"/>
      <c r="E47" s="30">
        <f t="shared" si="0"/>
        <v>0</v>
      </c>
      <c r="F47" s="1"/>
      <c r="G47" s="30">
        <f t="shared" si="1"/>
        <v>0</v>
      </c>
      <c r="H47" s="30">
        <f t="shared" si="2"/>
        <v>0</v>
      </c>
    </row>
    <row r="48" spans="1:8" x14ac:dyDescent="0.25">
      <c r="A48" s="27">
        <v>45</v>
      </c>
      <c r="B48" s="52" t="s">
        <v>61</v>
      </c>
      <c r="C48" s="53">
        <v>5589</v>
      </c>
      <c r="D48" s="1"/>
      <c r="E48" s="30">
        <f t="shared" si="0"/>
        <v>0</v>
      </c>
      <c r="F48" s="1"/>
      <c r="G48" s="30">
        <f t="shared" si="1"/>
        <v>0</v>
      </c>
      <c r="H48" s="30">
        <f t="shared" si="2"/>
        <v>0</v>
      </c>
    </row>
    <row r="49" spans="1:8" x14ac:dyDescent="0.25">
      <c r="A49" s="27">
        <v>46</v>
      </c>
      <c r="B49" s="52" t="s">
        <v>62</v>
      </c>
      <c r="C49" s="53">
        <v>668</v>
      </c>
      <c r="D49" s="1"/>
      <c r="E49" s="30">
        <f t="shared" si="0"/>
        <v>0</v>
      </c>
      <c r="F49" s="1"/>
      <c r="G49" s="30">
        <f t="shared" si="1"/>
        <v>0</v>
      </c>
      <c r="H49" s="30">
        <f t="shared" si="2"/>
        <v>0</v>
      </c>
    </row>
    <row r="50" spans="1:8" x14ac:dyDescent="0.25">
      <c r="A50" s="27">
        <v>47</v>
      </c>
      <c r="B50" s="52" t="s">
        <v>63</v>
      </c>
      <c r="C50" s="53">
        <v>19734</v>
      </c>
      <c r="D50" s="1"/>
      <c r="E50" s="30">
        <f t="shared" si="0"/>
        <v>0</v>
      </c>
      <c r="F50" s="1"/>
      <c r="G50" s="30">
        <f t="shared" si="1"/>
        <v>0</v>
      </c>
      <c r="H50" s="30">
        <f t="shared" si="2"/>
        <v>0</v>
      </c>
    </row>
    <row r="51" spans="1:8" x14ac:dyDescent="0.25">
      <c r="A51" s="27">
        <v>48</v>
      </c>
      <c r="B51" s="52" t="s">
        <v>64</v>
      </c>
      <c r="C51" s="53">
        <v>12510</v>
      </c>
      <c r="D51" s="1"/>
      <c r="E51" s="30">
        <f t="shared" si="0"/>
        <v>0</v>
      </c>
      <c r="F51" s="1"/>
      <c r="G51" s="30">
        <f t="shared" si="1"/>
        <v>0</v>
      </c>
      <c r="H51" s="30">
        <f t="shared" si="2"/>
        <v>0</v>
      </c>
    </row>
    <row r="52" spans="1:8" x14ac:dyDescent="0.25">
      <c r="A52" s="27">
        <v>49</v>
      </c>
      <c r="B52" s="52" t="s">
        <v>65</v>
      </c>
      <c r="C52" s="53">
        <v>20</v>
      </c>
      <c r="D52" s="1"/>
      <c r="E52" s="30">
        <f t="shared" si="0"/>
        <v>0</v>
      </c>
      <c r="F52" s="1"/>
      <c r="G52" s="30">
        <f t="shared" si="1"/>
        <v>0</v>
      </c>
      <c r="H52" s="30">
        <f t="shared" si="2"/>
        <v>0</v>
      </c>
    </row>
    <row r="53" spans="1:8" x14ac:dyDescent="0.25">
      <c r="A53" s="27">
        <v>50</v>
      </c>
      <c r="B53" s="52" t="s">
        <v>66</v>
      </c>
      <c r="C53" s="53">
        <v>2025</v>
      </c>
      <c r="D53" s="1"/>
      <c r="E53" s="30">
        <f t="shared" si="0"/>
        <v>0</v>
      </c>
      <c r="F53" s="1"/>
      <c r="G53" s="30">
        <f t="shared" si="1"/>
        <v>0</v>
      </c>
      <c r="H53" s="30">
        <f t="shared" si="2"/>
        <v>0</v>
      </c>
    </row>
    <row r="54" spans="1:8" x14ac:dyDescent="0.25">
      <c r="A54" s="27">
        <v>51</v>
      </c>
      <c r="B54" s="52" t="s">
        <v>67</v>
      </c>
      <c r="C54" s="53">
        <v>234</v>
      </c>
      <c r="D54" s="1"/>
      <c r="E54" s="30">
        <f t="shared" si="0"/>
        <v>0</v>
      </c>
      <c r="F54" s="1"/>
      <c r="G54" s="30">
        <f t="shared" si="1"/>
        <v>0</v>
      </c>
      <c r="H54" s="30">
        <f t="shared" si="2"/>
        <v>0</v>
      </c>
    </row>
    <row r="55" spans="1:8" x14ac:dyDescent="0.25">
      <c r="A55" s="27">
        <v>52</v>
      </c>
      <c r="B55" s="52" t="s">
        <v>68</v>
      </c>
      <c r="C55" s="53">
        <v>61</v>
      </c>
      <c r="D55" s="1"/>
      <c r="E55" s="30">
        <f t="shared" si="0"/>
        <v>0</v>
      </c>
      <c r="F55" s="1"/>
      <c r="G55" s="30">
        <f t="shared" si="1"/>
        <v>0</v>
      </c>
      <c r="H55" s="30">
        <f t="shared" si="2"/>
        <v>0</v>
      </c>
    </row>
    <row r="56" spans="1:8" x14ac:dyDescent="0.25">
      <c r="A56" s="27">
        <v>53</v>
      </c>
      <c r="B56" s="52" t="s">
        <v>121</v>
      </c>
      <c r="C56" s="53">
        <v>668</v>
      </c>
      <c r="D56" s="1"/>
      <c r="E56" s="30">
        <f t="shared" si="0"/>
        <v>0</v>
      </c>
      <c r="F56" s="1"/>
      <c r="G56" s="30">
        <f t="shared" si="1"/>
        <v>0</v>
      </c>
      <c r="H56" s="30">
        <f t="shared" si="2"/>
        <v>0</v>
      </c>
    </row>
    <row r="57" spans="1:8" ht="17.25" customHeight="1" x14ac:dyDescent="0.25">
      <c r="A57" s="27">
        <v>54</v>
      </c>
      <c r="B57" s="52" t="s">
        <v>69</v>
      </c>
      <c r="C57" s="53">
        <v>739</v>
      </c>
      <c r="D57" s="1"/>
      <c r="E57" s="30">
        <f t="shared" si="0"/>
        <v>0</v>
      </c>
      <c r="F57" s="1"/>
      <c r="G57" s="30">
        <f t="shared" si="1"/>
        <v>0</v>
      </c>
      <c r="H57" s="30">
        <f t="shared" si="2"/>
        <v>0</v>
      </c>
    </row>
    <row r="58" spans="1:8" x14ac:dyDescent="0.25">
      <c r="A58" s="27">
        <v>55</v>
      </c>
      <c r="B58" s="52" t="s">
        <v>70</v>
      </c>
      <c r="C58" s="53">
        <v>11980</v>
      </c>
      <c r="D58" s="1"/>
      <c r="E58" s="30">
        <f t="shared" si="0"/>
        <v>0</v>
      </c>
      <c r="F58" s="1"/>
      <c r="G58" s="30">
        <f t="shared" si="1"/>
        <v>0</v>
      </c>
      <c r="H58" s="30">
        <f t="shared" si="2"/>
        <v>0</v>
      </c>
    </row>
    <row r="59" spans="1:8" x14ac:dyDescent="0.25">
      <c r="A59" s="27">
        <v>56</v>
      </c>
      <c r="B59" s="35" t="s">
        <v>122</v>
      </c>
      <c r="C59" s="53">
        <v>668</v>
      </c>
      <c r="D59" s="1"/>
      <c r="E59" s="30">
        <f t="shared" si="0"/>
        <v>0</v>
      </c>
      <c r="F59" s="1"/>
      <c r="G59" s="30">
        <f t="shared" si="1"/>
        <v>0</v>
      </c>
      <c r="H59" s="30">
        <f t="shared" si="2"/>
        <v>0</v>
      </c>
    </row>
    <row r="60" spans="1:8" x14ac:dyDescent="0.25">
      <c r="A60" s="27">
        <v>57</v>
      </c>
      <c r="B60" s="52" t="s">
        <v>71</v>
      </c>
      <c r="C60" s="53">
        <v>11583</v>
      </c>
      <c r="D60" s="1"/>
      <c r="E60" s="30">
        <f t="shared" si="0"/>
        <v>0</v>
      </c>
      <c r="F60" s="1"/>
      <c r="G60" s="30">
        <f t="shared" si="1"/>
        <v>0</v>
      </c>
      <c r="H60" s="30">
        <f t="shared" si="2"/>
        <v>0</v>
      </c>
    </row>
    <row r="61" spans="1:8" x14ac:dyDescent="0.25">
      <c r="A61" s="27">
        <v>58</v>
      </c>
      <c r="B61" s="52" t="s">
        <v>72</v>
      </c>
      <c r="C61" s="53">
        <v>679</v>
      </c>
      <c r="D61" s="1"/>
      <c r="E61" s="30">
        <f t="shared" si="0"/>
        <v>0</v>
      </c>
      <c r="F61" s="1"/>
      <c r="G61" s="30">
        <f t="shared" si="1"/>
        <v>0</v>
      </c>
      <c r="H61" s="30">
        <f t="shared" si="2"/>
        <v>0</v>
      </c>
    </row>
    <row r="62" spans="1:8" x14ac:dyDescent="0.25">
      <c r="A62" s="27">
        <v>59</v>
      </c>
      <c r="B62" s="52" t="s">
        <v>73</v>
      </c>
      <c r="C62" s="53">
        <v>68220</v>
      </c>
      <c r="D62" s="1"/>
      <c r="E62" s="30">
        <f t="shared" si="0"/>
        <v>0</v>
      </c>
      <c r="F62" s="1"/>
      <c r="G62" s="30">
        <f t="shared" si="1"/>
        <v>0</v>
      </c>
      <c r="H62" s="30">
        <f t="shared" si="2"/>
        <v>0</v>
      </c>
    </row>
    <row r="63" spans="1:8" ht="12.75" customHeight="1" x14ac:dyDescent="0.25">
      <c r="A63" s="27">
        <v>60</v>
      </c>
      <c r="B63" s="52" t="s">
        <v>74</v>
      </c>
      <c r="C63" s="53">
        <v>659</v>
      </c>
      <c r="D63" s="1"/>
      <c r="E63" s="30">
        <f t="shared" si="0"/>
        <v>0</v>
      </c>
      <c r="F63" s="1"/>
      <c r="G63" s="30">
        <f t="shared" si="1"/>
        <v>0</v>
      </c>
      <c r="H63" s="30">
        <f t="shared" si="2"/>
        <v>0</v>
      </c>
    </row>
    <row r="64" spans="1:8" x14ac:dyDescent="0.25">
      <c r="A64" s="27">
        <v>61</v>
      </c>
      <c r="B64" s="52" t="s">
        <v>123</v>
      </c>
      <c r="C64" s="53">
        <v>61</v>
      </c>
      <c r="D64" s="1"/>
      <c r="E64" s="30">
        <f t="shared" si="0"/>
        <v>0</v>
      </c>
      <c r="F64" s="1"/>
      <c r="G64" s="30">
        <f t="shared" si="1"/>
        <v>0</v>
      </c>
      <c r="H64" s="30">
        <f t="shared" si="2"/>
        <v>0</v>
      </c>
    </row>
    <row r="65" spans="1:8" x14ac:dyDescent="0.25">
      <c r="A65" s="27">
        <v>62</v>
      </c>
      <c r="B65" s="52" t="s">
        <v>124</v>
      </c>
      <c r="C65" s="53">
        <v>2025</v>
      </c>
      <c r="D65" s="1"/>
      <c r="E65" s="30">
        <f t="shared" si="0"/>
        <v>0</v>
      </c>
      <c r="F65" s="1"/>
      <c r="G65" s="30">
        <f t="shared" si="1"/>
        <v>0</v>
      </c>
      <c r="H65" s="30">
        <f t="shared" si="2"/>
        <v>0</v>
      </c>
    </row>
    <row r="66" spans="1:8" x14ac:dyDescent="0.25">
      <c r="A66" s="27">
        <v>63</v>
      </c>
      <c r="B66" s="52" t="s">
        <v>125</v>
      </c>
      <c r="C66" s="53">
        <v>234</v>
      </c>
      <c r="D66" s="1"/>
      <c r="E66" s="30">
        <f t="shared" si="0"/>
        <v>0</v>
      </c>
      <c r="F66" s="1"/>
      <c r="G66" s="30">
        <f t="shared" si="1"/>
        <v>0</v>
      </c>
      <c r="H66" s="30">
        <f t="shared" si="2"/>
        <v>0</v>
      </c>
    </row>
    <row r="67" spans="1:8" x14ac:dyDescent="0.25">
      <c r="A67" s="27">
        <v>64</v>
      </c>
      <c r="B67" s="52" t="s">
        <v>126</v>
      </c>
      <c r="C67" s="53">
        <v>668</v>
      </c>
      <c r="D67" s="1"/>
      <c r="E67" s="30">
        <f t="shared" ref="E67:E74" si="3">ROUND(+C67*D67,0)</f>
        <v>0</v>
      </c>
      <c r="F67" s="1"/>
      <c r="G67" s="30">
        <f t="shared" si="1"/>
        <v>0</v>
      </c>
      <c r="H67" s="30">
        <f t="shared" ref="H67:H74" si="4">ROUND(E67+G67,0)</f>
        <v>0</v>
      </c>
    </row>
    <row r="68" spans="1:8" x14ac:dyDescent="0.25">
      <c r="A68" s="27">
        <v>65</v>
      </c>
      <c r="B68" s="52" t="s">
        <v>75</v>
      </c>
      <c r="C68" s="53">
        <v>11980</v>
      </c>
      <c r="D68" s="1"/>
      <c r="E68" s="30">
        <f t="shared" si="3"/>
        <v>0</v>
      </c>
      <c r="F68" s="1"/>
      <c r="G68" s="30">
        <f t="shared" si="1"/>
        <v>0</v>
      </c>
      <c r="H68" s="30">
        <f t="shared" si="4"/>
        <v>0</v>
      </c>
    </row>
    <row r="69" spans="1:8" x14ac:dyDescent="0.25">
      <c r="A69" s="27">
        <v>66</v>
      </c>
      <c r="B69" s="52" t="s">
        <v>76</v>
      </c>
      <c r="C69" s="53">
        <v>739</v>
      </c>
      <c r="D69" s="1"/>
      <c r="E69" s="30">
        <f t="shared" si="3"/>
        <v>0</v>
      </c>
      <c r="F69" s="1"/>
      <c r="G69" s="30">
        <f t="shared" ref="G69:G76" si="5">ROUND(F69*C69,0)</f>
        <v>0</v>
      </c>
      <c r="H69" s="30">
        <f t="shared" si="4"/>
        <v>0</v>
      </c>
    </row>
    <row r="70" spans="1:8" x14ac:dyDescent="0.25">
      <c r="A70" s="27">
        <v>67</v>
      </c>
      <c r="B70" s="52" t="s">
        <v>127</v>
      </c>
      <c r="C70" s="53">
        <v>668</v>
      </c>
      <c r="D70" s="1"/>
      <c r="E70" s="30">
        <f t="shared" si="3"/>
        <v>0</v>
      </c>
      <c r="F70" s="1"/>
      <c r="G70" s="30">
        <f t="shared" si="5"/>
        <v>0</v>
      </c>
      <c r="H70" s="30">
        <f t="shared" si="4"/>
        <v>0</v>
      </c>
    </row>
    <row r="71" spans="1:8" x14ac:dyDescent="0.25">
      <c r="A71" s="27">
        <v>68</v>
      </c>
      <c r="B71" s="52" t="s">
        <v>77</v>
      </c>
      <c r="C71" s="53">
        <v>20</v>
      </c>
      <c r="D71" s="1"/>
      <c r="E71" s="30">
        <f t="shared" si="3"/>
        <v>0</v>
      </c>
      <c r="F71" s="1"/>
      <c r="G71" s="30">
        <f t="shared" si="5"/>
        <v>0</v>
      </c>
      <c r="H71" s="30">
        <f t="shared" si="4"/>
        <v>0</v>
      </c>
    </row>
    <row r="72" spans="1:8" x14ac:dyDescent="0.25">
      <c r="A72" s="27">
        <v>69</v>
      </c>
      <c r="B72" s="52" t="s">
        <v>78</v>
      </c>
      <c r="C72" s="53">
        <v>739</v>
      </c>
      <c r="D72" s="1"/>
      <c r="E72" s="30">
        <f t="shared" si="3"/>
        <v>0</v>
      </c>
      <c r="F72" s="1"/>
      <c r="G72" s="30">
        <f t="shared" si="5"/>
        <v>0</v>
      </c>
      <c r="H72" s="30">
        <f t="shared" si="4"/>
        <v>0</v>
      </c>
    </row>
    <row r="73" spans="1:8" x14ac:dyDescent="0.25">
      <c r="A73" s="27">
        <v>70</v>
      </c>
      <c r="B73" s="52" t="s">
        <v>79</v>
      </c>
      <c r="C73" s="53">
        <v>739</v>
      </c>
      <c r="D73" s="1"/>
      <c r="E73" s="30">
        <f t="shared" si="3"/>
        <v>0</v>
      </c>
      <c r="F73" s="1"/>
      <c r="G73" s="30">
        <f t="shared" si="5"/>
        <v>0</v>
      </c>
      <c r="H73" s="30">
        <f t="shared" si="4"/>
        <v>0</v>
      </c>
    </row>
    <row r="74" spans="1:8" x14ac:dyDescent="0.25">
      <c r="A74" s="27">
        <v>71</v>
      </c>
      <c r="B74" s="52" t="s">
        <v>80</v>
      </c>
      <c r="C74" s="53">
        <v>20</v>
      </c>
      <c r="D74" s="1"/>
      <c r="E74" s="30">
        <f t="shared" si="3"/>
        <v>0</v>
      </c>
      <c r="F74" s="1"/>
      <c r="G74" s="30">
        <f t="shared" si="5"/>
        <v>0</v>
      </c>
      <c r="H74" s="30">
        <f t="shared" si="4"/>
        <v>0</v>
      </c>
    </row>
    <row r="75" spans="1:8" x14ac:dyDescent="0.25">
      <c r="A75" s="27">
        <v>72</v>
      </c>
      <c r="B75" s="52" t="s">
        <v>81</v>
      </c>
      <c r="C75" s="53">
        <v>20</v>
      </c>
      <c r="D75" s="1"/>
      <c r="E75" s="30">
        <f>ROUND(+C75*D75,0)</f>
        <v>0</v>
      </c>
      <c r="F75" s="1"/>
      <c r="G75" s="30">
        <f t="shared" si="5"/>
        <v>0</v>
      </c>
      <c r="H75" s="30">
        <f>ROUND(E75+G75,0)</f>
        <v>0</v>
      </c>
    </row>
    <row r="76" spans="1:8" x14ac:dyDescent="0.25">
      <c r="A76" s="27">
        <v>73</v>
      </c>
      <c r="B76" s="52" t="s">
        <v>82</v>
      </c>
      <c r="C76" s="53">
        <v>739</v>
      </c>
      <c r="D76" s="1"/>
      <c r="E76" s="30">
        <f>ROUND(+C76*D76,0)</f>
        <v>0</v>
      </c>
      <c r="F76" s="1"/>
      <c r="G76" s="30">
        <f t="shared" si="5"/>
        <v>0</v>
      </c>
      <c r="H76" s="30">
        <f>ROUND(E76+G76,0)</f>
        <v>0</v>
      </c>
    </row>
    <row r="77" spans="1:8" ht="15.75" customHeight="1" x14ac:dyDescent="0.3">
      <c r="A77" s="102" t="s">
        <v>83</v>
      </c>
      <c r="B77" s="103"/>
      <c r="C77" s="103"/>
      <c r="D77" s="104"/>
      <c r="E77" s="30">
        <f>SUM(E4:E76)</f>
        <v>0</v>
      </c>
      <c r="F77" s="30"/>
      <c r="G77" s="30">
        <f>SUM(G4:G76)</f>
        <v>0</v>
      </c>
      <c r="H77" s="30">
        <f>SUM(H4:H76)</f>
        <v>0</v>
      </c>
    </row>
    <row r="79" spans="1:8" ht="8.25" customHeight="1" x14ac:dyDescent="0.25">
      <c r="B79" s="76" t="s">
        <v>110</v>
      </c>
      <c r="C79" s="76"/>
      <c r="D79" s="76"/>
      <c r="E79" s="76"/>
      <c r="F79" s="76"/>
      <c r="G79" s="76"/>
      <c r="H79" s="76"/>
    </row>
    <row r="80" spans="1:8" ht="8.25" customHeight="1" x14ac:dyDescent="0.25">
      <c r="B80" s="76"/>
      <c r="C80" s="76"/>
      <c r="D80" s="76"/>
      <c r="E80" s="76"/>
      <c r="F80" s="76"/>
      <c r="G80" s="76"/>
      <c r="H80" s="76"/>
    </row>
    <row r="81" spans="2:8" ht="8.25" customHeight="1" x14ac:dyDescent="0.25">
      <c r="B81" s="76"/>
      <c r="C81" s="76"/>
      <c r="D81" s="76"/>
      <c r="E81" s="76"/>
      <c r="F81" s="76"/>
      <c r="G81" s="76"/>
      <c r="H81" s="76"/>
    </row>
    <row r="82" spans="2:8" ht="8.25" customHeight="1" x14ac:dyDescent="0.25">
      <c r="B82" s="76"/>
      <c r="C82" s="76"/>
      <c r="D82" s="76"/>
      <c r="E82" s="76"/>
      <c r="F82" s="76"/>
      <c r="G82" s="76"/>
      <c r="H82" s="76"/>
    </row>
  </sheetData>
  <sheetProtection selectLockedCells="1"/>
  <autoFilter ref="A3:H3">
    <filterColumn colId="0" showButton="0"/>
  </autoFilter>
  <mergeCells count="5">
    <mergeCell ref="C1:H1"/>
    <mergeCell ref="B79:H82"/>
    <mergeCell ref="A2:H2"/>
    <mergeCell ref="A3:B3"/>
    <mergeCell ref="A77:D77"/>
  </mergeCells>
  <dataValidations count="1">
    <dataValidation type="whole" operator="greaterThan" allowBlank="1" showInputMessage="1" showErrorMessage="1" sqref="D4:D76">
      <formula1>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SABER TYT</vt:lpstr>
      <vt:lpstr>SABER 11A</vt:lpstr>
      <vt:lpstr>SABER PRO Y T&amp;T</vt:lpstr>
      <vt:lpstr>Kits aplicación SABER TYT</vt:lpstr>
      <vt:lpstr>Kits aplicación SABER 11A</vt:lpstr>
      <vt:lpstr>Kits aplicación SABER PRO Y T&amp;T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jasalazar</dc:creator>
  <cp:lastModifiedBy>María Sofia Arango Arango</cp:lastModifiedBy>
  <cp:lastPrinted>2018-02-22T15:17:07Z</cp:lastPrinted>
  <dcterms:created xsi:type="dcterms:W3CDTF">2018-02-06T12:41:08Z</dcterms:created>
  <dcterms:modified xsi:type="dcterms:W3CDTF">2018-03-23T12:55:59Z</dcterms:modified>
</cp:coreProperties>
</file>