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cfesgovco-my.sharepoint.com/personal/adiazi_icfes_gov_co1/Documents/2025/ITA/FORMATOS/"/>
    </mc:Choice>
  </mc:AlternateContent>
  <xr:revisionPtr revIDLastSave="0" documentId="8_{3F5FD415-CCF3-4E6F-A2A1-4E2A86FF8C6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ookupTable" sheetId="16" state="hidden" r:id="rId1"/>
    <sheet name="MATRIZ" sheetId="15" r:id="rId2"/>
    <sheet name="MONITOREO" sheetId="17" r:id="rId3"/>
  </sheets>
  <externalReferences>
    <externalReference r:id="rId4"/>
    <externalReference r:id="rId5"/>
  </externalReferences>
  <definedNames>
    <definedName name="_xlnm._FilterDatabase" localSheetId="2" hidden="1">MONITOREO!#REF!</definedName>
    <definedName name="a">[1]Hoja2!$G$15:$I$39</definedName>
    <definedName name="El_riesgo_se_ha_materializado">MONITOREO!$N$11</definedName>
    <definedName name="monitoreo" localSheetId="2">LookupTable!$I$2:$I$3</definedName>
    <definedName name="zona_riesgo">[2]Hoja2!$G$15:$I$39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5" i="17" l="1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L12" i="17"/>
  <c r="O11" i="17"/>
  <c r="L11" i="17"/>
  <c r="H25" i="17"/>
  <c r="G25" i="17"/>
  <c r="F25" i="17"/>
  <c r="E25" i="17"/>
  <c r="D25" i="17"/>
  <c r="C25" i="17"/>
  <c r="B25" i="17"/>
  <c r="H24" i="17"/>
  <c r="G24" i="17"/>
  <c r="F24" i="17"/>
  <c r="E24" i="17"/>
  <c r="D24" i="17"/>
  <c r="C24" i="17"/>
  <c r="B24" i="17"/>
  <c r="H23" i="17"/>
  <c r="G23" i="17"/>
  <c r="F23" i="17"/>
  <c r="E23" i="17"/>
  <c r="D23" i="17"/>
  <c r="C23" i="17"/>
  <c r="B23" i="17"/>
  <c r="H22" i="17"/>
  <c r="G22" i="17"/>
  <c r="F22" i="17"/>
  <c r="E22" i="17"/>
  <c r="D22" i="17"/>
  <c r="C22" i="17"/>
  <c r="B22" i="17"/>
  <c r="H21" i="17"/>
  <c r="G21" i="17"/>
  <c r="F21" i="17"/>
  <c r="E21" i="17"/>
  <c r="D21" i="17"/>
  <c r="C21" i="17"/>
  <c r="B21" i="17"/>
  <c r="H20" i="17"/>
  <c r="G20" i="17"/>
  <c r="F20" i="17"/>
  <c r="E20" i="17"/>
  <c r="D20" i="17"/>
  <c r="C20" i="17"/>
  <c r="B20" i="17"/>
  <c r="H19" i="17"/>
  <c r="G19" i="17"/>
  <c r="F19" i="17"/>
  <c r="E19" i="17"/>
  <c r="D19" i="17"/>
  <c r="C19" i="17"/>
  <c r="B19" i="17"/>
  <c r="H18" i="17"/>
  <c r="G18" i="17"/>
  <c r="F18" i="17"/>
  <c r="E18" i="17"/>
  <c r="D18" i="17"/>
  <c r="C18" i="17"/>
  <c r="B18" i="17"/>
  <c r="H17" i="17"/>
  <c r="G17" i="17"/>
  <c r="F17" i="17"/>
  <c r="E17" i="17"/>
  <c r="D17" i="17"/>
  <c r="C17" i="17"/>
  <c r="B17" i="17"/>
  <c r="A24" i="15"/>
  <c r="M24" i="15"/>
  <c r="N24" i="15" s="1"/>
  <c r="U24" i="15"/>
  <c r="V24" i="15" s="1"/>
  <c r="A23" i="15"/>
  <c r="M23" i="15"/>
  <c r="N23" i="15" s="1"/>
  <c r="U23" i="15"/>
  <c r="V23" i="15" s="1"/>
  <c r="A22" i="15"/>
  <c r="M22" i="15"/>
  <c r="N22" i="15" s="1"/>
  <c r="U22" i="15"/>
  <c r="V22" i="15" s="1"/>
  <c r="A21" i="15"/>
  <c r="M21" i="15"/>
  <c r="N21" i="15" s="1"/>
  <c r="U21" i="15"/>
  <c r="V21" i="15" s="1"/>
  <c r="A20" i="15"/>
  <c r="M20" i="15"/>
  <c r="N20" i="15" s="1"/>
  <c r="U20" i="15"/>
  <c r="V20" i="15" s="1"/>
  <c r="A19" i="15"/>
  <c r="M19" i="15"/>
  <c r="N19" i="15" s="1"/>
  <c r="U19" i="15"/>
  <c r="V19" i="15" s="1"/>
  <c r="A18" i="15"/>
  <c r="M18" i="15"/>
  <c r="N18" i="15" s="1"/>
  <c r="U18" i="15"/>
  <c r="V18" i="15" s="1"/>
  <c r="A17" i="15"/>
  <c r="M17" i="15"/>
  <c r="N17" i="15" s="1"/>
  <c r="U17" i="15"/>
  <c r="V17" i="15" s="1"/>
  <c r="A16" i="15"/>
  <c r="M16" i="15"/>
  <c r="N16" i="15" s="1"/>
  <c r="U16" i="15"/>
  <c r="V16" i="15" s="1"/>
  <c r="U10" i="15"/>
  <c r="V10" i="15" s="1"/>
  <c r="U11" i="15"/>
  <c r="V11" i="15" s="1"/>
  <c r="U12" i="15"/>
  <c r="V12" i="15" s="1"/>
  <c r="U13" i="15"/>
  <c r="V13" i="15" s="1"/>
  <c r="U14" i="15"/>
  <c r="V14" i="15" s="1"/>
  <c r="U15" i="15"/>
  <c r="V15" i="15" s="1"/>
  <c r="M10" i="15"/>
  <c r="N10" i="15" s="1"/>
  <c r="M11" i="15"/>
  <c r="N11" i="15" s="1"/>
  <c r="M12" i="15"/>
  <c r="N12" i="15" s="1"/>
  <c r="M13" i="15"/>
  <c r="N13" i="15" s="1"/>
  <c r="M14" i="15"/>
  <c r="N14" i="15" s="1"/>
  <c r="M15" i="15"/>
  <c r="N15" i="15" s="1"/>
  <c r="A15" i="15"/>
  <c r="A10" i="15"/>
  <c r="H16" i="17"/>
  <c r="G16" i="17"/>
  <c r="H15" i="17"/>
  <c r="G15" i="17"/>
  <c r="H14" i="17"/>
  <c r="G14" i="17"/>
  <c r="H13" i="17"/>
  <c r="G13" i="17"/>
  <c r="H12" i="17"/>
  <c r="G12" i="17"/>
  <c r="H11" i="17"/>
  <c r="G11" i="17"/>
  <c r="F16" i="17"/>
  <c r="F15" i="17"/>
  <c r="F14" i="17"/>
  <c r="F13" i="17"/>
  <c r="F12" i="17"/>
  <c r="F11" i="17"/>
  <c r="E16" i="17"/>
  <c r="E15" i="17"/>
  <c r="E14" i="17"/>
  <c r="E13" i="17"/>
  <c r="E12" i="17"/>
  <c r="E11" i="17"/>
  <c r="B16" i="17"/>
  <c r="B15" i="17"/>
  <c r="B14" i="17"/>
  <c r="B13" i="17"/>
  <c r="B12" i="17"/>
  <c r="B11" i="17"/>
  <c r="C16" i="17"/>
  <c r="C15" i="17"/>
  <c r="C14" i="17"/>
  <c r="C13" i="17"/>
  <c r="C12" i="17"/>
  <c r="C11" i="17"/>
  <c r="D16" i="17"/>
  <c r="D15" i="17"/>
  <c r="D14" i="17"/>
  <c r="D13" i="17"/>
  <c r="D12" i="17"/>
  <c r="D11" i="17"/>
  <c r="O26" i="17" l="1"/>
  <c r="O31" i="17" s="1"/>
  <c r="L26" i="17"/>
  <c r="L31" i="17" s="1"/>
  <c r="O32" i="17" l="1"/>
  <c r="A14" i="15" l="1"/>
  <c r="A13" i="15"/>
  <c r="A12" i="15"/>
  <c r="A1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573005905420</author>
  </authors>
  <commentList>
    <comment ref="K7" authorId="0" shapeId="0" xr:uid="{180E8918-54C2-4B66-9A48-051C158F17B2}">
      <text>
        <r>
          <rPr>
            <sz val="9"/>
            <color indexed="81"/>
            <rFont val="Tahoma"/>
            <family val="2"/>
          </rPr>
          <t>ver hoja de instrucciones y política de gestión de riesgo</t>
        </r>
      </text>
    </comment>
    <comment ref="B9" authorId="0" shapeId="0" xr:uid="{5F942C88-1007-489D-BC55-3A164CCCDF05}">
      <text>
        <r>
          <rPr>
            <sz val="9"/>
            <color indexed="81"/>
            <rFont val="Tahoma"/>
            <family val="2"/>
          </rPr>
          <t xml:space="preserve">Indique el decriptor del proceso a que haya lugar. Ejm: Aseo y Cafetería; Vigilancia; 
</t>
        </r>
      </text>
    </comment>
    <comment ref="C9" authorId="0" shapeId="0" xr:uid="{2BE14508-EDA1-40B7-AA51-08474992F9C5}">
      <text>
        <r>
          <rPr>
            <sz val="9"/>
            <color indexed="81"/>
            <rFont val="Tahoma"/>
            <family val="2"/>
          </rPr>
          <t xml:space="preserve">registre la fecha de identificación y levantamiento del riesgo 
</t>
        </r>
      </text>
    </comment>
    <comment ref="G9" authorId="0" shapeId="0" xr:uid="{3713CBB4-BA91-40CE-87AE-E89693FCAD1E}">
      <text>
        <r>
          <rPr>
            <sz val="9"/>
            <color indexed="81"/>
            <rFont val="Tahoma"/>
            <family val="2"/>
          </rPr>
          <t xml:space="preserve">a) General: Es un riesgo típico o común de todos los procesos de contratación.
b) Específico: Es un riesgo propio y particular del proceso de contratación objeto de análisis.
</t>
        </r>
      </text>
    </comment>
    <comment ref="H9" authorId="0" shapeId="0" xr:uid="{BA21DC68-E7BD-45B0-AB73-25CF582C899E}">
      <text>
        <r>
          <rPr>
            <sz val="9"/>
            <color indexed="81"/>
            <rFont val="Tahoma"/>
            <family val="2"/>
          </rPr>
          <t>a) Interno: Se refiere al generador u originador de un riesgo asociado a la operación, capacidad, situación particular en el ambiente del Icfes o de la otra parte del contrato.
b) Externo: Corresponde a un riesgo propio del sector al que pertenece el objeto del proceso de contratación, cuyo origen o causa está asociado a asuntos no referidos o que no están bajo el control o responsabilidad de las partes que intervienen, por ejemplo, eventos económicos, fenómenos de la naturaleza, asuntos políticos y/o sociales.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150C2CFF-728B-4331-BBBE-D61D965C0D95}">
      <text>
        <r>
          <rPr>
            <sz val="9"/>
            <color indexed="81"/>
            <rFont val="Tahoma"/>
            <family val="2"/>
          </rPr>
          <t xml:space="preserve">Seleccione la etapa contractual en la que se identifica el riesgo.
</t>
        </r>
      </text>
    </comment>
    <comment ref="J9" authorId="0" shapeId="0" xr:uid="{C0C4DB14-EE70-40D0-9CAB-E6F0814F2EBC}">
      <text>
        <r>
          <rPr>
            <sz val="9"/>
            <color indexed="81"/>
            <rFont val="Tahoma"/>
            <family val="2"/>
          </rPr>
          <t xml:space="preserve">Clasifique el riesgo de conformidad con lo descrito en el Manual
</t>
        </r>
      </text>
    </comment>
    <comment ref="K9" authorId="0" shapeId="0" xr:uid="{752D1E7F-8F2B-4DF6-9321-40CF12EF52F5}">
      <text>
        <r>
          <rPr>
            <sz val="9"/>
            <color indexed="81"/>
            <rFont val="Tahoma"/>
            <family val="2"/>
          </rPr>
          <t xml:space="preserve">La posibilidad de ocurrencia del riesgo. Se evalúa de 1 a 5, en donde 1 es que existe una baja probalidad de ocurrencia y 5 es una alta probalidad de ocurrencia.  Ver Política de Gestión de Riesgos para los criterios
</t>
        </r>
      </text>
    </comment>
    <comment ref="L9" authorId="0" shapeId="0" xr:uid="{3961F88D-3C19-42CA-BD9E-3F5D018D7E8B}">
      <text>
        <r>
          <rPr>
            <sz val="9"/>
            <color indexed="81"/>
            <rFont val="Tahoma"/>
            <family val="2"/>
          </rPr>
          <t xml:space="preserve">Por IMPACTO se entienden las consecuencias que puede ocasionar a la organización la materialización del riesgo. Se evalúa de 1 a 5, en donde 1 corresponde a una baja 
afectación en caso de materializar y 5 corresponde a una alta afectación. Ver política de gestión de riesgos
</t>
        </r>
      </text>
    </comment>
    <comment ref="M9" authorId="0" shapeId="0" xr:uid="{8D055974-8F05-44DB-AA51-B7DD1F8BB70F}">
      <text>
        <r>
          <rPr>
            <sz val="9"/>
            <color indexed="81"/>
            <rFont val="Tahoma"/>
            <family val="2"/>
          </rPr>
          <t xml:space="preserve">el producto de la probabilidad por consecuencia, ubicará el riesgo en una de las siguientes zonas: Bajo-Moderado-Alto-Extremo
</t>
        </r>
      </text>
    </comment>
    <comment ref="N9" authorId="0" shapeId="0" xr:uid="{ADA69239-C373-4618-98B8-D4DE0CC8941A}">
      <text>
        <r>
          <rPr>
            <sz val="9"/>
            <color indexed="81"/>
            <rFont val="Tahoma"/>
            <family val="2"/>
          </rPr>
          <t xml:space="preserve">corresponde al resultado  cualitativo de la valoración
</t>
        </r>
      </text>
    </comment>
    <comment ref="O9" authorId="0" shapeId="0" xr:uid="{E0D1A09D-5B8D-4ECE-A7F2-2C39FDB65473}">
      <text>
        <r>
          <rPr>
            <sz val="9"/>
            <color indexed="81"/>
            <rFont val="Tahoma"/>
            <family val="2"/>
          </rPr>
          <t xml:space="preserve">Parte del contrato a quien se asigna el riesgo y se encargará de gestionarlo.
</t>
        </r>
      </text>
    </comment>
    <comment ref="P9" authorId="0" shapeId="0" xr:uid="{8AC7114C-E9BD-4DE0-A1B0-18A05CCB6A8E}">
      <text>
        <r>
          <rPr>
            <sz val="9"/>
            <color indexed="81"/>
            <rFont val="Tahoma"/>
            <family val="2"/>
          </rPr>
          <t>Describa el tratamiento que opera actualmente o el que espera implementar para tratar el riesgo</t>
        </r>
      </text>
    </comment>
    <comment ref="Q9" authorId="0" shapeId="0" xr:uid="{A2884DB6-0405-436C-922A-44B7B5889DD8}">
      <text>
        <r>
          <rPr>
            <sz val="9"/>
            <color indexed="81"/>
            <rFont val="Tahoma"/>
            <family val="2"/>
          </rPr>
          <t xml:space="preserve">Enuncie el momento o fecha en la cual comienzó o comienza a
operar el tratamiento plantedo.
</t>
        </r>
      </text>
    </comment>
    <comment ref="R9" authorId="0" shapeId="0" xr:uid="{1FED21F6-40C0-4462-9416-82D81EE6C930}">
      <text>
        <r>
          <rPr>
            <sz val="9"/>
            <color indexed="81"/>
            <rFont val="Tahoma"/>
            <family val="2"/>
          </rPr>
          <t>Enuncie el momento o fecha en la cual termina de operar el tratamiento planteado.</t>
        </r>
      </text>
    </comment>
    <comment ref="S9" authorId="0" shapeId="0" xr:uid="{2E0DB527-8A67-425E-97BA-535C91CBDAD7}">
      <text>
        <r>
          <rPr>
            <sz val="9"/>
            <color indexed="81"/>
            <rFont val="Tahoma"/>
            <family val="2"/>
          </rPr>
          <t xml:space="preserve">La posibilidad de ocurrencia del riesgo. Se evalúa de 1 a 5, en donde 1 es que existe una baja probalidad de ocurrencia y 5 es una alta probalidad de ocurrencia.  Ver Política de Gestión de Riesgos para los criterios
</t>
        </r>
      </text>
    </comment>
    <comment ref="T9" authorId="0" shapeId="0" xr:uid="{4D3FE264-571E-4258-ABE2-7EF0676876A1}">
      <text>
        <r>
          <rPr>
            <sz val="9"/>
            <color indexed="81"/>
            <rFont val="Tahoma"/>
            <family val="2"/>
          </rPr>
          <t xml:space="preserve">Por IMPACTO se entienden las consecuencias que puede ocasionar a la organización la materialización del riesgo. Se evalúa de 1 a 5, en donde 1 corresponde a una baja 
afectación en caso de materializar y 5 corresponde a una alta afectación. Ver política de gestión de riesgos
</t>
        </r>
      </text>
    </comment>
    <comment ref="U9" authorId="0" shapeId="0" xr:uid="{5F820D9D-053A-4183-87F1-C87A4BC6BEDB}">
      <text>
        <r>
          <rPr>
            <sz val="9"/>
            <color indexed="81"/>
            <rFont val="Tahoma"/>
            <family val="2"/>
          </rPr>
          <t xml:space="preserve">el producto de la nueva probabilidad por la nueva consecuencia, ubicará el riesgo en una de las siguientes zonas: Bajo-Moderado-Alto-Extremo. Todo esto, luego del tratamiento o controles a implementar o implementados.
</t>
        </r>
      </text>
    </comment>
    <comment ref="V9" authorId="0" shapeId="0" xr:uid="{99EFD527-20F8-4E60-A808-50E19A45E8FC}">
      <text>
        <r>
          <rPr>
            <sz val="9"/>
            <color indexed="81"/>
            <rFont val="Tahoma"/>
            <family val="2"/>
          </rPr>
          <t xml:space="preserve">corresponde al resultado  cualitativo de la valoración
</t>
        </r>
      </text>
    </comment>
    <comment ref="W9" authorId="0" shapeId="0" xr:uid="{922BC36C-6C4C-4BE9-8658-2EF26B84C665}">
      <text>
        <r>
          <rPr>
            <sz val="9"/>
            <color indexed="81"/>
            <rFont val="Tahoma"/>
            <family val="2"/>
          </rPr>
          <t xml:space="preserve">Parte del contrato a quien se asigna el riesgo y se encargará de gestionarlo.
</t>
        </r>
      </text>
    </comment>
    <comment ref="X9" authorId="0" shapeId="0" xr:uid="{7222E1E6-A61D-419E-B6B6-E060F7C1BB27}">
      <text>
        <r>
          <rPr>
            <sz val="9"/>
            <color indexed="81"/>
            <rFont val="Tahoma"/>
            <family val="2"/>
          </rPr>
          <t xml:space="preserve">Desacriba el método, herramienta y/o medio a través del cual realizará el monitoreo al riesgo identificado.
</t>
        </r>
      </text>
    </comment>
    <comment ref="Y9" authorId="0" shapeId="0" xr:uid="{6FFC5C89-1799-4F95-A0B0-65D0A4B6C58E}">
      <text>
        <r>
          <rPr>
            <sz val="9"/>
            <color indexed="81"/>
            <rFont val="Tahoma"/>
            <family val="2"/>
          </rPr>
          <t>Describa la periodicidad con la cual realizará el monitoreo.
Ejm: Mensual; Trimestral; Semestral; entre otros.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573005905420</author>
  </authors>
  <commentList>
    <comment ref="B9" authorId="0" shapeId="0" xr:uid="{3BCF0155-5D4F-4959-946E-8BCA07386195}">
      <text>
        <r>
          <rPr>
            <sz val="9"/>
            <color indexed="81"/>
            <rFont val="Tahoma"/>
            <family val="2"/>
          </rPr>
          <t xml:space="preserve">Indique el decriptor del proceso a que haya lugar. Ejm: Aseo y Cafetería; Vigilancia; 
</t>
        </r>
      </text>
    </comment>
    <comment ref="C9" authorId="0" shapeId="0" xr:uid="{36AE08C8-7C3A-4E31-8C51-B87B41BD5F6A}">
      <text>
        <r>
          <rPr>
            <sz val="9"/>
            <color indexed="81"/>
            <rFont val="Tahoma"/>
            <family val="2"/>
          </rPr>
          <t xml:space="preserve">registre la fecha de identificación y levantamiento del riesgo 
</t>
        </r>
      </text>
    </comment>
    <comment ref="D9" authorId="0" shapeId="0" xr:uid="{45D31767-04B7-4883-83AE-9B4B4DEE0614}">
      <text>
        <r>
          <rPr>
            <sz val="9"/>
            <color indexed="81"/>
            <rFont val="Tahoma"/>
            <family val="2"/>
          </rPr>
          <t>Describa el tratamiento que opera actualmente o el que espera implementar para tratar el riesgo</t>
        </r>
      </text>
    </comment>
    <comment ref="E9" authorId="0" shapeId="0" xr:uid="{37D6816A-E2E5-4803-9C2C-61D32153053C}">
      <text>
        <r>
          <rPr>
            <sz val="9"/>
            <color indexed="81"/>
            <rFont val="Tahoma"/>
            <family val="2"/>
          </rPr>
          <t xml:space="preserve">Enuncie el momento o fecha en la cual comienzó o comienza a
operar el tratamiento plantedo.
</t>
        </r>
      </text>
    </comment>
    <comment ref="F9" authorId="0" shapeId="0" xr:uid="{74C9ED0D-E44C-4D42-8E8A-79B09A51A1DE}">
      <text>
        <r>
          <rPr>
            <sz val="9"/>
            <color indexed="81"/>
            <rFont val="Tahoma"/>
            <family val="2"/>
          </rPr>
          <t>Enuncie el momento o fecha en la cual termina de operar el tratamiento planteado.</t>
        </r>
      </text>
    </comment>
    <comment ref="G9" authorId="0" shapeId="0" xr:uid="{65DDB87A-8CA1-4C9D-99C7-A0025C41F3E0}">
      <text>
        <r>
          <rPr>
            <sz val="9"/>
            <color indexed="81"/>
            <rFont val="Tahoma"/>
            <family val="2"/>
          </rPr>
          <t xml:space="preserve">Desacriba el método, herramienta y/o medio a través del cual realizará el monitoreo al riesgo identificado.
</t>
        </r>
      </text>
    </comment>
    <comment ref="H9" authorId="0" shapeId="0" xr:uid="{02AFC64A-7421-40F8-8712-C908F861F495}">
      <text>
        <r>
          <rPr>
            <sz val="9"/>
            <color indexed="81"/>
            <rFont val="Tahoma"/>
            <family val="2"/>
          </rPr>
          <t>Describa la periodicidad con la cual realizará el monitoreo.
Ejm: Mensual; Trimestral; Semestral; entre otros.</t>
        </r>
      </text>
    </comment>
  </commentList>
</comments>
</file>

<file path=xl/sharedStrings.xml><?xml version="1.0" encoding="utf-8"?>
<sst xmlns="http://schemas.openxmlformats.org/spreadsheetml/2006/main" count="284" uniqueCount="106">
  <si>
    <t>Clase</t>
  </si>
  <si>
    <t>Fuente</t>
  </si>
  <si>
    <t>Etapa</t>
  </si>
  <si>
    <t>Tipo</t>
  </si>
  <si>
    <t>Probabilidad</t>
  </si>
  <si>
    <t>Impacto</t>
  </si>
  <si>
    <t>Valoración</t>
  </si>
  <si>
    <t>Cumplió</t>
  </si>
  <si>
    <t>Cumplió parcialmente</t>
  </si>
  <si>
    <t>No Cumplió</t>
  </si>
  <si>
    <t>Identificación</t>
  </si>
  <si>
    <t>Tratamiento</t>
  </si>
  <si>
    <t>Monitoreo y revisión</t>
  </si>
  <si>
    <t>N°</t>
  </si>
  <si>
    <t>Tratamiento / Control a ser implementado</t>
  </si>
  <si>
    <t>¿Cómo se realiza el monitoreo?</t>
  </si>
  <si>
    <t>Periodicidad</t>
  </si>
  <si>
    <t>Valoración luego del tratamiento</t>
  </si>
  <si>
    <t>¿Cuándo se inicia el tratamiento?</t>
  </si>
  <si>
    <t>¿Cuándo se completa el tratamiento?</t>
  </si>
  <si>
    <t>¿Cuál puede ser la causa, el origen, o fuente del riesgo?</t>
  </si>
  <si>
    <t>Gestión De Riesgos contractuales</t>
  </si>
  <si>
    <t>clase</t>
  </si>
  <si>
    <t>general</t>
  </si>
  <si>
    <t>específico</t>
  </si>
  <si>
    <t>fuente</t>
  </si>
  <si>
    <t>interna</t>
  </si>
  <si>
    <t>externa</t>
  </si>
  <si>
    <t>etapa</t>
  </si>
  <si>
    <t>planeación</t>
  </si>
  <si>
    <t>precontractual</t>
  </si>
  <si>
    <t>contractual</t>
  </si>
  <si>
    <t>liquidación</t>
  </si>
  <si>
    <t>catastrófico</t>
  </si>
  <si>
    <t>mayor</t>
  </si>
  <si>
    <t>moderado</t>
  </si>
  <si>
    <t>impacto</t>
  </si>
  <si>
    <t>menor</t>
  </si>
  <si>
    <t>insignificante</t>
  </si>
  <si>
    <t>probabilidad</t>
  </si>
  <si>
    <t>casi cierto</t>
  </si>
  <si>
    <t>probable</t>
  </si>
  <si>
    <t>improbable</t>
  </si>
  <si>
    <t>raro</t>
  </si>
  <si>
    <t>posible</t>
  </si>
  <si>
    <t>valoración</t>
  </si>
  <si>
    <t>riesgo bajo</t>
  </si>
  <si>
    <t>riesgo moderado</t>
  </si>
  <si>
    <t>riesgo alto</t>
  </si>
  <si>
    <t>Económicos</t>
  </si>
  <si>
    <t>Comercial</t>
  </si>
  <si>
    <t>Tecnológicos e Infraestructura pública</t>
  </si>
  <si>
    <t>Sociales y Políticos</t>
  </si>
  <si>
    <t>Actos de la naturaleza</t>
  </si>
  <si>
    <t>Hecho de las cosas</t>
  </si>
  <si>
    <t>Operacionales</t>
  </si>
  <si>
    <t>Reputacional</t>
  </si>
  <si>
    <t>Corrupción y Fraudes</t>
  </si>
  <si>
    <t>tipo</t>
  </si>
  <si>
    <t xml:space="preserve">Proceso Contractual </t>
  </si>
  <si>
    <t>Fecha de identificación</t>
  </si>
  <si>
    <t>Descripción del Riesgo</t>
  </si>
  <si>
    <t>¿Cuáles pueden ser los efectos o consecuencias de la ocurrencia del riesgo?</t>
  </si>
  <si>
    <t>Icfes</t>
  </si>
  <si>
    <t>Contratista</t>
  </si>
  <si>
    <t>Responsable</t>
  </si>
  <si>
    <t>Total de las acciones cumplidas</t>
  </si>
  <si>
    <t>Total de acciones definidas para cumplir en el período</t>
  </si>
  <si>
    <t>Resultado de cumplimiento</t>
  </si>
  <si>
    <t>EFICACIA</t>
  </si>
  <si>
    <t>EFECTIVIDAD</t>
  </si>
  <si>
    <t>META:</t>
  </si>
  <si>
    <t>90% – 100%</t>
  </si>
  <si>
    <t xml:space="preserve">60% – 89% </t>
  </si>
  <si>
    <t>0% – 59%</t>
  </si>
  <si>
    <t>ALCANZADO:</t>
  </si>
  <si>
    <t>MONITOREO Y REVISIÓN</t>
  </si>
  <si>
    <t>Responsable del Tratamiento</t>
  </si>
  <si>
    <t>Icfes / Contratista</t>
  </si>
  <si>
    <t>riesgo extremo</t>
  </si>
  <si>
    <t>Responsable del Riesgo</t>
  </si>
  <si>
    <t xml:space="preserve">Indice de Gestión de Riesgo Contractual </t>
  </si>
  <si>
    <t>GESTIÓN DEL ABASTECIMIENTO</t>
  </si>
  <si>
    <t>MONITOREO A RIESGOS EN PROCESOS CONTRACTUALES</t>
  </si>
  <si>
    <t>Este es un documento controlado; una vez se descargue o se imprima se considera NO CONTROLADO</t>
  </si>
  <si>
    <t>MATRIZ DE RIESGO CONTRACTUALES</t>
  </si>
  <si>
    <t>Código: GAB-FT020</t>
  </si>
  <si>
    <t>PÚBLICA</t>
  </si>
  <si>
    <t>CLASIFICADA</t>
  </si>
  <si>
    <t>RESERVADA</t>
  </si>
  <si>
    <t>CLASIFICACIÓN DE LA INFORMACIÓN</t>
  </si>
  <si>
    <t>Estimación del riesgo con tratamientos propuestos</t>
  </si>
  <si>
    <t>Estimación del riesgo sin tratamientos</t>
  </si>
  <si>
    <t xml:space="preserve">Probabilidad </t>
  </si>
  <si>
    <t xml:space="preserve">Impacto </t>
  </si>
  <si>
    <t xml:space="preserve">Categoría </t>
  </si>
  <si>
    <t>Categoría</t>
  </si>
  <si>
    <t xml:space="preserve"> </t>
  </si>
  <si>
    <t>El riesgo se ha materializado</t>
  </si>
  <si>
    <t>Financieros</t>
  </si>
  <si>
    <t>Regulatorios y Acciones Legales</t>
  </si>
  <si>
    <t>Sí</t>
  </si>
  <si>
    <t>No</t>
  </si>
  <si>
    <t>Monitoreo</t>
  </si>
  <si>
    <t>Promedio</t>
  </si>
  <si>
    <t>Versión: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</si>
</sst>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2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3">
    <xf numFmtId="0" fontId="0" fillId="0" borderId="0" xfId="0"/>
    <xf numFmtId="0" fontId="4" fillId="7" borderId="21" xfId="0" applyFont="1" applyFill="1" applyBorder="1" applyAlignment="1" applyProtection="1">
      <alignment horizontal="center"/>
      <protection locked="0"/>
    </xf>
    <xf numFmtId="0" fontId="4" fillId="7" borderId="17" xfId="0" applyFont="1" applyFill="1" applyBorder="1" applyAlignment="1" applyProtection="1">
      <alignment horizontal="center"/>
      <protection locked="0"/>
    </xf>
    <xf numFmtId="0" fontId="5" fillId="7" borderId="17" xfId="0" applyFont="1" applyFill="1" applyBorder="1" applyAlignment="1" applyProtection="1">
      <alignment horizontal="center" vertical="center"/>
      <protection locked="0"/>
    </xf>
    <xf numFmtId="0" fontId="5" fillId="7" borderId="17" xfId="0" applyFont="1" applyFill="1" applyBorder="1" applyAlignment="1" applyProtection="1">
      <alignment horizontal="left" vertical="center"/>
      <protection locked="0"/>
    </xf>
    <xf numFmtId="0" fontId="5" fillId="7" borderId="22" xfId="0" applyFont="1" applyFill="1" applyBorder="1" applyAlignment="1" applyProtection="1">
      <alignment horizontal="left" vertical="center"/>
      <protection locked="0"/>
    </xf>
    <xf numFmtId="0" fontId="4" fillId="7" borderId="0" xfId="0" applyFont="1" applyFill="1" applyAlignment="1" applyProtection="1">
      <alignment horizontal="left" vertical="center"/>
      <protection locked="0"/>
    </xf>
    <xf numFmtId="0" fontId="5" fillId="7" borderId="0" xfId="0" applyFont="1" applyFill="1" applyAlignment="1" applyProtection="1">
      <alignment horizontal="left" vertical="center"/>
      <protection locked="0"/>
    </xf>
    <xf numFmtId="0" fontId="5" fillId="7" borderId="13" xfId="0" applyFont="1" applyFill="1" applyBorder="1" applyAlignment="1" applyProtection="1">
      <alignment horizontal="left" vertical="center"/>
      <protection locked="0"/>
    </xf>
    <xf numFmtId="0" fontId="4" fillId="7" borderId="0" xfId="0" applyFont="1" applyFill="1" applyAlignment="1" applyProtection="1">
      <alignment vertical="center"/>
      <protection locked="0"/>
    </xf>
    <xf numFmtId="0" fontId="4" fillId="7" borderId="36" xfId="0" applyFont="1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textRotation="90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5" borderId="23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vertical="center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7" borderId="23" xfId="0" applyFont="1" applyFill="1" applyBorder="1" applyAlignment="1" applyProtection="1">
      <alignment vertical="center"/>
      <protection locked="0"/>
    </xf>
    <xf numFmtId="0" fontId="8" fillId="6" borderId="37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 applyProtection="1">
      <alignment vertical="center"/>
      <protection locked="0"/>
    </xf>
    <xf numFmtId="0" fontId="0" fillId="0" borderId="23" xfId="0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right"/>
    </xf>
    <xf numFmtId="9" fontId="6" fillId="0" borderId="6" xfId="0" applyNumberFormat="1" applyFont="1" applyBorder="1" applyAlignment="1">
      <alignment horizontal="center" vertical="center"/>
    </xf>
    <xf numFmtId="9" fontId="6" fillId="0" borderId="0" xfId="0" applyNumberFormat="1" applyFont="1"/>
    <xf numFmtId="0" fontId="13" fillId="0" borderId="15" xfId="0" applyFont="1" applyBorder="1" applyAlignment="1">
      <alignment horizontal="right"/>
    </xf>
    <xf numFmtId="0" fontId="13" fillId="0" borderId="10" xfId="0" applyFont="1" applyBorder="1" applyAlignment="1">
      <alignment horizontal="right"/>
    </xf>
    <xf numFmtId="9" fontId="6" fillId="0" borderId="15" xfId="0" applyNumberFormat="1" applyFont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6" fillId="0" borderId="25" xfId="0" applyFont="1" applyBorder="1"/>
    <xf numFmtId="0" fontId="14" fillId="2" borderId="1" xfId="0" applyFont="1" applyFill="1" applyBorder="1" applyAlignment="1">
      <alignment horizontal="center" vertical="center" wrapText="1"/>
    </xf>
    <xf numFmtId="0" fontId="16" fillId="0" borderId="2" xfId="0" applyFont="1" applyBorder="1"/>
    <xf numFmtId="0" fontId="14" fillId="2" borderId="3" xfId="0" applyFont="1" applyFill="1" applyBorder="1" applyAlignment="1">
      <alignment horizontal="center" vertical="center" wrapText="1"/>
    </xf>
    <xf numFmtId="0" fontId="16" fillId="0" borderId="4" xfId="0" applyFont="1" applyBorder="1"/>
    <xf numFmtId="0" fontId="9" fillId="2" borderId="23" xfId="0" applyFont="1" applyFill="1" applyBorder="1" applyAlignment="1" applyProtection="1">
      <alignment horizontal="center" vertical="center" wrapText="1"/>
      <protection locked="0"/>
    </xf>
    <xf numFmtId="14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 applyProtection="1">
      <alignment horizontal="center" vertical="center" textRotation="90" wrapText="1"/>
      <protection locked="0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14" fontId="9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3" xfId="0" applyFont="1" applyFill="1" applyBorder="1" applyAlignment="1" applyProtection="1">
      <alignment horizontal="center" vertical="center" textRotation="90" wrapText="1"/>
      <protection locked="0"/>
    </xf>
    <xf numFmtId="0" fontId="9" fillId="2" borderId="43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9" fontId="0" fillId="0" borderId="0" xfId="1" applyFont="1" applyBorder="1" applyAlignment="1" applyProtection="1">
      <alignment horizontal="center"/>
    </xf>
    <xf numFmtId="0" fontId="10" fillId="0" borderId="43" xfId="0" applyFont="1" applyBorder="1" applyAlignment="1">
      <alignment horizontal="center" vertical="center" wrapText="1"/>
    </xf>
    <xf numFmtId="14" fontId="0" fillId="0" borderId="23" xfId="0" applyNumberFormat="1" applyBorder="1"/>
    <xf numFmtId="9" fontId="0" fillId="0" borderId="23" xfId="1" applyFont="1" applyBorder="1" applyAlignment="1" applyProtection="1">
      <alignment horizontal="center" vertical="center"/>
    </xf>
    <xf numFmtId="0" fontId="0" fillId="0" borderId="23" xfId="0" applyBorder="1" applyAlignment="1">
      <alignment horizontal="center"/>
    </xf>
    <xf numFmtId="9" fontId="0" fillId="0" borderId="23" xfId="1" applyFont="1" applyBorder="1" applyAlignment="1" applyProtection="1">
      <alignment horizontal="center"/>
    </xf>
    <xf numFmtId="164" fontId="6" fillId="0" borderId="6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/>
      <protection locked="0"/>
    </xf>
    <xf numFmtId="0" fontId="5" fillId="7" borderId="22" xfId="0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 applyProtection="1">
      <alignment vertical="center"/>
      <protection locked="0"/>
    </xf>
    <xf numFmtId="0" fontId="4" fillId="0" borderId="13" xfId="0" applyFont="1" applyBorder="1"/>
    <xf numFmtId="0" fontId="0" fillId="0" borderId="0" xfId="0" applyAlignment="1">
      <alignment horizontal="left"/>
    </xf>
    <xf numFmtId="0" fontId="7" fillId="6" borderId="37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39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4" fillId="7" borderId="16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4" fillId="7" borderId="23" xfId="0" applyFont="1" applyFill="1" applyBorder="1" applyAlignment="1" applyProtection="1">
      <alignment horizontal="center" vertical="center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 vertical="center" textRotation="90" wrapText="1"/>
    </xf>
    <xf numFmtId="0" fontId="8" fillId="7" borderId="11" xfId="0" applyFont="1" applyFill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8" borderId="15" xfId="0" applyFont="1" applyFill="1" applyBorder="1" applyAlignment="1">
      <alignment horizontal="center" vertical="center" textRotation="90" wrapText="1"/>
    </xf>
    <xf numFmtId="0" fontId="8" fillId="8" borderId="11" xfId="0" applyFont="1" applyFill="1" applyBorder="1" applyAlignment="1">
      <alignment horizontal="center" vertical="center" textRotation="90" wrapText="1"/>
    </xf>
    <xf numFmtId="0" fontId="8" fillId="9" borderId="15" xfId="0" applyFont="1" applyFill="1" applyBorder="1" applyAlignment="1">
      <alignment horizontal="center" vertical="center" textRotation="90" wrapText="1"/>
    </xf>
    <xf numFmtId="0" fontId="8" fillId="9" borderId="11" xfId="0" applyFont="1" applyFill="1" applyBorder="1" applyAlignment="1">
      <alignment horizontal="center" vertical="center" textRotation="90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10" borderId="19" xfId="0" applyFont="1" applyFill="1" applyBorder="1" applyAlignment="1">
      <alignment horizontal="center"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7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numFmt numFmtId="19" formatCode="d/mm/yyyy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Invisible" pivot="0" table="0" count="0" xr9:uid="{8895430F-8FFF-4DB2-9945-88A48C64EA95}"/>
  </tableStyles>
  <colors>
    <mruColors>
      <color rgb="FFD3B5E9"/>
      <color rgb="FFFFE699"/>
      <color rgb="FFA9D08E"/>
      <color rgb="FFF8CBAD"/>
      <color rgb="FFFF7C80"/>
      <color rgb="FF00FF00"/>
      <color rgb="FFCC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273627</xdr:colOff>
      <xdr:row>0</xdr:row>
      <xdr:rowOff>114300</xdr:rowOff>
    </xdr:from>
    <xdr:to>
      <xdr:col>3</xdr:col>
      <xdr:colOff>175260</xdr:colOff>
      <xdr:row>1</xdr:row>
      <xdr:rowOff>434340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E89BAF-4F53-4960-A642-3678B29B7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402" y="114300"/>
          <a:ext cx="1282758" cy="520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238125</xdr:rowOff>
    </xdr:from>
    <xdr:to>
      <xdr:col>2</xdr:col>
      <xdr:colOff>530283</xdr:colOff>
      <xdr:row>1</xdr:row>
      <xdr:rowOff>300990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819B9B39-DE4A-4575-AC5C-D3911ADED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38125"/>
          <a:ext cx="1282758" cy="520065"/>
        </a:xfrm>
        <a:prstGeom prst="rect">
          <a:avLst/>
        </a:prstGeom>
      </xdr:spPr>
    </xdr:pic>
    <xdr:clientData/>
  </xdr:twoCellAnchor>
  <xdr:twoCellAnchor editAs="oneCell">
    <xdr:from>
      <xdr:col>14</xdr:col>
      <xdr:colOff>219075</xdr:colOff>
      <xdr:row>36</xdr:row>
      <xdr:rowOff>47625</xdr:rowOff>
    </xdr:from>
    <xdr:to>
      <xdr:col>14</xdr:col>
      <xdr:colOff>485775</xdr:colOff>
      <xdr:row>36</xdr:row>
      <xdr:rowOff>344487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2F0073-DCA0-4B9C-99EC-0CB9C909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6800850"/>
          <a:ext cx="266700" cy="296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219076</xdr:colOff>
      <xdr:row>35</xdr:row>
      <xdr:rowOff>57150</xdr:rowOff>
    </xdr:from>
    <xdr:to>
      <xdr:col>14</xdr:col>
      <xdr:colOff>494472</xdr:colOff>
      <xdr:row>35</xdr:row>
      <xdr:rowOff>354495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FC283A8-6B5F-4DD1-9649-89573470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6410325"/>
          <a:ext cx="275396" cy="29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238125</xdr:colOff>
      <xdr:row>34</xdr:row>
      <xdr:rowOff>19051</xdr:rowOff>
    </xdr:from>
    <xdr:to>
      <xdr:col>14</xdr:col>
      <xdr:colOff>499745</xdr:colOff>
      <xdr:row>34</xdr:row>
      <xdr:rowOff>316971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D217E3E-D62A-4288-A890-5A6D225B8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6238876"/>
          <a:ext cx="261620" cy="297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onroy\Downloads\E-GES-FM-007%20Formato%20matriz%20de%20riesgos%20Versi&#243;n%207%20%20Consolidado%202018%20%20final%20Agosto%202018-rosiiiit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7300\Downloads\2019_Matriz_de_riesgos_Version_%20gu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Riesgos"/>
      <sheetName val="Instrucciones"/>
      <sheetName val="Matriz de Oportunidades"/>
      <sheetName val="Hoja2"/>
      <sheetName val="Hoja1"/>
    </sheetNames>
    <sheetDataSet>
      <sheetData sheetId="0"/>
      <sheetData sheetId="1"/>
      <sheetData sheetId="2"/>
      <sheetData sheetId="3">
        <row r="15">
          <cell r="G15" t="str">
            <v>1-1</v>
          </cell>
          <cell r="H15" t="str">
            <v>Bajo</v>
          </cell>
          <cell r="I15" t="str">
            <v xml:space="preserve">BAJO: Aceptar </v>
          </cell>
        </row>
        <row r="16">
          <cell r="G16" t="str">
            <v>1-2</v>
          </cell>
          <cell r="H16" t="str">
            <v>Bajo</v>
          </cell>
          <cell r="I16" t="str">
            <v xml:space="preserve">BAJO: Aceptar </v>
          </cell>
        </row>
        <row r="17">
          <cell r="G17" t="str">
            <v>1-3</v>
          </cell>
          <cell r="H17" t="str">
            <v>Bajo</v>
          </cell>
          <cell r="I17" t="str">
            <v xml:space="preserve">BAJO: Aceptar </v>
          </cell>
        </row>
        <row r="18">
          <cell r="G18" t="str">
            <v>1-4</v>
          </cell>
          <cell r="H18" t="str">
            <v>Moderado</v>
          </cell>
          <cell r="I18" t="str">
            <v xml:space="preserve">MODERADO: Asumir y revisar </v>
          </cell>
        </row>
        <row r="19">
          <cell r="G19" t="str">
            <v>1-5</v>
          </cell>
          <cell r="H19" t="str">
            <v>Alto</v>
          </cell>
          <cell r="I19" t="str">
            <v xml:space="preserve">ALTO: Reducir, evitar, compartir o transferir </v>
          </cell>
        </row>
        <row r="20">
          <cell r="G20" t="str">
            <v>2-1</v>
          </cell>
          <cell r="H20" t="str">
            <v>Bajo</v>
          </cell>
          <cell r="I20" t="str">
            <v xml:space="preserve">BAJO: Aceptar </v>
          </cell>
        </row>
        <row r="21">
          <cell r="G21" t="str">
            <v>2-2</v>
          </cell>
          <cell r="H21" t="str">
            <v>Bajo</v>
          </cell>
          <cell r="I21" t="str">
            <v xml:space="preserve">BAJO: Aceptar </v>
          </cell>
        </row>
        <row r="22">
          <cell r="G22" t="str">
            <v>2-3</v>
          </cell>
          <cell r="H22" t="str">
            <v>Moderado</v>
          </cell>
          <cell r="I22" t="str">
            <v xml:space="preserve">MODERADO: Asumir y revisar </v>
          </cell>
        </row>
        <row r="23">
          <cell r="G23" t="str">
            <v>2-4</v>
          </cell>
          <cell r="H23" t="str">
            <v>Alto</v>
          </cell>
          <cell r="I23" t="str">
            <v xml:space="preserve">ALTO: Reducir, evitar, compartir o transferir </v>
          </cell>
        </row>
        <row r="24">
          <cell r="G24" t="str">
            <v>2-5</v>
          </cell>
          <cell r="H24" t="str">
            <v>Alto</v>
          </cell>
          <cell r="I24" t="str">
            <v xml:space="preserve">ALTO: Reducir, evitar, compartir o transferir </v>
          </cell>
        </row>
        <row r="25">
          <cell r="G25" t="str">
            <v>3-1</v>
          </cell>
          <cell r="H25" t="str">
            <v>Moderado</v>
          </cell>
          <cell r="I25" t="str">
            <v xml:space="preserve">MODERADO: Asumir y revisar </v>
          </cell>
        </row>
        <row r="26">
          <cell r="G26" t="str">
            <v>3-2</v>
          </cell>
          <cell r="H26" t="str">
            <v>Moderado</v>
          </cell>
          <cell r="I26" t="str">
            <v xml:space="preserve">MODERADO: Asumir y revisar </v>
          </cell>
        </row>
        <row r="27">
          <cell r="G27" t="str">
            <v>3-3</v>
          </cell>
          <cell r="H27" t="str">
            <v>Alto</v>
          </cell>
          <cell r="I27" t="str">
            <v xml:space="preserve">ALTO: Reducir, evitar, compartir o transferir </v>
          </cell>
        </row>
        <row r="28">
          <cell r="G28" t="str">
            <v>3-4</v>
          </cell>
          <cell r="H28" t="str">
            <v>Alto</v>
          </cell>
          <cell r="I28" t="str">
            <v xml:space="preserve">ALTO: Reducir, evitar, compartir o transferir </v>
          </cell>
        </row>
        <row r="29">
          <cell r="G29" t="str">
            <v>3-5</v>
          </cell>
          <cell r="H29" t="str">
            <v>Extremadamente alto</v>
          </cell>
          <cell r="I29" t="str">
            <v xml:space="preserve">EXTREMADAMENTE ALTO: Reducir, evitar, compartir o transferir </v>
          </cell>
        </row>
        <row r="30">
          <cell r="G30" t="str">
            <v>4-1</v>
          </cell>
          <cell r="H30" t="str">
            <v>Alto</v>
          </cell>
          <cell r="I30" t="str">
            <v xml:space="preserve">ALTO: Reducir, evitar, compartir o transferir </v>
          </cell>
        </row>
        <row r="31">
          <cell r="G31" t="str">
            <v>4-2</v>
          </cell>
          <cell r="H31" t="str">
            <v>Alto</v>
          </cell>
          <cell r="I31" t="str">
            <v xml:space="preserve">ALTO: Reducir, evitar, compartir o transferir </v>
          </cell>
        </row>
        <row r="32">
          <cell r="G32" t="str">
            <v>4-3</v>
          </cell>
          <cell r="H32" t="str">
            <v>Extremadamente alto</v>
          </cell>
          <cell r="I32" t="str">
            <v xml:space="preserve">EXTREMADAMENTE ALTO: Reducir, evitar, compartir o transferir </v>
          </cell>
        </row>
        <row r="33">
          <cell r="G33" t="str">
            <v>4-4</v>
          </cell>
          <cell r="H33" t="str">
            <v>Extremadamente alto</v>
          </cell>
          <cell r="I33" t="str">
            <v xml:space="preserve">EXTREMADAMENTE ALTO: Reducir, evitar, compartir o transferir </v>
          </cell>
        </row>
        <row r="34">
          <cell r="G34" t="str">
            <v>4-5</v>
          </cell>
          <cell r="H34" t="str">
            <v>Extremadamente alto</v>
          </cell>
          <cell r="I34" t="str">
            <v xml:space="preserve">EXTREMADAMENTE ALTO: Reducir, evitar, compartir o transferir </v>
          </cell>
        </row>
        <row r="35">
          <cell r="G35" t="str">
            <v>5-1</v>
          </cell>
          <cell r="H35" t="str">
            <v>Alto</v>
          </cell>
          <cell r="I35" t="str">
            <v xml:space="preserve">ALTO: Reducir, evitar, compartir o transferir </v>
          </cell>
        </row>
        <row r="36">
          <cell r="G36" t="str">
            <v>5-2</v>
          </cell>
          <cell r="H36" t="str">
            <v>Extremadamente alto</v>
          </cell>
          <cell r="I36" t="str">
            <v xml:space="preserve">EXTREMADAMENTE ALTO: Reducir, evitar, compartir o transferir </v>
          </cell>
        </row>
        <row r="37">
          <cell r="G37" t="str">
            <v>5-3</v>
          </cell>
          <cell r="H37" t="str">
            <v>Extremadamente alto</v>
          </cell>
          <cell r="I37" t="str">
            <v xml:space="preserve">EXTREMADAMENTE ALTO: Reducir, evitar, compartir o transferir </v>
          </cell>
        </row>
        <row r="38">
          <cell r="G38" t="str">
            <v>5-4</v>
          </cell>
          <cell r="H38" t="str">
            <v>Extremadamente alto</v>
          </cell>
          <cell r="I38" t="str">
            <v xml:space="preserve">EXTREMADAMENTE ALTO: Reducir, evitar, compartir o transferir </v>
          </cell>
        </row>
        <row r="39">
          <cell r="G39" t="str">
            <v>5-5</v>
          </cell>
          <cell r="H39" t="str">
            <v>Extremadamente alto</v>
          </cell>
          <cell r="I39" t="str">
            <v xml:space="preserve">EXTREMADAMENTE ALTO: Reducir, evitar, compartir o transferir 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Riesgos"/>
      <sheetName val="Hoja1"/>
      <sheetName val="Instrucciones"/>
      <sheetName val="Matriz de Oportunidade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G15" t="str">
            <v>1-1</v>
          </cell>
          <cell r="H15" t="str">
            <v>Bajo</v>
          </cell>
          <cell r="I15" t="str">
            <v xml:space="preserve">BAJO: Aceptar </v>
          </cell>
        </row>
        <row r="16">
          <cell r="G16" t="str">
            <v>1-2</v>
          </cell>
          <cell r="H16" t="str">
            <v>Bajo</v>
          </cell>
          <cell r="I16" t="str">
            <v xml:space="preserve">BAJO: Aceptar </v>
          </cell>
        </row>
        <row r="17">
          <cell r="G17" t="str">
            <v>1-3</v>
          </cell>
          <cell r="H17" t="str">
            <v>Bajo</v>
          </cell>
          <cell r="I17" t="str">
            <v xml:space="preserve">BAJO: Aceptar </v>
          </cell>
        </row>
        <row r="18">
          <cell r="G18" t="str">
            <v>1-4</v>
          </cell>
          <cell r="H18" t="str">
            <v>Moderado</v>
          </cell>
          <cell r="I18" t="str">
            <v xml:space="preserve">MODERADO: Asumir y revisar </v>
          </cell>
        </row>
        <row r="19">
          <cell r="G19" t="str">
            <v>1-5</v>
          </cell>
          <cell r="H19" t="str">
            <v>Alto</v>
          </cell>
          <cell r="I19" t="str">
            <v xml:space="preserve">ALTO: Reducir, evitar, compartir o transferir </v>
          </cell>
        </row>
        <row r="20">
          <cell r="G20" t="str">
            <v>2-1</v>
          </cell>
          <cell r="H20" t="str">
            <v>Bajo</v>
          </cell>
          <cell r="I20" t="str">
            <v xml:space="preserve">BAJO: Aceptar </v>
          </cell>
        </row>
        <row r="21">
          <cell r="G21" t="str">
            <v>2-2</v>
          </cell>
          <cell r="H21" t="str">
            <v>Bajo</v>
          </cell>
          <cell r="I21" t="str">
            <v xml:space="preserve">BAJO: Aceptar </v>
          </cell>
        </row>
        <row r="22">
          <cell r="G22" t="str">
            <v>2-3</v>
          </cell>
          <cell r="H22" t="str">
            <v>Moderado</v>
          </cell>
          <cell r="I22" t="str">
            <v xml:space="preserve">MODERADO: Asumir y revisar </v>
          </cell>
        </row>
        <row r="23">
          <cell r="G23" t="str">
            <v>2-4</v>
          </cell>
          <cell r="H23" t="str">
            <v>Alto</v>
          </cell>
          <cell r="I23" t="str">
            <v xml:space="preserve">ALTO: Reducir, evitar, compartir o transferir </v>
          </cell>
        </row>
        <row r="24">
          <cell r="G24" t="str">
            <v>2-5</v>
          </cell>
          <cell r="H24" t="str">
            <v>Alto</v>
          </cell>
          <cell r="I24" t="str">
            <v xml:space="preserve">ALTO: Reducir, evitar, compartir o transferir </v>
          </cell>
        </row>
        <row r="25">
          <cell r="G25" t="str">
            <v>3-1</v>
          </cell>
          <cell r="H25" t="str">
            <v>Moderado</v>
          </cell>
          <cell r="I25" t="str">
            <v xml:space="preserve">MODERADO: Asumir y revisar </v>
          </cell>
        </row>
        <row r="26">
          <cell r="G26" t="str">
            <v>3-2</v>
          </cell>
          <cell r="H26" t="str">
            <v>Moderado</v>
          </cell>
          <cell r="I26" t="str">
            <v xml:space="preserve">MODERADO: Asumir y revisar </v>
          </cell>
        </row>
        <row r="27">
          <cell r="G27" t="str">
            <v>3-3</v>
          </cell>
          <cell r="H27" t="str">
            <v>Alto</v>
          </cell>
          <cell r="I27" t="str">
            <v xml:space="preserve">ALTO: Reducir, evitar, compartir o transferir </v>
          </cell>
        </row>
        <row r="28">
          <cell r="G28" t="str">
            <v>3-4</v>
          </cell>
          <cell r="H28" t="str">
            <v>Alto</v>
          </cell>
          <cell r="I28" t="str">
            <v xml:space="preserve">ALTO: Reducir, evitar, compartir o transferir </v>
          </cell>
        </row>
        <row r="29">
          <cell r="G29" t="str">
            <v>3-5</v>
          </cell>
          <cell r="H29" t="str">
            <v>Extremadamente alto</v>
          </cell>
          <cell r="I29" t="str">
            <v xml:space="preserve">EXTREMADAMENTE ALTO: Reducir, evitar, compartir o transferir </v>
          </cell>
        </row>
        <row r="30">
          <cell r="G30" t="str">
            <v>4-1</v>
          </cell>
          <cell r="H30" t="str">
            <v>Alto</v>
          </cell>
          <cell r="I30" t="str">
            <v xml:space="preserve">ALTO: Reducir, evitar, compartir o transferir </v>
          </cell>
        </row>
        <row r="31">
          <cell r="G31" t="str">
            <v>4-2</v>
          </cell>
          <cell r="H31" t="str">
            <v>Alto</v>
          </cell>
          <cell r="I31" t="str">
            <v xml:space="preserve">ALTO: Reducir, evitar, compartir o transferir </v>
          </cell>
        </row>
        <row r="32">
          <cell r="G32" t="str">
            <v>4-3</v>
          </cell>
          <cell r="H32" t="str">
            <v>Extremadamente alto</v>
          </cell>
          <cell r="I32" t="str">
            <v xml:space="preserve">EXTREMADAMENTE ALTO: Reducir, evitar, compartir o transferir </v>
          </cell>
        </row>
        <row r="33">
          <cell r="G33" t="str">
            <v>4-4</v>
          </cell>
          <cell r="H33" t="str">
            <v>Extremadamente alto</v>
          </cell>
          <cell r="I33" t="str">
            <v xml:space="preserve">EXTREMADAMENTE ALTO: Reducir, evitar, compartir o transferir </v>
          </cell>
        </row>
        <row r="34">
          <cell r="G34" t="str">
            <v>4-5</v>
          </cell>
          <cell r="H34" t="str">
            <v>Extremadamente alto</v>
          </cell>
          <cell r="I34" t="str">
            <v xml:space="preserve">EXTREMADAMENTE ALTO: Reducir, evitar, compartir o transferir </v>
          </cell>
        </row>
        <row r="35">
          <cell r="G35" t="str">
            <v>5-1</v>
          </cell>
          <cell r="H35" t="str">
            <v>Alto</v>
          </cell>
          <cell r="I35" t="str">
            <v xml:space="preserve">ALTO: Reducir, evitar, compartir o transferir </v>
          </cell>
        </row>
        <row r="36">
          <cell r="G36" t="str">
            <v>5-2</v>
          </cell>
          <cell r="H36" t="str">
            <v>Extremadamente alto</v>
          </cell>
          <cell r="I36" t="str">
            <v xml:space="preserve">EXTREMADAMENTE ALTO: Reducir, evitar, compartir o transferir </v>
          </cell>
        </row>
        <row r="37">
          <cell r="G37" t="str">
            <v>5-3</v>
          </cell>
          <cell r="H37" t="str">
            <v>Extremadamente alto</v>
          </cell>
          <cell r="I37" t="str">
            <v xml:space="preserve">EXTREMADAMENTE ALTO: Reducir, evitar, compartir o transferir </v>
          </cell>
        </row>
        <row r="38">
          <cell r="G38" t="str">
            <v>5-4</v>
          </cell>
          <cell r="H38" t="str">
            <v>Extremadamente alto</v>
          </cell>
          <cell r="I38" t="str">
            <v xml:space="preserve">EXTREMADAMENTE ALTO: Reducir, evitar, compartir o transferir </v>
          </cell>
        </row>
        <row r="39">
          <cell r="G39" t="str">
            <v>5-5</v>
          </cell>
          <cell r="H39" t="str">
            <v>Extremadamente alto</v>
          </cell>
          <cell r="I39" t="str">
            <v xml:space="preserve">EXTREMADAMENTE ALTO: Reducir, evitar, compartir o transferir 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AAFE0C-12C7-44BD-BFE1-9DFC47D5260D}" name="Table1" displayName="Table1" ref="A9:Y24" totalsRowShown="0" headerRowDxfId="36" dataDxfId="34" headerRowBorderDxfId="35" tableBorderDxfId="33" totalsRowBorderDxfId="32">
  <autoFilter ref="A9:Y24" xr:uid="{D4AAFE0C-12C7-44BD-BFE1-9DFC47D5260D}"/>
  <tableColumns count="25">
    <tableColumn id="1" xr3:uid="{89386E5F-11A6-48C7-8D11-64973089A5F6}" name="N°" dataDxfId="31">
      <calculatedColumnFormula>+ROW()-9</calculatedColumnFormula>
    </tableColumn>
    <tableColumn id="2" xr3:uid="{DD6F8FA3-9DEE-413A-B4FB-F8D95C5CDA27}" name="Proceso Contractual " dataDxfId="30"/>
    <tableColumn id="3" xr3:uid="{1049ED71-D169-410E-BAAC-90462A9B3EB5}" name="Fecha de identificación" dataDxfId="29"/>
    <tableColumn id="4" xr3:uid="{EB5C1440-B12A-4CA3-BAAB-4D0762223C2B}" name="Descripción del Riesgo" dataDxfId="28"/>
    <tableColumn id="5" xr3:uid="{B0D90187-2D41-46F2-BBC1-05E0DB233974}" name="¿Cuál puede ser la causa, el origen, o fuente del riesgo?" dataDxfId="27"/>
    <tableColumn id="6" xr3:uid="{39E6D7BD-A8B9-4910-A59E-52F3A1DBED6F}" name="¿Cuáles pueden ser los efectos o consecuencias de la ocurrencia del riesgo?" dataDxfId="26"/>
    <tableColumn id="7" xr3:uid="{46B5003C-1AFC-40BE-99FF-986A29CEE9FB}" name="Clase" dataDxfId="25"/>
    <tableColumn id="8" xr3:uid="{B8E0E231-C950-4C11-ADC6-47CC8A10134E}" name="Fuente" dataDxfId="24"/>
    <tableColumn id="9" xr3:uid="{079123AC-603A-4B1E-ABC2-14AEF93B9F6D}" name="Etapa" dataDxfId="23"/>
    <tableColumn id="10" xr3:uid="{CB528D8D-17BA-4C47-B127-982727C7394F}" name="Tipo" dataDxfId="22"/>
    <tableColumn id="11" xr3:uid="{1C3503E3-CD90-44E7-9AD3-7762D9EB5FD0}" name="Probabilidad" dataDxfId="21"/>
    <tableColumn id="12" xr3:uid="{2219EF0F-23B5-4966-8749-DCDC7D7629E4}" name="Impacto" dataDxfId="20"/>
    <tableColumn id="13" xr3:uid="{7305AF57-E8AB-4D76-A0D9-16E87A4AB9C3}" name="Valoración" dataDxfId="19">
      <calculatedColumnFormula>+Table1[[#This Row],[Probabilidad]]*Table1[[#This Row],[Impacto]]</calculatedColumnFormula>
    </tableColumn>
    <tableColumn id="14" xr3:uid="{838E4875-C1D3-453A-AF3A-873C1CDC8400}" name="Categoría" dataDxfId="18">
      <calculatedColumnFormula>IF(M10&lt;=3,"Bajo",IF(M10=4,"Moderado",IF(M10=5,"Moderado",IF(M10=6,"Moderado",IF(M10=7,"Alto",IF(M10=8,"Alto",IF(M10=9,"Alto",IF(M10=10,"Alto",IF(M10=11,"Alto",IF(M10=12,"Alto",IF(M10&gt;=15,"Extremo")))))))))))</calculatedColumnFormula>
    </tableColumn>
    <tableColumn id="15" xr3:uid="{25123574-37B3-4CE3-9875-3E85BFA2EFDD}" name="Responsable del Riesgo" dataDxfId="17"/>
    <tableColumn id="16" xr3:uid="{F694ACD1-78B4-4F35-8688-A69A5581F029}" name="Tratamiento / Control a ser implementado" dataDxfId="16"/>
    <tableColumn id="26" xr3:uid="{DADDDC94-E7DA-499D-A507-8977F000DAA0}" name="¿Cuándo se inicia el tratamiento?" dataDxfId="15"/>
    <tableColumn id="27" xr3:uid="{686979DF-AC17-412E-99C2-F3868ADB1137}" name="¿Cuándo se completa el tratamiento?" dataDxfId="14"/>
    <tableColumn id="17" xr3:uid="{164F1F64-EE05-4D85-918A-E22586F82080}" name="Probabilidad " dataDxfId="13"/>
    <tableColumn id="18" xr3:uid="{E40910DE-2732-4E0A-95AB-9E3771E18EF5}" name="Impacto " dataDxfId="12"/>
    <tableColumn id="19" xr3:uid="{DFD7CE2B-F819-4E29-BBC0-24B482AAE2DF}" name="Valoración luego del tratamiento" dataDxfId="11">
      <calculatedColumnFormula>+Table1[[#This Row],[Probabilidad ]]+Table1[[#This Row],[Impacto ]]</calculatedColumnFormula>
    </tableColumn>
    <tableColumn id="20" xr3:uid="{3030DBC1-F5DA-4C33-B98E-B72FBEBB9298}" name="Categoría " dataDxfId="10">
      <calculatedColumnFormula>IF(U10&lt;=3,"Bajo",IF(U10=4,"Moderado",IF(U10=5,"Moderado",IF(U10=6,"Moderado",IF(U10=7,"Alto",IF(U10=8,"Alto",IF(U10=9,"Alto",IF(U10=10,"Alto",IF(U10=11,"Alto",IF(U10=12,"Alto",IF(U10&gt;=15,"Extremo")))))))))))</calculatedColumnFormula>
    </tableColumn>
    <tableColumn id="21" xr3:uid="{6CD01EEE-44E5-49A8-A726-86A3C3EE445B}" name="Responsable del Tratamiento" dataDxfId="9"/>
    <tableColumn id="24" xr3:uid="{D2335220-5257-41CA-A58A-1A3D6EEAB2E4}" name="¿Cómo se realiza el monitoreo?" dataDxfId="8"/>
    <tableColumn id="25" xr3:uid="{88F453AF-4169-4B86-82D7-12E29BB33895}" name="Periodicidad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3F6C-3D54-4AAE-A162-0E16686FF5DF}">
  <dimension ref="A1:I14"/>
  <sheetViews>
    <sheetView workbookViewId="0">
      <selection activeCell="I2" sqref="I2"/>
    </sheetView>
  </sheetViews>
  <sheetFormatPr baseColWidth="10" defaultColWidth="11.42578125" defaultRowHeight="15" x14ac:dyDescent="0.25"/>
  <cols>
    <col min="1" max="1" width="9.85546875" bestFit="1" customWidth="1"/>
    <col min="2" max="2" width="7.85546875" bestFit="1" customWidth="1"/>
    <col min="3" max="3" width="14" bestFit="1" customWidth="1"/>
    <col min="4" max="4" width="35.28515625" bestFit="1" customWidth="1"/>
    <col min="5" max="5" width="12.28515625" bestFit="1" customWidth="1"/>
    <col min="6" max="6" width="13.140625" bestFit="1" customWidth="1"/>
    <col min="7" max="7" width="16.140625" bestFit="1" customWidth="1"/>
    <col min="8" max="8" width="16.7109375" bestFit="1" customWidth="1"/>
  </cols>
  <sheetData>
    <row r="1" spans="1:9" x14ac:dyDescent="0.25">
      <c r="A1" t="s">
        <v>22</v>
      </c>
      <c r="B1" t="s">
        <v>25</v>
      </c>
      <c r="C1" t="s">
        <v>28</v>
      </c>
      <c r="D1" t="s">
        <v>58</v>
      </c>
      <c r="E1" t="s">
        <v>39</v>
      </c>
      <c r="F1" t="s">
        <v>36</v>
      </c>
      <c r="G1" t="s">
        <v>45</v>
      </c>
      <c r="H1" t="s">
        <v>65</v>
      </c>
      <c r="I1" t="s">
        <v>103</v>
      </c>
    </row>
    <row r="2" spans="1:9" x14ac:dyDescent="0.25">
      <c r="A2" t="s">
        <v>23</v>
      </c>
      <c r="B2" t="s">
        <v>26</v>
      </c>
      <c r="C2" t="s">
        <v>29</v>
      </c>
      <c r="D2" t="s">
        <v>49</v>
      </c>
      <c r="E2" t="s">
        <v>40</v>
      </c>
      <c r="F2" t="s">
        <v>33</v>
      </c>
      <c r="G2" t="s">
        <v>46</v>
      </c>
      <c r="H2" t="s">
        <v>63</v>
      </c>
      <c r="I2" t="s">
        <v>101</v>
      </c>
    </row>
    <row r="3" spans="1:9" x14ac:dyDescent="0.25">
      <c r="A3" t="s">
        <v>24</v>
      </c>
      <c r="B3" t="s">
        <v>27</v>
      </c>
      <c r="C3" t="s">
        <v>30</v>
      </c>
      <c r="D3" t="s">
        <v>50</v>
      </c>
      <c r="E3" t="s">
        <v>41</v>
      </c>
      <c r="F3" t="s">
        <v>34</v>
      </c>
      <c r="G3" t="s">
        <v>47</v>
      </c>
      <c r="H3" t="s">
        <v>64</v>
      </c>
      <c r="I3" t="s">
        <v>102</v>
      </c>
    </row>
    <row r="4" spans="1:9" x14ac:dyDescent="0.25">
      <c r="C4" t="s">
        <v>31</v>
      </c>
      <c r="D4" t="s">
        <v>51</v>
      </c>
      <c r="E4" t="s">
        <v>44</v>
      </c>
      <c r="F4" t="s">
        <v>35</v>
      </c>
      <c r="G4" t="s">
        <v>48</v>
      </c>
      <c r="H4" t="s">
        <v>78</v>
      </c>
    </row>
    <row r="5" spans="1:9" x14ac:dyDescent="0.25">
      <c r="C5" t="s">
        <v>32</v>
      </c>
      <c r="D5" t="s">
        <v>52</v>
      </c>
      <c r="E5" t="s">
        <v>42</v>
      </c>
      <c r="F5" t="s">
        <v>37</v>
      </c>
      <c r="G5" t="s">
        <v>79</v>
      </c>
    </row>
    <row r="6" spans="1:9" x14ac:dyDescent="0.25">
      <c r="C6" t="s">
        <v>32</v>
      </c>
      <c r="D6" t="s">
        <v>52</v>
      </c>
      <c r="E6" t="s">
        <v>42</v>
      </c>
      <c r="F6" t="s">
        <v>37</v>
      </c>
    </row>
    <row r="7" spans="1:9" x14ac:dyDescent="0.25">
      <c r="C7" t="s">
        <v>32</v>
      </c>
      <c r="D7" t="s">
        <v>52</v>
      </c>
      <c r="E7" t="s">
        <v>42</v>
      </c>
      <c r="F7" t="s">
        <v>37</v>
      </c>
    </row>
    <row r="8" spans="1:9" x14ac:dyDescent="0.25">
      <c r="D8" t="s">
        <v>53</v>
      </c>
      <c r="E8" t="s">
        <v>43</v>
      </c>
      <c r="F8" t="s">
        <v>38</v>
      </c>
    </row>
    <row r="9" spans="1:9" x14ac:dyDescent="0.25">
      <c r="D9" t="s">
        <v>54</v>
      </c>
    </row>
    <row r="10" spans="1:9" x14ac:dyDescent="0.25">
      <c r="D10" t="s">
        <v>55</v>
      </c>
    </row>
    <row r="11" spans="1:9" x14ac:dyDescent="0.25">
      <c r="D11" t="s">
        <v>99</v>
      </c>
    </row>
    <row r="12" spans="1:9" x14ac:dyDescent="0.25">
      <c r="D12" t="s">
        <v>100</v>
      </c>
    </row>
    <row r="13" spans="1:9" x14ac:dyDescent="0.25">
      <c r="D13" t="s">
        <v>56</v>
      </c>
    </row>
    <row r="14" spans="1:9" x14ac:dyDescent="0.25">
      <c r="D14" t="s">
        <v>57</v>
      </c>
    </row>
  </sheetData>
  <pageMargins left="0.7" right="0.7" top="0.75" bottom="0.75" header="0.3" footer="0.3"/>
  <headerFooter>
    <oddHeader>&amp;L&amp;"Aptos"&amp;15&amp;K000000 Información Pública Clasificada&amp;1#_x000D_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C546-165D-43E9-BB7E-901EB2FFD432}">
  <sheetPr>
    <tabColor theme="0"/>
  </sheetPr>
  <dimension ref="A1:Y26"/>
  <sheetViews>
    <sheetView tabSelected="1" workbookViewId="0">
      <selection activeCell="I10" sqref="I10"/>
    </sheetView>
  </sheetViews>
  <sheetFormatPr baseColWidth="10" defaultColWidth="11.42578125" defaultRowHeight="15" x14ac:dyDescent="0.25"/>
  <cols>
    <col min="1" max="1" width="7.28515625" customWidth="1"/>
    <col min="2" max="2" width="11.42578125" style="16"/>
    <col min="3" max="3" width="9.28515625" style="16" customWidth="1"/>
    <col min="4" max="4" width="24.28515625" style="16" customWidth="1"/>
    <col min="5" max="5" width="19.85546875" style="16" customWidth="1"/>
    <col min="6" max="6" width="19.42578125" style="16" customWidth="1"/>
    <col min="7" max="7" width="3.5703125" style="16" customWidth="1"/>
    <col min="8" max="8" width="3.140625" style="16" customWidth="1"/>
    <col min="9" max="10" width="3.42578125" style="16" customWidth="1"/>
    <col min="11" max="11" width="2.85546875" style="16" customWidth="1"/>
    <col min="12" max="12" width="3.42578125" style="16" customWidth="1"/>
    <col min="13" max="13" width="2.85546875" customWidth="1"/>
    <col min="14" max="14" width="8.42578125" customWidth="1"/>
    <col min="15" max="15" width="6.7109375" style="16" customWidth="1"/>
    <col min="16" max="16" width="20.7109375" style="16" customWidth="1"/>
    <col min="17" max="18" width="17.5703125" style="16" customWidth="1"/>
    <col min="19" max="19" width="2.7109375" style="16" customWidth="1"/>
    <col min="20" max="20" width="2.42578125" style="16" customWidth="1"/>
    <col min="21" max="21" width="3.42578125" customWidth="1"/>
    <col min="22" max="22" width="6.42578125" customWidth="1"/>
    <col min="23" max="23" width="4.85546875" style="16" customWidth="1"/>
    <col min="24" max="24" width="16.5703125" style="16" customWidth="1"/>
    <col min="25" max="25" width="11.85546875" style="16" customWidth="1"/>
  </cols>
  <sheetData>
    <row r="1" spans="1:25" ht="15.75" thickBot="1" x14ac:dyDescent="0.3">
      <c r="A1" s="77"/>
      <c r="B1" s="78"/>
      <c r="C1" s="78"/>
      <c r="D1" s="79"/>
      <c r="E1" s="83" t="s">
        <v>85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5" t="s">
        <v>86</v>
      </c>
      <c r="Y1" s="86"/>
    </row>
    <row r="2" spans="1:25" ht="45" customHeight="1" thickBot="1" x14ac:dyDescent="0.3">
      <c r="A2" s="80"/>
      <c r="B2" s="81"/>
      <c r="C2" s="81"/>
      <c r="D2" s="82"/>
      <c r="E2" s="83" t="s">
        <v>82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5" t="s">
        <v>105</v>
      </c>
      <c r="Y2" s="86"/>
    </row>
    <row r="3" spans="1:25" x14ac:dyDescent="0.25">
      <c r="A3" s="1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5"/>
    </row>
    <row r="4" spans="1:25" x14ac:dyDescent="0.25">
      <c r="A4" s="18" t="s">
        <v>90</v>
      </c>
      <c r="B4" s="9"/>
      <c r="C4" s="10"/>
      <c r="D4"/>
      <c r="E4"/>
      <c r="F4" s="21"/>
      <c r="G4" s="9" t="s">
        <v>87</v>
      </c>
      <c r="H4" s="18"/>
      <c r="I4"/>
      <c r="J4" s="90"/>
      <c r="K4" s="90"/>
      <c r="L4" s="90"/>
      <c r="M4" s="90"/>
      <c r="N4" s="6" t="s">
        <v>88</v>
      </c>
      <c r="O4" s="18"/>
      <c r="P4" s="21"/>
      <c r="Q4" s="9" t="s">
        <v>89</v>
      </c>
      <c r="R4" s="24"/>
      <c r="S4" s="23"/>
      <c r="T4" s="18"/>
      <c r="U4" s="18"/>
      <c r="V4" s="18"/>
      <c r="W4" s="9"/>
      <c r="X4" s="7"/>
      <c r="Y4" s="8"/>
    </row>
    <row r="5" spans="1:25" ht="15.75" thickBot="1" x14ac:dyDescent="0.3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9"/>
    </row>
    <row r="6" spans="1:25" x14ac:dyDescent="0.25">
      <c r="A6" s="60" t="s">
        <v>84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35.25" customHeight="1" x14ac:dyDescent="0.25">
      <c r="A7" s="65" t="s">
        <v>10</v>
      </c>
      <c r="B7" s="66"/>
      <c r="C7" s="66"/>
      <c r="D7" s="66"/>
      <c r="E7" s="66"/>
      <c r="F7" s="66"/>
      <c r="G7" s="66"/>
      <c r="H7" s="66"/>
      <c r="I7" s="66"/>
      <c r="J7" s="67"/>
      <c r="K7" s="92" t="s">
        <v>92</v>
      </c>
      <c r="L7" s="93"/>
      <c r="M7" s="93"/>
      <c r="N7" s="93"/>
      <c r="O7" s="94"/>
      <c r="P7" s="71" t="s">
        <v>11</v>
      </c>
      <c r="Q7" s="72"/>
      <c r="R7" s="73"/>
      <c r="S7" s="91" t="s">
        <v>91</v>
      </c>
      <c r="T7" s="91"/>
      <c r="U7" s="91"/>
      <c r="V7" s="91"/>
      <c r="W7" s="91"/>
      <c r="X7" s="61" t="s">
        <v>12</v>
      </c>
      <c r="Y7" s="62"/>
    </row>
    <row r="8" spans="1:25" s="11" customFormat="1" ht="48" customHeight="1" x14ac:dyDescent="0.25">
      <c r="A8" s="68"/>
      <c r="B8" s="69"/>
      <c r="C8" s="69"/>
      <c r="D8" s="69"/>
      <c r="E8" s="69"/>
      <c r="F8" s="69"/>
      <c r="G8" s="69"/>
      <c r="H8" s="69"/>
      <c r="I8" s="69"/>
      <c r="J8" s="70"/>
      <c r="K8" s="95"/>
      <c r="L8" s="96"/>
      <c r="M8" s="96"/>
      <c r="N8" s="96"/>
      <c r="O8" s="97"/>
      <c r="P8" s="74"/>
      <c r="Q8" s="75"/>
      <c r="R8" s="76"/>
      <c r="S8" s="91"/>
      <c r="T8" s="91"/>
      <c r="U8" s="91"/>
      <c r="V8" s="91"/>
      <c r="W8" s="91"/>
      <c r="X8" s="63"/>
      <c r="Y8" s="64"/>
    </row>
    <row r="9" spans="1:25" ht="81" customHeight="1" x14ac:dyDescent="0.25">
      <c r="A9" s="12" t="s">
        <v>13</v>
      </c>
      <c r="B9" s="13" t="s">
        <v>59</v>
      </c>
      <c r="C9" s="13" t="s">
        <v>60</v>
      </c>
      <c r="D9" s="12" t="s">
        <v>61</v>
      </c>
      <c r="E9" s="12" t="s">
        <v>20</v>
      </c>
      <c r="F9" s="12" t="s">
        <v>62</v>
      </c>
      <c r="G9" s="13" t="s">
        <v>0</v>
      </c>
      <c r="H9" s="13" t="s">
        <v>1</v>
      </c>
      <c r="I9" s="13" t="s">
        <v>2</v>
      </c>
      <c r="J9" s="13" t="s">
        <v>3</v>
      </c>
      <c r="K9" s="14" t="s">
        <v>4</v>
      </c>
      <c r="L9" s="14" t="s">
        <v>5</v>
      </c>
      <c r="M9" s="14" t="s">
        <v>6</v>
      </c>
      <c r="N9" s="14" t="s">
        <v>96</v>
      </c>
      <c r="O9" s="14" t="s">
        <v>80</v>
      </c>
      <c r="P9" s="15" t="s">
        <v>14</v>
      </c>
      <c r="Q9" s="15" t="s">
        <v>18</v>
      </c>
      <c r="R9" s="15" t="s">
        <v>19</v>
      </c>
      <c r="S9" s="14" t="s">
        <v>93</v>
      </c>
      <c r="T9" s="14" t="s">
        <v>94</v>
      </c>
      <c r="U9" s="14" t="s">
        <v>17</v>
      </c>
      <c r="V9" s="14" t="s">
        <v>95</v>
      </c>
      <c r="W9" s="14" t="s">
        <v>77</v>
      </c>
      <c r="X9" s="22" t="s">
        <v>15</v>
      </c>
      <c r="Y9" s="22" t="s">
        <v>16</v>
      </c>
    </row>
    <row r="10" spans="1:25" s="11" customFormat="1" ht="69" customHeight="1" x14ac:dyDescent="0.25">
      <c r="A10" s="19">
        <f>+ROW()-9</f>
        <v>1</v>
      </c>
      <c r="B10" s="40" t="s">
        <v>97</v>
      </c>
      <c r="C10" s="41" t="s">
        <v>97</v>
      </c>
      <c r="D10" s="40" t="s">
        <v>97</v>
      </c>
      <c r="E10" s="40" t="s">
        <v>97</v>
      </c>
      <c r="F10" s="40" t="s">
        <v>97</v>
      </c>
      <c r="G10" s="42"/>
      <c r="H10" s="42"/>
      <c r="I10" s="42"/>
      <c r="J10" s="42"/>
      <c r="K10" s="40"/>
      <c r="L10" s="40"/>
      <c r="M10" s="19">
        <f>+Table1[[#This Row],[Probabilidad]]*Table1[[#This Row],[Impacto]]</f>
        <v>0</v>
      </c>
      <c r="N10" s="20" t="str">
        <f t="shared" ref="N10:N15" si="0">IF(M10&lt;=3,"Bajo",IF(M10=4,"Moderado",IF(M10=5,"Moderado",IF(M10=6,"Moderado",IF(M10=7,"Alto",IF(M10=8,"Alto",IF(M10=9,"Alto",IF(M10=10,"Alto",IF(M10=11,"Alto",IF(M10=12,"Alto",IF(M10&gt;=15,"Extremo")))))))))))</f>
        <v>Bajo</v>
      </c>
      <c r="O10" s="42"/>
      <c r="P10" s="40" t="s">
        <v>97</v>
      </c>
      <c r="Q10" s="41" t="s">
        <v>97</v>
      </c>
      <c r="R10" s="41" t="s">
        <v>97</v>
      </c>
      <c r="S10" s="40"/>
      <c r="T10" s="40"/>
      <c r="U10" s="19">
        <f>+Table1[[#This Row],[Probabilidad ]]+Table1[[#This Row],[Impacto ]]</f>
        <v>0</v>
      </c>
      <c r="V10" s="20" t="str">
        <f t="shared" ref="V10:V15" si="1">IF(U10&lt;=3,"Bajo",IF(U10=4,"Moderado",IF(U10=5,"Moderado",IF(U10=6,"Moderado",IF(U10=7,"Alto",IF(U10=8,"Alto",IF(U10=9,"Alto",IF(U10=10,"Alto",IF(U10=11,"Alto",IF(U10=12,"Alto",IF(U10&gt;=15,"Extremo")))))))))))</f>
        <v>Bajo</v>
      </c>
      <c r="W10" s="42"/>
      <c r="X10" s="40" t="s">
        <v>97</v>
      </c>
      <c r="Y10" s="40" t="s">
        <v>97</v>
      </c>
    </row>
    <row r="11" spans="1:25" s="11" customFormat="1" ht="69" customHeight="1" x14ac:dyDescent="0.25">
      <c r="A11" s="19">
        <f t="shared" ref="A11:A15" si="2">+ROW()-9</f>
        <v>2</v>
      </c>
      <c r="B11" s="40" t="s">
        <v>97</v>
      </c>
      <c r="C11" s="41" t="s">
        <v>97</v>
      </c>
      <c r="D11" s="40" t="s">
        <v>97</v>
      </c>
      <c r="E11" s="40" t="s">
        <v>97</v>
      </c>
      <c r="F11" s="40" t="s">
        <v>97</v>
      </c>
      <c r="G11" s="42"/>
      <c r="H11" s="42"/>
      <c r="I11" s="42"/>
      <c r="J11" s="42"/>
      <c r="K11" s="40"/>
      <c r="L11" s="40"/>
      <c r="M11" s="19">
        <f>+Table1[[#This Row],[Probabilidad]]*Table1[[#This Row],[Impacto]]</f>
        <v>0</v>
      </c>
      <c r="N11" s="20" t="str">
        <f t="shared" si="0"/>
        <v>Bajo</v>
      </c>
      <c r="O11" s="42"/>
      <c r="P11" s="40" t="s">
        <v>97</v>
      </c>
      <c r="Q11" s="40" t="s">
        <v>97</v>
      </c>
      <c r="R11" s="40" t="s">
        <v>97</v>
      </c>
      <c r="S11" s="40"/>
      <c r="T11" s="40"/>
      <c r="U11" s="19">
        <f>+Table1[[#This Row],[Probabilidad ]]+Table1[[#This Row],[Impacto ]]</f>
        <v>0</v>
      </c>
      <c r="V11" s="20" t="str">
        <f t="shared" si="1"/>
        <v>Bajo</v>
      </c>
      <c r="W11" s="42"/>
      <c r="X11" s="40" t="s">
        <v>97</v>
      </c>
      <c r="Y11" s="40" t="s">
        <v>97</v>
      </c>
    </row>
    <row r="12" spans="1:25" s="11" customFormat="1" ht="69" customHeight="1" x14ac:dyDescent="0.25">
      <c r="A12" s="19">
        <f t="shared" si="2"/>
        <v>3</v>
      </c>
      <c r="B12" s="40" t="s">
        <v>97</v>
      </c>
      <c r="C12" s="41" t="s">
        <v>97</v>
      </c>
      <c r="D12" s="40" t="s">
        <v>97</v>
      </c>
      <c r="E12" s="40" t="s">
        <v>97</v>
      </c>
      <c r="F12" s="40" t="s">
        <v>97</v>
      </c>
      <c r="G12" s="42"/>
      <c r="H12" s="42"/>
      <c r="I12" s="42"/>
      <c r="J12" s="42"/>
      <c r="K12" s="40"/>
      <c r="L12" s="40"/>
      <c r="M12" s="19">
        <f>+Table1[[#This Row],[Probabilidad]]*Table1[[#This Row],[Impacto]]</f>
        <v>0</v>
      </c>
      <c r="N12" s="20" t="str">
        <f t="shared" si="0"/>
        <v>Bajo</v>
      </c>
      <c r="O12" s="42"/>
      <c r="P12" s="40" t="s">
        <v>97</v>
      </c>
      <c r="Q12" s="40" t="s">
        <v>97</v>
      </c>
      <c r="R12" s="40" t="s">
        <v>97</v>
      </c>
      <c r="S12" s="40"/>
      <c r="T12" s="40"/>
      <c r="U12" s="19">
        <f>+Table1[[#This Row],[Probabilidad ]]+Table1[[#This Row],[Impacto ]]</f>
        <v>0</v>
      </c>
      <c r="V12" s="20" t="str">
        <f t="shared" si="1"/>
        <v>Bajo</v>
      </c>
      <c r="W12" s="42"/>
      <c r="X12" s="40" t="s">
        <v>97</v>
      </c>
      <c r="Y12" s="40" t="s">
        <v>97</v>
      </c>
    </row>
    <row r="13" spans="1:25" s="11" customFormat="1" ht="69" customHeight="1" x14ac:dyDescent="0.25">
      <c r="A13" s="19">
        <f t="shared" si="2"/>
        <v>4</v>
      </c>
      <c r="B13" s="40" t="s">
        <v>97</v>
      </c>
      <c r="C13" s="41" t="s">
        <v>97</v>
      </c>
      <c r="D13" s="40" t="s">
        <v>97</v>
      </c>
      <c r="E13" s="40" t="s">
        <v>97</v>
      </c>
      <c r="F13" s="40" t="s">
        <v>97</v>
      </c>
      <c r="G13" s="42"/>
      <c r="H13" s="42"/>
      <c r="I13" s="42"/>
      <c r="J13" s="42"/>
      <c r="K13" s="40"/>
      <c r="L13" s="40"/>
      <c r="M13" s="19">
        <f>+Table1[[#This Row],[Probabilidad]]*Table1[[#This Row],[Impacto]]</f>
        <v>0</v>
      </c>
      <c r="N13" s="20" t="str">
        <f t="shared" si="0"/>
        <v>Bajo</v>
      </c>
      <c r="O13" s="42"/>
      <c r="P13" s="40" t="s">
        <v>97</v>
      </c>
      <c r="Q13" s="40" t="s">
        <v>97</v>
      </c>
      <c r="R13" s="40" t="s">
        <v>97</v>
      </c>
      <c r="S13" s="40"/>
      <c r="T13" s="40"/>
      <c r="U13" s="19">
        <f>+Table1[[#This Row],[Probabilidad ]]+Table1[[#This Row],[Impacto ]]</f>
        <v>0</v>
      </c>
      <c r="V13" s="20" t="str">
        <f t="shared" si="1"/>
        <v>Bajo</v>
      </c>
      <c r="W13" s="42"/>
      <c r="X13" s="40" t="s">
        <v>97</v>
      </c>
      <c r="Y13" s="40" t="s">
        <v>97</v>
      </c>
    </row>
    <row r="14" spans="1:25" s="11" customFormat="1" ht="69" customHeight="1" x14ac:dyDescent="0.25">
      <c r="A14" s="19">
        <f t="shared" si="2"/>
        <v>5</v>
      </c>
      <c r="B14" s="40" t="s">
        <v>97</v>
      </c>
      <c r="C14" s="41" t="s">
        <v>97</v>
      </c>
      <c r="D14" s="40" t="s">
        <v>97</v>
      </c>
      <c r="E14" s="40" t="s">
        <v>97</v>
      </c>
      <c r="F14" s="40" t="s">
        <v>97</v>
      </c>
      <c r="G14" s="42"/>
      <c r="H14" s="42"/>
      <c r="I14" s="42"/>
      <c r="J14" s="42"/>
      <c r="K14" s="40"/>
      <c r="L14" s="40"/>
      <c r="M14" s="19">
        <f>+Table1[[#This Row],[Probabilidad]]*Table1[[#This Row],[Impacto]]</f>
        <v>0</v>
      </c>
      <c r="N14" s="20" t="str">
        <f t="shared" si="0"/>
        <v>Bajo</v>
      </c>
      <c r="O14" s="42"/>
      <c r="P14" s="40" t="s">
        <v>97</v>
      </c>
      <c r="Q14" s="40" t="s">
        <v>97</v>
      </c>
      <c r="R14" s="40" t="s">
        <v>97</v>
      </c>
      <c r="S14" s="40"/>
      <c r="T14" s="40"/>
      <c r="U14" s="19">
        <f>+Table1[[#This Row],[Probabilidad ]]+Table1[[#This Row],[Impacto ]]</f>
        <v>0</v>
      </c>
      <c r="V14" s="20" t="str">
        <f t="shared" si="1"/>
        <v>Bajo</v>
      </c>
      <c r="W14" s="42"/>
      <c r="X14" s="40" t="s">
        <v>97</v>
      </c>
      <c r="Y14" s="40" t="s">
        <v>97</v>
      </c>
    </row>
    <row r="15" spans="1:25" s="11" customFormat="1" ht="69" customHeight="1" x14ac:dyDescent="0.25">
      <c r="A15" s="19">
        <f t="shared" si="2"/>
        <v>6</v>
      </c>
      <c r="B15" s="40" t="s">
        <v>97</v>
      </c>
      <c r="C15" s="41" t="s">
        <v>97</v>
      </c>
      <c r="D15" s="40" t="s">
        <v>97</v>
      </c>
      <c r="E15" s="40" t="s">
        <v>97</v>
      </c>
      <c r="F15" s="40" t="s">
        <v>97</v>
      </c>
      <c r="G15" s="42"/>
      <c r="H15" s="42"/>
      <c r="I15" s="42"/>
      <c r="J15" s="42"/>
      <c r="K15" s="40"/>
      <c r="L15" s="40"/>
      <c r="M15" s="19">
        <f>+Table1[[#This Row],[Probabilidad]]*Table1[[#This Row],[Impacto]]</f>
        <v>0</v>
      </c>
      <c r="N15" s="20" t="str">
        <f t="shared" si="0"/>
        <v>Bajo</v>
      </c>
      <c r="O15" s="42"/>
      <c r="P15" s="40" t="s">
        <v>97</v>
      </c>
      <c r="Q15" s="40" t="s">
        <v>97</v>
      </c>
      <c r="R15" s="40" t="s">
        <v>97</v>
      </c>
      <c r="S15" s="40"/>
      <c r="T15" s="40"/>
      <c r="U15" s="19">
        <f>+Table1[[#This Row],[Probabilidad ]]+Table1[[#This Row],[Impacto ]]</f>
        <v>0</v>
      </c>
      <c r="V15" s="20" t="str">
        <f t="shared" si="1"/>
        <v>Bajo</v>
      </c>
      <c r="W15" s="42"/>
      <c r="X15" s="40" t="s">
        <v>97</v>
      </c>
      <c r="Y15" s="40" t="s">
        <v>97</v>
      </c>
    </row>
    <row r="16" spans="1:25" x14ac:dyDescent="0.25">
      <c r="A16" s="43">
        <f t="shared" ref="A16:A24" si="3">+ROW()-9</f>
        <v>7</v>
      </c>
      <c r="B16" s="44" t="s">
        <v>97</v>
      </c>
      <c r="C16" s="45" t="s">
        <v>97</v>
      </c>
      <c r="D16" s="44" t="s">
        <v>97</v>
      </c>
      <c r="E16" s="44" t="s">
        <v>97</v>
      </c>
      <c r="F16" s="44" t="s">
        <v>97</v>
      </c>
      <c r="G16" s="46"/>
      <c r="H16" s="46"/>
      <c r="I16" s="46"/>
      <c r="J16" s="46"/>
      <c r="K16" s="44"/>
      <c r="L16" s="44"/>
      <c r="M16" s="47">
        <f>+Table1[[#This Row],[Probabilidad]]*Table1[[#This Row],[Impacto]]</f>
        <v>0</v>
      </c>
      <c r="N16" s="50" t="str">
        <f t="shared" ref="N16:N24" si="4">IF(M16&lt;=3,"Bajo",IF(M16=4,"Moderado",IF(M16=5,"Moderado",IF(M16=6,"Moderado",IF(M16=7,"Alto",IF(M16=8,"Alto",IF(M16=9,"Alto",IF(M16=10,"Alto",IF(M16=11,"Alto",IF(M16=12,"Alto",IF(M16&gt;=15,"Extremo")))))))))))</f>
        <v>Bajo</v>
      </c>
      <c r="O16" s="46"/>
      <c r="P16" s="44" t="s">
        <v>97</v>
      </c>
      <c r="Q16" s="44" t="s">
        <v>97</v>
      </c>
      <c r="R16" s="44" t="s">
        <v>97</v>
      </c>
      <c r="S16" s="44"/>
      <c r="T16" s="44"/>
      <c r="U16" s="47">
        <f>+Table1[[#This Row],[Probabilidad ]]+Table1[[#This Row],[Impacto ]]</f>
        <v>0</v>
      </c>
      <c r="V16" s="50" t="str">
        <f t="shared" ref="V16:V24" si="5">IF(U16&lt;=3,"Bajo",IF(U16=4,"Moderado",IF(U16=5,"Moderado",IF(U16=6,"Moderado",IF(U16=7,"Alto",IF(U16=8,"Alto",IF(U16=9,"Alto",IF(U16=10,"Alto",IF(U16=11,"Alto",IF(U16=12,"Alto",IF(U16&gt;=15,"Extremo")))))))))))</f>
        <v>Bajo</v>
      </c>
      <c r="W16" s="46"/>
      <c r="X16" s="44" t="s">
        <v>97</v>
      </c>
      <c r="Y16" s="48" t="s">
        <v>97</v>
      </c>
    </row>
    <row r="17" spans="1:25" x14ac:dyDescent="0.25">
      <c r="A17" s="43">
        <f t="shared" si="3"/>
        <v>8</v>
      </c>
      <c r="B17" s="44" t="s">
        <v>97</v>
      </c>
      <c r="C17" s="45" t="s">
        <v>97</v>
      </c>
      <c r="D17" s="44" t="s">
        <v>97</v>
      </c>
      <c r="E17" s="44" t="s">
        <v>97</v>
      </c>
      <c r="F17" s="44" t="s">
        <v>97</v>
      </c>
      <c r="G17" s="46"/>
      <c r="H17" s="46"/>
      <c r="I17" s="46"/>
      <c r="J17" s="46"/>
      <c r="K17" s="44"/>
      <c r="L17" s="44"/>
      <c r="M17" s="47">
        <f>+Table1[[#This Row],[Probabilidad]]*Table1[[#This Row],[Impacto]]</f>
        <v>0</v>
      </c>
      <c r="N17" s="50" t="str">
        <f t="shared" si="4"/>
        <v>Bajo</v>
      </c>
      <c r="O17" s="46"/>
      <c r="P17" s="44" t="s">
        <v>97</v>
      </c>
      <c r="Q17" s="44" t="s">
        <v>97</v>
      </c>
      <c r="R17" s="44" t="s">
        <v>97</v>
      </c>
      <c r="S17" s="44"/>
      <c r="T17" s="44"/>
      <c r="U17" s="47">
        <f>+Table1[[#This Row],[Probabilidad ]]+Table1[[#This Row],[Impacto ]]</f>
        <v>0</v>
      </c>
      <c r="V17" s="50" t="str">
        <f t="shared" si="5"/>
        <v>Bajo</v>
      </c>
      <c r="W17" s="46"/>
      <c r="X17" s="44" t="s">
        <v>97</v>
      </c>
      <c r="Y17" s="48" t="s">
        <v>97</v>
      </c>
    </row>
    <row r="18" spans="1:25" x14ac:dyDescent="0.25">
      <c r="A18" s="43">
        <f t="shared" si="3"/>
        <v>9</v>
      </c>
      <c r="B18" s="44" t="s">
        <v>97</v>
      </c>
      <c r="C18" s="45" t="s">
        <v>97</v>
      </c>
      <c r="D18" s="44" t="s">
        <v>97</v>
      </c>
      <c r="E18" s="44" t="s">
        <v>97</v>
      </c>
      <c r="F18" s="44" t="s">
        <v>97</v>
      </c>
      <c r="G18" s="46"/>
      <c r="H18" s="46"/>
      <c r="I18" s="46"/>
      <c r="J18" s="46"/>
      <c r="K18" s="44"/>
      <c r="L18" s="44"/>
      <c r="M18" s="47">
        <f>+Table1[[#This Row],[Probabilidad]]*Table1[[#This Row],[Impacto]]</f>
        <v>0</v>
      </c>
      <c r="N18" s="50" t="str">
        <f t="shared" si="4"/>
        <v>Bajo</v>
      </c>
      <c r="O18" s="46"/>
      <c r="P18" s="44" t="s">
        <v>97</v>
      </c>
      <c r="Q18" s="44" t="s">
        <v>97</v>
      </c>
      <c r="R18" s="44" t="s">
        <v>97</v>
      </c>
      <c r="S18" s="44"/>
      <c r="T18" s="44"/>
      <c r="U18" s="47">
        <f>+Table1[[#This Row],[Probabilidad ]]+Table1[[#This Row],[Impacto ]]</f>
        <v>0</v>
      </c>
      <c r="V18" s="50" t="str">
        <f t="shared" si="5"/>
        <v>Bajo</v>
      </c>
      <c r="W18" s="46"/>
      <c r="X18" s="44" t="s">
        <v>97</v>
      </c>
      <c r="Y18" s="48" t="s">
        <v>97</v>
      </c>
    </row>
    <row r="19" spans="1:25" x14ac:dyDescent="0.25">
      <c r="A19" s="43">
        <f t="shared" si="3"/>
        <v>10</v>
      </c>
      <c r="B19" s="44" t="s">
        <v>97</v>
      </c>
      <c r="C19" s="45" t="s">
        <v>97</v>
      </c>
      <c r="D19" s="44" t="s">
        <v>97</v>
      </c>
      <c r="E19" s="44" t="s">
        <v>97</v>
      </c>
      <c r="F19" s="44" t="s">
        <v>97</v>
      </c>
      <c r="G19" s="46"/>
      <c r="H19" s="46"/>
      <c r="I19" s="46"/>
      <c r="J19" s="46"/>
      <c r="K19" s="44"/>
      <c r="L19" s="44"/>
      <c r="M19" s="47">
        <f>+Table1[[#This Row],[Probabilidad]]*Table1[[#This Row],[Impacto]]</f>
        <v>0</v>
      </c>
      <c r="N19" s="50" t="str">
        <f t="shared" si="4"/>
        <v>Bajo</v>
      </c>
      <c r="O19" s="46"/>
      <c r="P19" s="44" t="s">
        <v>97</v>
      </c>
      <c r="Q19" s="44" t="s">
        <v>97</v>
      </c>
      <c r="R19" s="44" t="s">
        <v>97</v>
      </c>
      <c r="S19" s="44"/>
      <c r="T19" s="44"/>
      <c r="U19" s="47">
        <f>+Table1[[#This Row],[Probabilidad ]]+Table1[[#This Row],[Impacto ]]</f>
        <v>0</v>
      </c>
      <c r="V19" s="50" t="str">
        <f t="shared" si="5"/>
        <v>Bajo</v>
      </c>
      <c r="W19" s="46"/>
      <c r="X19" s="44" t="s">
        <v>97</v>
      </c>
      <c r="Y19" s="48" t="s">
        <v>97</v>
      </c>
    </row>
    <row r="20" spans="1:25" x14ac:dyDescent="0.25">
      <c r="A20" s="43">
        <f t="shared" si="3"/>
        <v>11</v>
      </c>
      <c r="B20" s="44" t="s">
        <v>97</v>
      </c>
      <c r="C20" s="45" t="s">
        <v>97</v>
      </c>
      <c r="D20" s="44" t="s">
        <v>97</v>
      </c>
      <c r="E20" s="44" t="s">
        <v>97</v>
      </c>
      <c r="F20" s="44" t="s">
        <v>97</v>
      </c>
      <c r="G20" s="46"/>
      <c r="H20" s="46"/>
      <c r="I20" s="46"/>
      <c r="J20" s="46"/>
      <c r="K20" s="44"/>
      <c r="L20" s="44"/>
      <c r="M20" s="47">
        <f>+Table1[[#This Row],[Probabilidad]]*Table1[[#This Row],[Impacto]]</f>
        <v>0</v>
      </c>
      <c r="N20" s="50" t="str">
        <f t="shared" si="4"/>
        <v>Bajo</v>
      </c>
      <c r="O20" s="46"/>
      <c r="P20" s="44" t="s">
        <v>97</v>
      </c>
      <c r="Q20" s="44" t="s">
        <v>97</v>
      </c>
      <c r="R20" s="44" t="s">
        <v>97</v>
      </c>
      <c r="S20" s="44"/>
      <c r="T20" s="44"/>
      <c r="U20" s="47">
        <f>+Table1[[#This Row],[Probabilidad ]]+Table1[[#This Row],[Impacto ]]</f>
        <v>0</v>
      </c>
      <c r="V20" s="50" t="str">
        <f t="shared" si="5"/>
        <v>Bajo</v>
      </c>
      <c r="W20" s="46"/>
      <c r="X20" s="44" t="s">
        <v>97</v>
      </c>
      <c r="Y20" s="48" t="s">
        <v>97</v>
      </c>
    </row>
    <row r="21" spans="1:25" x14ac:dyDescent="0.25">
      <c r="A21" s="43">
        <f t="shared" si="3"/>
        <v>12</v>
      </c>
      <c r="B21" s="44" t="s">
        <v>97</v>
      </c>
      <c r="C21" s="45" t="s">
        <v>97</v>
      </c>
      <c r="D21" s="44" t="s">
        <v>97</v>
      </c>
      <c r="E21" s="44" t="s">
        <v>97</v>
      </c>
      <c r="F21" s="44" t="s">
        <v>97</v>
      </c>
      <c r="G21" s="46"/>
      <c r="H21" s="46"/>
      <c r="I21" s="46"/>
      <c r="J21" s="46"/>
      <c r="K21" s="44"/>
      <c r="L21" s="44"/>
      <c r="M21" s="47">
        <f>+Table1[[#This Row],[Probabilidad]]*Table1[[#This Row],[Impacto]]</f>
        <v>0</v>
      </c>
      <c r="N21" s="50" t="str">
        <f t="shared" si="4"/>
        <v>Bajo</v>
      </c>
      <c r="O21" s="46"/>
      <c r="P21" s="44" t="s">
        <v>97</v>
      </c>
      <c r="Q21" s="44" t="s">
        <v>97</v>
      </c>
      <c r="R21" s="44" t="s">
        <v>97</v>
      </c>
      <c r="S21" s="44"/>
      <c r="T21" s="44"/>
      <c r="U21" s="47">
        <f>+Table1[[#This Row],[Probabilidad ]]+Table1[[#This Row],[Impacto ]]</f>
        <v>0</v>
      </c>
      <c r="V21" s="50" t="str">
        <f t="shared" si="5"/>
        <v>Bajo</v>
      </c>
      <c r="W21" s="46"/>
      <c r="X21" s="44" t="s">
        <v>97</v>
      </c>
      <c r="Y21" s="48" t="s">
        <v>97</v>
      </c>
    </row>
    <row r="22" spans="1:25" x14ac:dyDescent="0.25">
      <c r="A22" s="43">
        <f t="shared" si="3"/>
        <v>13</v>
      </c>
      <c r="B22" s="44" t="s">
        <v>97</v>
      </c>
      <c r="C22" s="45" t="s">
        <v>97</v>
      </c>
      <c r="D22" s="44" t="s">
        <v>97</v>
      </c>
      <c r="E22" s="44" t="s">
        <v>97</v>
      </c>
      <c r="F22" s="44" t="s">
        <v>97</v>
      </c>
      <c r="G22" s="46"/>
      <c r="H22" s="46"/>
      <c r="I22" s="46"/>
      <c r="J22" s="46"/>
      <c r="K22" s="44"/>
      <c r="L22" s="44"/>
      <c r="M22" s="47">
        <f>+Table1[[#This Row],[Probabilidad]]*Table1[[#This Row],[Impacto]]</f>
        <v>0</v>
      </c>
      <c r="N22" s="50" t="str">
        <f t="shared" si="4"/>
        <v>Bajo</v>
      </c>
      <c r="O22" s="46"/>
      <c r="P22" s="44" t="s">
        <v>97</v>
      </c>
      <c r="Q22" s="44" t="s">
        <v>97</v>
      </c>
      <c r="R22" s="44" t="s">
        <v>97</v>
      </c>
      <c r="S22" s="44"/>
      <c r="T22" s="44"/>
      <c r="U22" s="47">
        <f>+Table1[[#This Row],[Probabilidad ]]+Table1[[#This Row],[Impacto ]]</f>
        <v>0</v>
      </c>
      <c r="V22" s="50" t="str">
        <f t="shared" si="5"/>
        <v>Bajo</v>
      </c>
      <c r="W22" s="46"/>
      <c r="X22" s="44" t="s">
        <v>97</v>
      </c>
      <c r="Y22" s="48" t="s">
        <v>97</v>
      </c>
    </row>
    <row r="23" spans="1:25" x14ac:dyDescent="0.25">
      <c r="A23" s="43">
        <f t="shared" si="3"/>
        <v>14</v>
      </c>
      <c r="B23" s="44" t="s">
        <v>97</v>
      </c>
      <c r="C23" s="45" t="s">
        <v>97</v>
      </c>
      <c r="D23" s="44" t="s">
        <v>97</v>
      </c>
      <c r="E23" s="44" t="s">
        <v>97</v>
      </c>
      <c r="F23" s="44" t="s">
        <v>97</v>
      </c>
      <c r="G23" s="46"/>
      <c r="H23" s="46"/>
      <c r="I23" s="46"/>
      <c r="J23" s="46"/>
      <c r="K23" s="44"/>
      <c r="L23" s="44"/>
      <c r="M23" s="47">
        <f>+Table1[[#This Row],[Probabilidad]]*Table1[[#This Row],[Impacto]]</f>
        <v>0</v>
      </c>
      <c r="N23" s="50" t="str">
        <f t="shared" si="4"/>
        <v>Bajo</v>
      </c>
      <c r="O23" s="46"/>
      <c r="P23" s="44" t="s">
        <v>97</v>
      </c>
      <c r="Q23" s="44" t="s">
        <v>97</v>
      </c>
      <c r="R23" s="44" t="s">
        <v>97</v>
      </c>
      <c r="S23" s="44"/>
      <c r="T23" s="44"/>
      <c r="U23" s="47">
        <f>+Table1[[#This Row],[Probabilidad ]]+Table1[[#This Row],[Impacto ]]</f>
        <v>0</v>
      </c>
      <c r="V23" s="50" t="str">
        <f t="shared" si="5"/>
        <v>Bajo</v>
      </c>
      <c r="W23" s="46"/>
      <c r="X23" s="44" t="s">
        <v>97</v>
      </c>
      <c r="Y23" s="48" t="s">
        <v>97</v>
      </c>
    </row>
    <row r="24" spans="1:25" x14ac:dyDescent="0.25">
      <c r="A24" s="43">
        <f t="shared" si="3"/>
        <v>15</v>
      </c>
      <c r="B24" s="44" t="s">
        <v>97</v>
      </c>
      <c r="C24" s="45" t="s">
        <v>97</v>
      </c>
      <c r="D24" s="44" t="s">
        <v>97</v>
      </c>
      <c r="E24" s="44" t="s">
        <v>97</v>
      </c>
      <c r="F24" s="44" t="s">
        <v>97</v>
      </c>
      <c r="G24" s="46"/>
      <c r="H24" s="46"/>
      <c r="I24" s="46"/>
      <c r="J24" s="46"/>
      <c r="K24" s="44"/>
      <c r="L24" s="44"/>
      <c r="M24" s="47">
        <f>+Table1[[#This Row],[Probabilidad]]*Table1[[#This Row],[Impacto]]</f>
        <v>0</v>
      </c>
      <c r="N24" s="50" t="str">
        <f t="shared" si="4"/>
        <v>Bajo</v>
      </c>
      <c r="O24" s="46"/>
      <c r="P24" s="44" t="s">
        <v>97</v>
      </c>
      <c r="Q24" s="45" t="s">
        <v>97</v>
      </c>
      <c r="R24" s="45" t="s">
        <v>97</v>
      </c>
      <c r="S24" s="44"/>
      <c r="T24" s="44"/>
      <c r="U24" s="47">
        <f>+Table1[[#This Row],[Probabilidad ]]+Table1[[#This Row],[Impacto ]]</f>
        <v>0</v>
      </c>
      <c r="V24" s="50" t="str">
        <f t="shared" si="5"/>
        <v>Bajo</v>
      </c>
      <c r="W24" s="46"/>
      <c r="X24" s="44" t="s">
        <v>97</v>
      </c>
      <c r="Y24" s="48" t="s">
        <v>97</v>
      </c>
    </row>
    <row r="26" spans="1:25" x14ac:dyDescent="0.25">
      <c r="A26" s="60" t="s">
        <v>84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</sheetData>
  <sheetProtection insertRows="0" sort="0"/>
  <mergeCells count="14">
    <mergeCell ref="A5:Y5"/>
    <mergeCell ref="J4:M4"/>
    <mergeCell ref="S7:W8"/>
    <mergeCell ref="K7:O8"/>
    <mergeCell ref="A1:D2"/>
    <mergeCell ref="E1:W1"/>
    <mergeCell ref="X1:Y1"/>
    <mergeCell ref="E2:W2"/>
    <mergeCell ref="X2:Y2"/>
    <mergeCell ref="A26:Y26"/>
    <mergeCell ref="A6:Y6"/>
    <mergeCell ref="X7:Y8"/>
    <mergeCell ref="A7:J8"/>
    <mergeCell ref="P7:R8"/>
  </mergeCells>
  <phoneticPr fontId="10" type="noConversion"/>
  <conditionalFormatting sqref="N10:N24 V10:V24">
    <cfRule type="cellIs" dxfId="6" priority="5" operator="equal">
      <formula>"Extremo"</formula>
    </cfRule>
    <cfRule type="cellIs" dxfId="5" priority="6" operator="equal">
      <formula>"Alto"</formula>
    </cfRule>
    <cfRule type="cellIs" dxfId="4" priority="7" operator="equal">
      <formula>"Moderado"</formula>
    </cfRule>
    <cfRule type="cellIs" dxfId="3" priority="8" operator="equal">
      <formula>"Bajo"</formula>
    </cfRule>
  </conditionalFormatting>
  <pageMargins left="0.7" right="0.7" top="0.75" bottom="0.75" header="0.3" footer="0.3"/>
  <headerFooter>
    <oddHeader>&amp;L&amp;"Aptos"&amp;15&amp;K000000 Información Pública Clasificada&amp;1#_x000D_</oddHeader>
  </headerFooter>
  <drawing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4535850-723D-471D-B441-207F096C15FE}">
          <x14:formula1>
            <xm:f>LookupTable!$B$2:$B$3</xm:f>
          </x14:formula1>
          <xm:sqref>H10:H24</xm:sqref>
        </x14:dataValidation>
        <x14:dataValidation type="list" allowBlank="1" showInputMessage="1" showErrorMessage="1" xr:uid="{4FE71AE7-9CE1-41BB-8B0E-EA1B7DD5F12C}">
          <x14:formula1>
            <xm:f>LookupTable!$C$2:$C$7</xm:f>
          </x14:formula1>
          <xm:sqref>I10:I24</xm:sqref>
        </x14:dataValidation>
        <x14:dataValidation type="list" allowBlank="1" showInputMessage="1" showErrorMessage="1" xr:uid="{86DEEE5A-6A43-4F24-B467-9461337BC7A9}">
          <x14:formula1>
            <xm:f>LookupTable!$H$2:$H$4</xm:f>
          </x14:formula1>
          <xm:sqref>O10:O24 W10:W24</xm:sqref>
        </x14:dataValidation>
        <x14:dataValidation type="list" allowBlank="1" showInputMessage="1" showErrorMessage="1" xr:uid="{A97E26A6-B414-4014-B691-DEFE0450E67A}">
          <x14:formula1>
            <xm:f>LookupTable!$A$2:$A$3</xm:f>
          </x14:formula1>
          <xm:sqref>G10:G24</xm:sqref>
        </x14:dataValidation>
        <x14:dataValidation type="list" allowBlank="1" showInputMessage="1" showErrorMessage="1" xr:uid="{B1C77F23-488C-47D9-9A81-B49DCB2AFD5E}">
          <x14:formula1>
            <xm:f>LookupTable!$D$2:$D$14</xm:f>
          </x14:formula1>
          <xm:sqref>J10:J24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66E57-B09A-4D2E-AAE3-18FDD412EA66}">
  <dimension ref="A1:Y40"/>
  <sheetViews>
    <sheetView workbookViewId="0">
      <selection activeCell="A6" sqref="A6:Q6"/>
    </sheetView>
  </sheetViews>
  <sheetFormatPr baseColWidth="10" defaultColWidth="11.42578125" defaultRowHeight="15" x14ac:dyDescent="0.25"/>
  <cols>
    <col min="1" max="1" width="5.28515625" customWidth="1"/>
    <col min="2" max="2" width="11.28515625" customWidth="1"/>
    <col min="3" max="3" width="13" customWidth="1"/>
    <col min="4" max="4" width="12.7109375" style="26" customWidth="1"/>
    <col min="5" max="5" width="16.85546875" customWidth="1"/>
    <col min="6" max="6" width="19.7109375" customWidth="1"/>
    <col min="7" max="7" width="12.140625" customWidth="1"/>
    <col min="8" max="8" width="8.7109375" style="26" customWidth="1"/>
    <col min="9" max="9" width="5.5703125" customWidth="1"/>
    <col min="10" max="10" width="7.85546875" customWidth="1"/>
    <col min="11" max="11" width="11" customWidth="1"/>
    <col min="12" max="12" width="10" customWidth="1"/>
    <col min="13" max="13" width="6.140625" customWidth="1"/>
    <col min="14" max="14" width="11.7109375" customWidth="1"/>
    <col min="15" max="15" width="10.7109375" customWidth="1"/>
  </cols>
  <sheetData>
    <row r="1" spans="1:25" s="25" customFormat="1" ht="36" customHeight="1" thickBot="1" x14ac:dyDescent="0.25">
      <c r="A1" s="104"/>
      <c r="B1" s="104"/>
      <c r="C1" s="105"/>
      <c r="D1" s="99" t="s">
        <v>83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0"/>
      <c r="P1" s="99" t="s">
        <v>86</v>
      </c>
      <c r="Q1" s="100"/>
    </row>
    <row r="2" spans="1:25" s="25" customFormat="1" ht="36" customHeight="1" thickBot="1" x14ac:dyDescent="0.25">
      <c r="A2" s="106"/>
      <c r="B2" s="106"/>
      <c r="C2" s="107"/>
      <c r="D2" s="102" t="s">
        <v>82</v>
      </c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3"/>
      <c r="P2" s="102" t="s">
        <v>105</v>
      </c>
      <c r="Q2" s="103"/>
    </row>
    <row r="3" spans="1:25" s="25" customFormat="1" ht="19.5" customHeight="1" x14ac:dyDescent="0.2">
      <c r="A3" s="1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7"/>
    </row>
    <row r="4" spans="1:25" s="25" customFormat="1" ht="15.75" customHeight="1" x14ac:dyDescent="0.25">
      <c r="A4" s="58" t="s">
        <v>90</v>
      </c>
      <c r="B4" s="9"/>
      <c r="C4" s="10"/>
      <c r="D4"/>
      <c r="E4"/>
      <c r="F4" s="21"/>
      <c r="G4" s="9" t="s">
        <v>87</v>
      </c>
      <c r="H4" s="18"/>
      <c r="I4"/>
      <c r="J4" s="18"/>
      <c r="K4" s="21"/>
      <c r="L4" s="6" t="s">
        <v>88</v>
      </c>
      <c r="M4" s="18"/>
      <c r="O4" s="21"/>
      <c r="P4" s="9" t="s">
        <v>89</v>
      </c>
      <c r="Q4" s="59"/>
    </row>
    <row r="5" spans="1:25" s="25" customFormat="1" ht="15.75" customHeight="1" thickBot="1" x14ac:dyDescent="0.25">
      <c r="A5" s="87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1:25" s="25" customFormat="1" ht="15.75" customHeight="1" x14ac:dyDescent="0.25">
      <c r="A6" s="98" t="s">
        <v>84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/>
      <c r="S6"/>
      <c r="T6"/>
      <c r="U6"/>
      <c r="V6"/>
      <c r="W6"/>
      <c r="X6"/>
      <c r="Y6"/>
    </row>
    <row r="7" spans="1:25" ht="9.75" customHeight="1" thickBot="1" x14ac:dyDescent="0.3"/>
    <row r="8" spans="1:25" ht="15.75" thickBot="1" x14ac:dyDescent="0.3">
      <c r="B8" s="110" t="s">
        <v>76</v>
      </c>
      <c r="C8" s="111"/>
      <c r="D8" s="111"/>
      <c r="E8" s="111"/>
      <c r="F8" s="111"/>
      <c r="G8" s="111"/>
      <c r="H8" s="112"/>
      <c r="J8" s="113" t="s">
        <v>69</v>
      </c>
      <c r="K8" s="114"/>
      <c r="L8" s="115"/>
      <c r="N8" s="116" t="s">
        <v>70</v>
      </c>
      <c r="O8" s="117"/>
    </row>
    <row r="9" spans="1:25" x14ac:dyDescent="0.25">
      <c r="B9" s="118" t="s">
        <v>59</v>
      </c>
      <c r="C9" s="118" t="s">
        <v>60</v>
      </c>
      <c r="D9" s="120" t="s">
        <v>14</v>
      </c>
      <c r="E9" s="120" t="s">
        <v>18</v>
      </c>
      <c r="F9" s="120" t="s">
        <v>19</v>
      </c>
      <c r="G9" s="120" t="s">
        <v>15</v>
      </c>
      <c r="H9" s="122" t="s">
        <v>16</v>
      </c>
      <c r="J9" s="124" t="s">
        <v>66</v>
      </c>
      <c r="K9" s="124" t="s">
        <v>67</v>
      </c>
      <c r="L9" s="124" t="s">
        <v>68</v>
      </c>
      <c r="N9" s="126" t="s">
        <v>98</v>
      </c>
      <c r="O9" s="126" t="s">
        <v>68</v>
      </c>
    </row>
    <row r="10" spans="1:25" ht="58.5" customHeight="1" x14ac:dyDescent="0.25">
      <c r="B10" s="119"/>
      <c r="C10" s="119"/>
      <c r="D10" s="121"/>
      <c r="E10" s="121"/>
      <c r="F10" s="121"/>
      <c r="G10" s="121"/>
      <c r="H10" s="123"/>
      <c r="J10" s="125"/>
      <c r="K10" s="125"/>
      <c r="L10" s="125"/>
      <c r="N10" s="127"/>
      <c r="O10" s="127"/>
    </row>
    <row r="11" spans="1:25" x14ac:dyDescent="0.25">
      <c r="B11" s="24" t="str">
        <f>MATRIZ!B10</f>
        <v xml:space="preserve"> </v>
      </c>
      <c r="C11" s="51" t="str">
        <f>MATRIZ!C10</f>
        <v xml:space="preserve"> </v>
      </c>
      <c r="D11" s="24" t="str">
        <f>MATRIZ!P10</f>
        <v xml:space="preserve"> </v>
      </c>
      <c r="E11" s="51" t="str">
        <f>MATRIZ!Q10</f>
        <v xml:space="preserve"> </v>
      </c>
      <c r="F11" s="51" t="str">
        <f>MATRIZ!R10</f>
        <v xml:space="preserve"> </v>
      </c>
      <c r="G11" s="24" t="str">
        <f>MATRIZ!X10</f>
        <v xml:space="preserve"> </v>
      </c>
      <c r="H11" s="24" t="str">
        <f>MATRIZ!Y10</f>
        <v xml:space="preserve"> </v>
      </c>
      <c r="J11" s="17"/>
      <c r="K11" s="17"/>
      <c r="L11" s="52" t="str">
        <f>IFERROR(J11/K11,"")</f>
        <v/>
      </c>
      <c r="M11" s="27"/>
      <c r="N11" s="17"/>
      <c r="O11" s="52" t="str">
        <f>IF(N11="Sí",0%,IF(N11="No",100%,""))</f>
        <v/>
      </c>
    </row>
    <row r="12" spans="1:25" x14ac:dyDescent="0.25">
      <c r="B12" s="24" t="str">
        <f>MATRIZ!B11</f>
        <v xml:space="preserve"> </v>
      </c>
      <c r="C12" s="51" t="str">
        <f>MATRIZ!C11</f>
        <v xml:space="preserve"> </v>
      </c>
      <c r="D12" s="24" t="str">
        <f>MATRIZ!P11</f>
        <v xml:space="preserve"> </v>
      </c>
      <c r="E12" s="51" t="str">
        <f>MATRIZ!Q11</f>
        <v xml:space="preserve"> </v>
      </c>
      <c r="F12" s="51" t="str">
        <f>MATRIZ!R11</f>
        <v xml:space="preserve"> </v>
      </c>
      <c r="G12" s="24" t="str">
        <f>MATRIZ!X11</f>
        <v xml:space="preserve"> </v>
      </c>
      <c r="H12" s="24" t="str">
        <f>MATRIZ!Y11</f>
        <v xml:space="preserve"> </v>
      </c>
      <c r="J12" s="17"/>
      <c r="K12" s="17"/>
      <c r="L12" s="52" t="str">
        <f t="shared" ref="L12:L25" si="0">IFERROR(J12/K12,"")</f>
        <v/>
      </c>
      <c r="M12" s="27"/>
      <c r="N12" s="17"/>
      <c r="O12" s="52" t="str">
        <f t="shared" ref="O12:O25" si="1">IF(N12="Sí",0%,IF(N12="No",100%,""))</f>
        <v/>
      </c>
    </row>
    <row r="13" spans="1:25" x14ac:dyDescent="0.25">
      <c r="B13" s="24" t="str">
        <f>MATRIZ!B12</f>
        <v xml:space="preserve"> </v>
      </c>
      <c r="C13" s="51" t="str">
        <f>MATRIZ!C12</f>
        <v xml:space="preserve"> </v>
      </c>
      <c r="D13" s="24" t="str">
        <f>MATRIZ!P12</f>
        <v xml:space="preserve"> </v>
      </c>
      <c r="E13" s="51" t="str">
        <f>MATRIZ!Q12</f>
        <v xml:space="preserve"> </v>
      </c>
      <c r="F13" s="51" t="str">
        <f>MATRIZ!R12</f>
        <v xml:space="preserve"> </v>
      </c>
      <c r="G13" s="24" t="str">
        <f>MATRIZ!X12</f>
        <v xml:space="preserve"> </v>
      </c>
      <c r="H13" s="24" t="str">
        <f>MATRIZ!Y12</f>
        <v xml:space="preserve"> </v>
      </c>
      <c r="J13" s="17"/>
      <c r="K13" s="17"/>
      <c r="L13" s="52" t="str">
        <f t="shared" si="0"/>
        <v/>
      </c>
      <c r="M13" s="27"/>
      <c r="N13" s="17"/>
      <c r="O13" s="52" t="str">
        <f t="shared" si="1"/>
        <v/>
      </c>
    </row>
    <row r="14" spans="1:25" x14ac:dyDescent="0.25">
      <c r="B14" s="24" t="str">
        <f>MATRIZ!B13</f>
        <v xml:space="preserve"> </v>
      </c>
      <c r="C14" s="51" t="str">
        <f>MATRIZ!C13</f>
        <v xml:space="preserve"> </v>
      </c>
      <c r="D14" s="24" t="str">
        <f>MATRIZ!P13</f>
        <v xml:space="preserve"> </v>
      </c>
      <c r="E14" s="51" t="str">
        <f>MATRIZ!Q13</f>
        <v xml:space="preserve"> </v>
      </c>
      <c r="F14" s="51" t="str">
        <f>MATRIZ!R13</f>
        <v xml:space="preserve"> </v>
      </c>
      <c r="G14" s="24" t="str">
        <f>MATRIZ!X13</f>
        <v xml:space="preserve"> </v>
      </c>
      <c r="H14" s="24" t="str">
        <f>MATRIZ!Y13</f>
        <v xml:space="preserve"> </v>
      </c>
      <c r="J14" s="17"/>
      <c r="K14" s="17"/>
      <c r="L14" s="52" t="str">
        <f t="shared" si="0"/>
        <v/>
      </c>
      <c r="M14" s="27"/>
      <c r="N14" s="17"/>
      <c r="O14" s="52" t="str">
        <f t="shared" si="1"/>
        <v/>
      </c>
    </row>
    <row r="15" spans="1:25" x14ac:dyDescent="0.25">
      <c r="B15" s="24" t="str">
        <f>MATRIZ!B14</f>
        <v xml:space="preserve"> </v>
      </c>
      <c r="C15" s="51" t="str">
        <f>MATRIZ!C14</f>
        <v xml:space="preserve"> </v>
      </c>
      <c r="D15" s="24" t="str">
        <f>MATRIZ!P14</f>
        <v xml:space="preserve"> </v>
      </c>
      <c r="E15" s="51" t="str">
        <f>MATRIZ!Q14</f>
        <v xml:space="preserve"> </v>
      </c>
      <c r="F15" s="51" t="str">
        <f>MATRIZ!R14</f>
        <v xml:space="preserve"> </v>
      </c>
      <c r="G15" s="24" t="str">
        <f>MATRIZ!X14</f>
        <v xml:space="preserve"> </v>
      </c>
      <c r="H15" s="24" t="str">
        <f>MATRIZ!Y14</f>
        <v xml:space="preserve"> </v>
      </c>
      <c r="J15" s="17"/>
      <c r="K15" s="17"/>
      <c r="L15" s="52" t="str">
        <f t="shared" si="0"/>
        <v/>
      </c>
      <c r="M15" s="27"/>
      <c r="N15" s="17"/>
      <c r="O15" s="52" t="str">
        <f t="shared" si="1"/>
        <v/>
      </c>
    </row>
    <row r="16" spans="1:25" x14ac:dyDescent="0.25">
      <c r="B16" s="24" t="str">
        <f>MATRIZ!B15</f>
        <v xml:space="preserve"> </v>
      </c>
      <c r="C16" s="51" t="str">
        <f>MATRIZ!C15</f>
        <v xml:space="preserve"> </v>
      </c>
      <c r="D16" s="24" t="str">
        <f>MATRIZ!P15</f>
        <v xml:space="preserve"> </v>
      </c>
      <c r="E16" s="51" t="str">
        <f>MATRIZ!Q15</f>
        <v xml:space="preserve"> </v>
      </c>
      <c r="F16" s="51" t="str">
        <f>MATRIZ!R15</f>
        <v xml:space="preserve"> </v>
      </c>
      <c r="G16" s="24" t="str">
        <f>MATRIZ!X15</f>
        <v xml:space="preserve"> </v>
      </c>
      <c r="H16" s="24" t="str">
        <f>MATRIZ!Y15</f>
        <v xml:space="preserve"> </v>
      </c>
      <c r="J16" s="17"/>
      <c r="K16" s="17"/>
      <c r="L16" s="52" t="str">
        <f t="shared" si="0"/>
        <v/>
      </c>
      <c r="M16" s="27"/>
      <c r="N16" s="17"/>
      <c r="O16" s="52" t="str">
        <f t="shared" si="1"/>
        <v/>
      </c>
    </row>
    <row r="17" spans="2:15" x14ac:dyDescent="0.25">
      <c r="B17" s="24" t="str">
        <f>MATRIZ!B16</f>
        <v xml:space="preserve"> </v>
      </c>
      <c r="C17" s="51" t="str">
        <f>MATRIZ!C16</f>
        <v xml:space="preserve"> </v>
      </c>
      <c r="D17" s="24" t="str">
        <f>MATRIZ!P16</f>
        <v xml:space="preserve"> </v>
      </c>
      <c r="E17" s="51" t="str">
        <f>MATRIZ!Q16</f>
        <v xml:space="preserve"> </v>
      </c>
      <c r="F17" s="51" t="str">
        <f>MATRIZ!R16</f>
        <v xml:space="preserve"> </v>
      </c>
      <c r="G17" s="24" t="str">
        <f>MATRIZ!X16</f>
        <v xml:space="preserve"> </v>
      </c>
      <c r="H17" s="24" t="str">
        <f>MATRIZ!Y16</f>
        <v xml:space="preserve"> </v>
      </c>
      <c r="J17" s="56"/>
      <c r="K17" s="17"/>
      <c r="L17" s="52" t="str">
        <f t="shared" si="0"/>
        <v/>
      </c>
      <c r="M17" s="26"/>
      <c r="N17" s="56"/>
      <c r="O17" s="52" t="str">
        <f t="shared" si="1"/>
        <v/>
      </c>
    </row>
    <row r="18" spans="2:15" x14ac:dyDescent="0.25">
      <c r="B18" s="24" t="str">
        <f>MATRIZ!B17</f>
        <v xml:space="preserve"> </v>
      </c>
      <c r="C18" s="51" t="str">
        <f>MATRIZ!C17</f>
        <v xml:space="preserve"> </v>
      </c>
      <c r="D18" s="24" t="str">
        <f>MATRIZ!P17</f>
        <v xml:space="preserve"> </v>
      </c>
      <c r="E18" s="51" t="str">
        <f>MATRIZ!Q17</f>
        <v xml:space="preserve"> </v>
      </c>
      <c r="F18" s="51" t="str">
        <f>MATRIZ!R17</f>
        <v xml:space="preserve"> </v>
      </c>
      <c r="G18" s="24" t="str">
        <f>MATRIZ!X17</f>
        <v xml:space="preserve"> </v>
      </c>
      <c r="H18" s="24" t="str">
        <f>MATRIZ!Y17</f>
        <v xml:space="preserve"> </v>
      </c>
      <c r="J18" s="56"/>
      <c r="K18" s="17"/>
      <c r="L18" s="52" t="str">
        <f t="shared" si="0"/>
        <v/>
      </c>
      <c r="M18" s="26"/>
      <c r="N18" s="56"/>
      <c r="O18" s="52" t="str">
        <f t="shared" si="1"/>
        <v/>
      </c>
    </row>
    <row r="19" spans="2:15" x14ac:dyDescent="0.25">
      <c r="B19" s="24" t="str">
        <f>MATRIZ!B18</f>
        <v xml:space="preserve"> </v>
      </c>
      <c r="C19" s="51" t="str">
        <f>MATRIZ!C18</f>
        <v xml:space="preserve"> </v>
      </c>
      <c r="D19" s="24" t="str">
        <f>MATRIZ!P18</f>
        <v xml:space="preserve"> </v>
      </c>
      <c r="E19" s="51" t="str">
        <f>MATRIZ!Q18</f>
        <v xml:space="preserve"> </v>
      </c>
      <c r="F19" s="51" t="str">
        <f>MATRIZ!R18</f>
        <v xml:space="preserve"> </v>
      </c>
      <c r="G19" s="24" t="str">
        <f>MATRIZ!X18</f>
        <v xml:space="preserve"> </v>
      </c>
      <c r="H19" s="24" t="str">
        <f>MATRIZ!Y18</f>
        <v xml:space="preserve"> </v>
      </c>
      <c r="J19" s="56"/>
      <c r="K19" s="17"/>
      <c r="L19" s="52" t="str">
        <f t="shared" si="0"/>
        <v/>
      </c>
      <c r="M19" s="26"/>
      <c r="N19" s="56"/>
      <c r="O19" s="52" t="str">
        <f t="shared" si="1"/>
        <v/>
      </c>
    </row>
    <row r="20" spans="2:15" x14ac:dyDescent="0.25">
      <c r="B20" s="24" t="str">
        <f>MATRIZ!B19</f>
        <v xml:space="preserve"> </v>
      </c>
      <c r="C20" s="51" t="str">
        <f>MATRIZ!C19</f>
        <v xml:space="preserve"> </v>
      </c>
      <c r="D20" s="24" t="str">
        <f>MATRIZ!P19</f>
        <v xml:space="preserve"> </v>
      </c>
      <c r="E20" s="51" t="str">
        <f>MATRIZ!Q19</f>
        <v xml:space="preserve"> </v>
      </c>
      <c r="F20" s="51" t="str">
        <f>MATRIZ!R19</f>
        <v xml:space="preserve"> </v>
      </c>
      <c r="G20" s="24" t="str">
        <f>MATRIZ!X19</f>
        <v xml:space="preserve"> </v>
      </c>
      <c r="H20" s="24" t="str">
        <f>MATRIZ!Y19</f>
        <v xml:space="preserve"> </v>
      </c>
      <c r="J20" s="56"/>
      <c r="K20" s="17"/>
      <c r="L20" s="52" t="str">
        <f t="shared" si="0"/>
        <v/>
      </c>
      <c r="M20" s="26"/>
      <c r="N20" s="56"/>
      <c r="O20" s="52" t="str">
        <f t="shared" si="1"/>
        <v/>
      </c>
    </row>
    <row r="21" spans="2:15" x14ac:dyDescent="0.25">
      <c r="B21" s="24" t="str">
        <f>MATRIZ!B20</f>
        <v xml:space="preserve"> </v>
      </c>
      <c r="C21" s="51" t="str">
        <f>MATRIZ!C20</f>
        <v xml:space="preserve"> </v>
      </c>
      <c r="D21" s="24" t="str">
        <f>MATRIZ!P20</f>
        <v xml:space="preserve"> </v>
      </c>
      <c r="E21" s="51" t="str">
        <f>MATRIZ!Q20</f>
        <v xml:space="preserve"> </v>
      </c>
      <c r="F21" s="51" t="str">
        <f>MATRIZ!R20</f>
        <v xml:space="preserve"> </v>
      </c>
      <c r="G21" s="24" t="str">
        <f>MATRIZ!X20</f>
        <v xml:space="preserve"> </v>
      </c>
      <c r="H21" s="24" t="str">
        <f>MATRIZ!Y20</f>
        <v xml:space="preserve"> </v>
      </c>
      <c r="J21" s="56"/>
      <c r="K21" s="17"/>
      <c r="L21" s="52" t="str">
        <f t="shared" si="0"/>
        <v/>
      </c>
      <c r="M21" s="26"/>
      <c r="N21" s="56"/>
      <c r="O21" s="52" t="str">
        <f t="shared" si="1"/>
        <v/>
      </c>
    </row>
    <row r="22" spans="2:15" x14ac:dyDescent="0.25">
      <c r="B22" s="24" t="str">
        <f>MATRIZ!B21</f>
        <v xml:space="preserve"> </v>
      </c>
      <c r="C22" s="51" t="str">
        <f>MATRIZ!C21</f>
        <v xml:space="preserve"> </v>
      </c>
      <c r="D22" s="24" t="str">
        <f>MATRIZ!P21</f>
        <v xml:space="preserve"> </v>
      </c>
      <c r="E22" s="51" t="str">
        <f>MATRIZ!Q21</f>
        <v xml:space="preserve"> </v>
      </c>
      <c r="F22" s="51" t="str">
        <f>MATRIZ!R21</f>
        <v xml:space="preserve"> </v>
      </c>
      <c r="G22" s="24" t="str">
        <f>MATRIZ!X21</f>
        <v xml:space="preserve"> </v>
      </c>
      <c r="H22" s="24" t="str">
        <f>MATRIZ!Y21</f>
        <v xml:space="preserve"> </v>
      </c>
      <c r="J22" s="56"/>
      <c r="K22" s="17"/>
      <c r="L22" s="52" t="str">
        <f t="shared" si="0"/>
        <v/>
      </c>
      <c r="M22" s="26"/>
      <c r="N22" s="56"/>
      <c r="O22" s="52" t="str">
        <f t="shared" si="1"/>
        <v/>
      </c>
    </row>
    <row r="23" spans="2:15" x14ac:dyDescent="0.25">
      <c r="B23" s="24" t="str">
        <f>MATRIZ!B22</f>
        <v xml:space="preserve"> </v>
      </c>
      <c r="C23" s="51" t="str">
        <f>MATRIZ!C22</f>
        <v xml:space="preserve"> </v>
      </c>
      <c r="D23" s="24" t="str">
        <f>MATRIZ!P22</f>
        <v xml:space="preserve"> </v>
      </c>
      <c r="E23" s="51" t="str">
        <f>MATRIZ!Q22</f>
        <v xml:space="preserve"> </v>
      </c>
      <c r="F23" s="51" t="str">
        <f>MATRIZ!R22</f>
        <v xml:space="preserve"> </v>
      </c>
      <c r="G23" s="24" t="str">
        <f>MATRIZ!X22</f>
        <v xml:space="preserve"> </v>
      </c>
      <c r="H23" s="24" t="str">
        <f>MATRIZ!Y22</f>
        <v xml:space="preserve"> </v>
      </c>
      <c r="J23" s="56"/>
      <c r="K23" s="17"/>
      <c r="L23" s="52" t="str">
        <f t="shared" si="0"/>
        <v/>
      </c>
      <c r="M23" s="26"/>
      <c r="N23" s="56"/>
      <c r="O23" s="52" t="str">
        <f t="shared" si="1"/>
        <v/>
      </c>
    </row>
    <row r="24" spans="2:15" x14ac:dyDescent="0.25">
      <c r="B24" s="24" t="str">
        <f>MATRIZ!B23</f>
        <v xml:space="preserve"> </v>
      </c>
      <c r="C24" s="51" t="str">
        <f>MATRIZ!C23</f>
        <v xml:space="preserve"> </v>
      </c>
      <c r="D24" s="24" t="str">
        <f>MATRIZ!P23</f>
        <v xml:space="preserve"> </v>
      </c>
      <c r="E24" s="51" t="str">
        <f>MATRIZ!Q23</f>
        <v xml:space="preserve"> </v>
      </c>
      <c r="F24" s="51" t="str">
        <f>MATRIZ!R23</f>
        <v xml:space="preserve"> </v>
      </c>
      <c r="G24" s="24" t="str">
        <f>MATRIZ!X23</f>
        <v xml:space="preserve"> </v>
      </c>
      <c r="H24" s="24" t="str">
        <f>MATRIZ!Y23</f>
        <v xml:space="preserve"> </v>
      </c>
      <c r="J24" s="56"/>
      <c r="K24" s="17"/>
      <c r="L24" s="52" t="str">
        <f t="shared" si="0"/>
        <v/>
      </c>
      <c r="M24" s="26"/>
      <c r="N24" s="56"/>
      <c r="O24" s="52" t="str">
        <f t="shared" si="1"/>
        <v/>
      </c>
    </row>
    <row r="25" spans="2:15" x14ac:dyDescent="0.25">
      <c r="B25" s="24" t="str">
        <f>MATRIZ!B24</f>
        <v xml:space="preserve"> </v>
      </c>
      <c r="C25" s="51" t="str">
        <f>MATRIZ!C24</f>
        <v xml:space="preserve"> </v>
      </c>
      <c r="D25" s="24" t="str">
        <f>MATRIZ!P24</f>
        <v xml:space="preserve"> </v>
      </c>
      <c r="E25" s="51" t="str">
        <f>MATRIZ!Q24</f>
        <v xml:space="preserve"> </v>
      </c>
      <c r="F25" s="51" t="str">
        <f>MATRIZ!R24</f>
        <v xml:space="preserve"> </v>
      </c>
      <c r="G25" s="24" t="str">
        <f>MATRIZ!X24</f>
        <v xml:space="preserve"> </v>
      </c>
      <c r="H25" s="24" t="str">
        <f>MATRIZ!Y24</f>
        <v xml:space="preserve"> </v>
      </c>
      <c r="J25" s="56"/>
      <c r="K25" s="17"/>
      <c r="L25" s="52" t="str">
        <f t="shared" si="0"/>
        <v/>
      </c>
      <c r="M25" s="26"/>
      <c r="N25" s="56"/>
      <c r="O25" s="52" t="str">
        <f t="shared" si="1"/>
        <v/>
      </c>
    </row>
    <row r="26" spans="2:15" x14ac:dyDescent="0.25">
      <c r="J26" s="101" t="s">
        <v>104</v>
      </c>
      <c r="K26" s="101"/>
      <c r="L26" s="54" t="str">
        <f>IFERROR(AVERAGE(L11:L25),"")</f>
        <v/>
      </c>
      <c r="M26" s="26"/>
      <c r="N26" s="53" t="s">
        <v>104</v>
      </c>
      <c r="O26" s="54" t="str">
        <f>IFERROR(AVERAGE(O11:O25),"")</f>
        <v/>
      </c>
    </row>
    <row r="27" spans="2:15" x14ac:dyDescent="0.25">
      <c r="J27" s="26"/>
      <c r="K27" s="26"/>
      <c r="L27" s="49"/>
      <c r="M27" s="26"/>
      <c r="N27" s="26"/>
      <c r="O27" s="49"/>
    </row>
    <row r="28" spans="2:15" x14ac:dyDescent="0.25">
      <c r="J28" s="26"/>
      <c r="K28" s="26"/>
      <c r="L28" s="49"/>
      <c r="M28" s="26"/>
      <c r="N28" s="26"/>
      <c r="O28" s="49"/>
    </row>
    <row r="29" spans="2:15" ht="15.75" thickBot="1" x14ac:dyDescent="0.3"/>
    <row r="30" spans="2:15" ht="15.75" thickBot="1" x14ac:dyDescent="0.3">
      <c r="D30"/>
      <c r="K30" s="28" t="s">
        <v>71</v>
      </c>
      <c r="L30" s="29">
        <v>0.3</v>
      </c>
      <c r="M30" s="30"/>
      <c r="N30" s="31" t="s">
        <v>71</v>
      </c>
      <c r="O30" s="29">
        <v>0.7</v>
      </c>
    </row>
    <row r="31" spans="2:15" ht="15.75" thickBot="1" x14ac:dyDescent="0.3">
      <c r="D31"/>
      <c r="K31" s="32" t="s">
        <v>75</v>
      </c>
      <c r="L31" s="33">
        <f>IFERROR((L30*L26)/100%,0)</f>
        <v>0</v>
      </c>
      <c r="N31" s="28" t="s">
        <v>75</v>
      </c>
      <c r="O31" s="29">
        <f>IFERROR((O30*O26)/100%,0)</f>
        <v>0</v>
      </c>
    </row>
    <row r="32" spans="2:15" ht="45" customHeight="1" thickBot="1" x14ac:dyDescent="0.3">
      <c r="D32"/>
      <c r="K32" s="134" t="s">
        <v>81</v>
      </c>
      <c r="L32" s="135"/>
      <c r="M32" s="135"/>
      <c r="N32" s="136"/>
      <c r="O32" s="55">
        <f>IFERROR(ROUND(L31+O31,2),2)</f>
        <v>0</v>
      </c>
    </row>
    <row r="33" spans="1:25" ht="21" customHeight="1" thickBot="1" x14ac:dyDescent="0.3">
      <c r="D33"/>
    </row>
    <row r="34" spans="1:25" ht="16.5" thickBot="1" x14ac:dyDescent="0.3">
      <c r="D34"/>
      <c r="H34"/>
      <c r="J34" s="137" t="s">
        <v>21</v>
      </c>
      <c r="K34" s="138"/>
      <c r="L34" s="138"/>
      <c r="M34" s="138"/>
      <c r="N34" s="138"/>
      <c r="O34" s="139"/>
    </row>
    <row r="35" spans="1:25" ht="25.5" customHeight="1" x14ac:dyDescent="0.25">
      <c r="D35"/>
      <c r="H35"/>
      <c r="J35" s="140" t="s">
        <v>7</v>
      </c>
      <c r="K35" s="141"/>
      <c r="L35" s="141"/>
      <c r="M35" s="142"/>
      <c r="N35" s="34" t="s">
        <v>72</v>
      </c>
      <c r="O35" s="35"/>
    </row>
    <row r="36" spans="1:25" ht="31.5" customHeight="1" x14ac:dyDescent="0.25">
      <c r="D36"/>
      <c r="H36"/>
      <c r="J36" s="128" t="s">
        <v>8</v>
      </c>
      <c r="K36" s="129"/>
      <c r="L36" s="129"/>
      <c r="M36" s="130"/>
      <c r="N36" s="36" t="s">
        <v>73</v>
      </c>
      <c r="O36" s="37"/>
    </row>
    <row r="37" spans="1:25" ht="29.25" customHeight="1" thickBot="1" x14ac:dyDescent="0.3">
      <c r="D37"/>
      <c r="H37"/>
      <c r="J37" s="131" t="s">
        <v>9</v>
      </c>
      <c r="K37" s="132"/>
      <c r="L37" s="132"/>
      <c r="M37" s="133"/>
      <c r="N37" s="38" t="s">
        <v>74</v>
      </c>
      <c r="O37" s="39"/>
    </row>
    <row r="40" spans="1:25" x14ac:dyDescent="0.25">
      <c r="A40" s="60" t="s">
        <v>84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</sheetData>
  <dataConsolidate/>
  <mergeCells count="29">
    <mergeCell ref="L9:L10"/>
    <mergeCell ref="N9:N10"/>
    <mergeCell ref="O9:O10"/>
    <mergeCell ref="J36:M36"/>
    <mergeCell ref="J37:M37"/>
    <mergeCell ref="K32:N32"/>
    <mergeCell ref="J34:O34"/>
    <mergeCell ref="J35:M35"/>
    <mergeCell ref="F9:F10"/>
    <mergeCell ref="G9:G10"/>
    <mergeCell ref="H9:H10"/>
    <mergeCell ref="J9:J10"/>
    <mergeCell ref="K9:K10"/>
    <mergeCell ref="A40:Y40"/>
    <mergeCell ref="A6:Q6"/>
    <mergeCell ref="P1:Q1"/>
    <mergeCell ref="J26:K26"/>
    <mergeCell ref="A5:Q5"/>
    <mergeCell ref="P2:Q2"/>
    <mergeCell ref="A1:C2"/>
    <mergeCell ref="D1:O1"/>
    <mergeCell ref="D2:O2"/>
    <mergeCell ref="B8:H8"/>
    <mergeCell ref="J8:L8"/>
    <mergeCell ref="N8:O8"/>
    <mergeCell ref="B9:B10"/>
    <mergeCell ref="C9:C10"/>
    <mergeCell ref="D9:D10"/>
    <mergeCell ref="E9:E10"/>
  </mergeCells>
  <conditionalFormatting sqref="O32">
    <cfRule type="cellIs" dxfId="2" priority="1" operator="greaterThanOrEqual">
      <formula>0.9</formula>
    </cfRule>
    <cfRule type="cellIs" dxfId="1" priority="2" operator="between">
      <formula>0.6</formula>
      <formula>0.89</formula>
    </cfRule>
    <cfRule type="cellIs" dxfId="0" priority="3" operator="lessThanOrEqual">
      <formula>0.59</formula>
    </cfRule>
  </conditionalFormatting>
  <dataValidations disablePrompts="1" count="2">
    <dataValidation type="whole" operator="lessThanOrEqual" allowBlank="1" showInputMessage="1" showErrorMessage="1" errorTitle="Error de validación" error="El valor ingresado debe ser menor o igual que el número total de acciones definidas para cumplir en el período" sqref="J11:J25" xr:uid="{26A264E4-3951-46F0-A030-674826A862DF}">
      <formula1>K11</formula1>
    </dataValidation>
    <dataValidation type="whole" operator="greaterThanOrEqual" allowBlank="1" showInputMessage="1" showErrorMessage="1" errorTitle="Error de validación" error="El valor ingresado debe ser mayor o igual que el número total de acciones cumplidas" sqref="K11:K25" xr:uid="{6B0496B0-5EB5-4F58-A85F-3E746D45E117}">
      <formula1>J11</formula1>
    </dataValidation>
  </dataValidations>
  <pageMargins left="0.7" right="0.7" top="0.75" bottom="0.75" header="0.3" footer="0.3"/>
  <headerFooter>
    <oddHeader>&amp;L&amp;"Aptos"&amp;15&amp;K000000 Información Pública Clasificada&amp;1#_x000D_</oddHead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5A2905-C68D-4D41-B7FA-3E8F43CAF7BE}">
          <x14:formula1>
            <xm:f>LookupTable!$I$2:$I$3</xm:f>
          </x14:formula1>
          <xm:sqref>N11:N25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3B818956155064280D8BBE83E835260" ma:contentTypeVersion="14" ma:contentTypeDescription="Crear nuevo documento." ma:contentTypeScope="" ma:versionID="eed8952212eda20a6ef18f09661031f0">
  <xsd:schema xmlns:xsd="http://www.w3.org/2001/XMLSchema" xmlns:xs="http://www.w3.org/2001/XMLSchema" xmlns:p="http://schemas.microsoft.com/office/2006/metadata/properties" xmlns:ns2="594e123d-718b-4f69-a866-a7c26ccd132a" xmlns:ns3="30c72292-98ef-4b9a-84bc-894565bafd39" targetNamespace="http://schemas.microsoft.com/office/2006/metadata/properties" ma:root="true" ma:fieldsID="6e1269c314443d5f7f9a2a46df9cad48" ns2:_="" ns3:_="">
    <xsd:import namespace="594e123d-718b-4f69-a866-a7c26ccd132a"/>
    <xsd:import namespace="30c72292-98ef-4b9a-84bc-894565bafd3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e123d-718b-4f69-a866-a7c26ccd13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757e078-9d5a-4ee0-85c3-fdc65aab265d}" ma:internalName="TaxCatchAll" ma:showField="CatchAllData" ma:web="594e123d-718b-4f69-a866-a7c26ccd13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72292-98ef-4b9a-84bc-894565baf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a43926ec-d6a2-4a18-8bb6-1b1d14b90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c72292-98ef-4b9a-84bc-894565bafd39">
      <Terms xmlns="http://schemas.microsoft.com/office/infopath/2007/PartnerControls"/>
    </lcf76f155ced4ddcb4097134ff3c332f>
    <TaxCatchAll xmlns="594e123d-718b-4f69-a866-a7c26ccd132a" xsi:nil="true"/>
  </documentManagement>
</p:properties>
</file>

<file path=customXml/itemProps1.xml><?xml version="1.0" encoding="utf-8"?>
<ds:datastoreItem xmlns:ds="http://schemas.openxmlformats.org/officeDocument/2006/customXml" ds:itemID="{4573FBBA-6B65-423E-B852-9BBA13967F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1E7CFD-4C48-4769-BA1D-2272C4CEDF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4e123d-718b-4f69-a866-a7c26ccd132a"/>
    <ds:schemaRef ds:uri="30c72292-98ef-4b9a-84bc-894565baf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02C2E8-1F74-4319-91E0-0472BAFCAA22}">
  <ds:schemaRefs>
    <ds:schemaRef ds:uri="http://schemas.microsoft.com/office/2006/metadata/properties"/>
    <ds:schemaRef ds:uri="http://schemas.microsoft.com/office/infopath/2007/PartnerControls"/>
    <ds:schemaRef ds:uri="30c72292-98ef-4b9a-84bc-894565bafd39"/>
    <ds:schemaRef ds:uri="594e123d-718b-4f69-a866-a7c26ccd132a"/>
  </ds:schemaRefs>
</ds:datastoreItem>
</file>

<file path=docMetadata/LabelInfo.xml><?xml version="1.0" encoding="utf-8"?>
<clbl:labelList xmlns:clbl="http://schemas.microsoft.com/office/2020/mipLabelMetadata">
  <clbl:label id="{52b498cd-7a81-4486-9103-65b5717baee6}" enabled="1" method="Standard" siteId="{27864e10-5be4-4d4f-adb5-bbab512029e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LookupTable</vt:lpstr>
      <vt:lpstr>MATRIZ</vt:lpstr>
      <vt:lpstr>MONITOREO</vt:lpstr>
      <vt:lpstr>El_riesgo_se_ha_materializado</vt:lpstr>
      <vt:lpstr>MONITOREO!monitoreo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</dc:creator>
  <cp:lastModifiedBy>Adriana Diaz Izquierdo</cp:lastModifiedBy>
  <cp:lastPrinted>2017-06-22T16:57:09Z</cp:lastPrinted>
  <dcterms:created xsi:type="dcterms:W3CDTF">2014-04-03T14:52:15Z</dcterms:created>
  <dcterms:modified xsi:type="dcterms:W3CDTF">2025-11-19T23:18:35Z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0x010100B3B818956155064280D8BBE83E835260</vt:lpwstr>
  </property>
</Properties>
</file>