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https://icfesgovco-my.sharepoint.com/personal/janinop_icfes_gov_co/Documents/PAI/"/>
    </mc:Choice>
  </mc:AlternateContent>
  <xr:revisionPtr revIDLastSave="1" documentId="8_{6A53D822-001E-45BD-86FC-57829AF7CF80}" xr6:coauthVersionLast="47" xr6:coauthVersionMax="47" xr10:uidLastSave="{390D8F96-73B9-4501-9267-91DB2301E501}"/>
  <bookViews>
    <workbookView xWindow="-120" yWindow="-120" windowWidth="29040" windowHeight="15840" firstSheet="1" activeTab="1" xr2:uid="{7FE4BF3A-4230-4360-9062-9DA3B0EF890B}"/>
  </bookViews>
  <sheets>
    <sheet name="Datos" sheetId="3" state="hidden" r:id="rId1"/>
    <sheet name="DES -FT009" sheetId="1" r:id="rId2"/>
    <sheet name="Indice de Enlaces" sheetId="4" r:id="rId3"/>
  </sheets>
  <definedNames>
    <definedName name="_xlnm._FilterDatabase" localSheetId="1" hidden="1">'DES -FT009'!$A$9:$R$121</definedName>
    <definedName name="_xlnm.Print_Area" localSheetId="1">'DES -FT009'!$A$1:$R$121</definedName>
    <definedName name="Dependencia">Datos!$A$19:$A$38</definedName>
    <definedName name="DO">Datos!$C$6:$C$7</definedName>
    <definedName name="FI">Datos!$C$8</definedName>
    <definedName name="Fuente">Datos!$J$26:$J$28</definedName>
    <definedName name="Iniciativa1">Datos!$Q$1</definedName>
    <definedName name="Iniciativa10">Datos!$Q$14</definedName>
    <definedName name="Iniciativa11">Datos!$Q$15</definedName>
    <definedName name="Iniciativa12">Datos!$Q$16</definedName>
    <definedName name="Iniciativa13">Datos!$Q$17</definedName>
    <definedName name="Iniciativa14">Datos!$Q$18</definedName>
    <definedName name="Iniciativa15">Datos!$Q$19</definedName>
    <definedName name="Iniciativa16">Datos!$Q$20:$Q$21</definedName>
    <definedName name="Iniciativa17">Datos!$Q$22:$Q$23</definedName>
    <definedName name="Iniciativa2">Datos!$Q$2:$Q$3</definedName>
    <definedName name="Iniciativa3">Datos!$Q$4:$Q$5</definedName>
    <definedName name="Iniciativa4">Datos!$Q$6</definedName>
    <definedName name="Iniciativa5">Datos!$Q$7</definedName>
    <definedName name="Iniciativa6">Datos!$Q$8</definedName>
    <definedName name="Iniciativa7">Datos!$Q$9:$Q$10</definedName>
    <definedName name="Iniciativa8">Datos!$Q$11</definedName>
    <definedName name="Iniciativa9">Datos!$Q$12:$Q$13</definedName>
    <definedName name="Inversión">Datos!$K$26:$K$28</definedName>
    <definedName name="MIPG">Datos!$A$40:$A$59</definedName>
    <definedName name="MS">Datos!$C$3:$C$5</definedName>
    <definedName name="Objetivo1">Datos!$O$1</definedName>
    <definedName name="Objetivo2">Datos!$O$2</definedName>
    <definedName name="Objetivo3">Datos!$O$4:$O$5</definedName>
    <definedName name="Objetivo4">Datos!$O$6:$O$11</definedName>
    <definedName name="Objetivo5">Datos!$O$12:$O$14</definedName>
    <definedName name="Objetivo6">Datos!$O$15:$O$16</definedName>
    <definedName name="Objetivo7">Datos!$O$17:$O$21</definedName>
    <definedName name="Objetivo8">Datos!$O$22</definedName>
    <definedName name="Origen">Datos!$J$31:$J$33</definedName>
    <definedName name="Pilares">Datos!$F$1:$F$4</definedName>
    <definedName name="Planes">Datos!$J$1:$J$24</definedName>
    <definedName name="_xlnm.Print_Titles" localSheetId="1">'DES -FT009'!$1:$9</definedName>
    <definedName name="VP">Datos!$C$1:$C$2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22" i="1" l="1"/>
  <c r="AH19" i="1"/>
  <c r="AH18" i="1"/>
  <c r="AH17" i="1"/>
  <c r="AH16" i="1"/>
  <c r="AH20" i="1"/>
  <c r="AH25" i="1"/>
  <c r="AG39" i="1"/>
  <c r="AH39" i="1" s="1"/>
  <c r="AH21" i="1"/>
  <c r="AH22" i="1"/>
  <c r="AH28" i="1" l="1"/>
  <c r="AH29" i="1"/>
  <c r="AH30" i="1"/>
  <c r="AH31" i="1"/>
  <c r="AH32" i="1"/>
  <c r="AH13" i="1"/>
  <c r="AH12" i="1"/>
  <c r="AH11" i="1"/>
  <c r="AH10" i="1"/>
  <c r="AH91" i="1"/>
  <c r="AG92" i="1"/>
  <c r="AH14" i="1"/>
  <c r="AH23" i="1"/>
  <c r="AH24" i="1"/>
  <c r="AH26" i="1"/>
  <c r="AH27" i="1"/>
  <c r="AH33" i="1"/>
  <c r="AH34" i="1"/>
  <c r="AH35" i="1"/>
  <c r="AH36" i="1"/>
  <c r="AH37" i="1"/>
  <c r="AH38" i="1"/>
  <c r="AH40" i="1"/>
  <c r="AH41" i="1"/>
  <c r="AH42" i="1"/>
  <c r="AH43" i="1"/>
  <c r="AH44" i="1"/>
  <c r="AH45" i="1"/>
  <c r="AH46" i="1"/>
  <c r="AH47" i="1"/>
  <c r="AH48" i="1"/>
  <c r="AH49" i="1"/>
  <c r="AH50" i="1"/>
  <c r="AH51" i="1"/>
  <c r="AH52" i="1"/>
  <c r="AH53" i="1"/>
  <c r="AH54" i="1"/>
  <c r="AH55" i="1"/>
  <c r="AH56" i="1"/>
  <c r="AH57" i="1"/>
  <c r="AH58" i="1"/>
  <c r="AH59" i="1"/>
  <c r="AH60" i="1"/>
  <c r="AH61" i="1"/>
  <c r="AH62" i="1"/>
  <c r="AH63" i="1"/>
  <c r="AH64" i="1"/>
  <c r="AH65" i="1"/>
  <c r="AH66" i="1"/>
  <c r="AH67" i="1"/>
  <c r="AH68" i="1"/>
  <c r="AH69" i="1"/>
  <c r="AH70" i="1"/>
  <c r="AH71" i="1"/>
  <c r="AH72" i="1"/>
  <c r="AH73" i="1"/>
  <c r="AH74" i="1"/>
  <c r="AH75" i="1"/>
  <c r="AH76" i="1"/>
  <c r="AH77" i="1"/>
  <c r="AH78" i="1"/>
  <c r="AH79" i="1"/>
  <c r="AH80" i="1"/>
  <c r="AH81" i="1"/>
  <c r="AH82" i="1"/>
  <c r="AH83" i="1"/>
  <c r="AH84" i="1"/>
  <c r="AH85" i="1"/>
  <c r="AH86" i="1"/>
  <c r="AH87" i="1"/>
  <c r="AH88" i="1"/>
  <c r="AH89" i="1"/>
  <c r="AH90" i="1"/>
  <c r="AH92" i="1"/>
  <c r="AH93" i="1"/>
  <c r="AH94" i="1"/>
  <c r="AH95" i="1"/>
  <c r="AH96" i="1"/>
  <c r="AH97" i="1"/>
  <c r="AH98" i="1"/>
  <c r="AH99" i="1"/>
  <c r="AH100" i="1"/>
  <c r="AH101" i="1"/>
  <c r="AH109" i="1"/>
  <c r="AH110" i="1"/>
  <c r="AH111" i="1"/>
  <c r="AH112" i="1"/>
  <c r="AH113" i="1"/>
  <c r="AH114" i="1"/>
  <c r="AH115" i="1"/>
  <c r="AS11" i="1"/>
  <c r="AT11" i="1"/>
  <c r="AU11" i="1"/>
  <c r="AS12" i="1"/>
  <c r="AT12" i="1"/>
  <c r="AU12" i="1"/>
  <c r="AS13" i="1"/>
  <c r="AT13" i="1"/>
  <c r="AU13" i="1"/>
  <c r="AS14" i="1"/>
  <c r="AT14" i="1"/>
  <c r="AU14" i="1"/>
  <c r="AS15" i="1"/>
  <c r="AT15" i="1"/>
  <c r="AU15" i="1"/>
  <c r="AS16" i="1"/>
  <c r="AT16" i="1"/>
  <c r="AU16" i="1"/>
  <c r="AS17" i="1"/>
  <c r="AT17" i="1"/>
  <c r="AU17" i="1"/>
  <c r="AS18" i="1"/>
  <c r="AT18" i="1"/>
  <c r="AU18" i="1"/>
  <c r="AS19" i="1"/>
  <c r="AT19" i="1"/>
  <c r="AU19" i="1"/>
  <c r="AS20" i="1"/>
  <c r="AT20" i="1"/>
  <c r="AU20" i="1"/>
  <c r="AS21" i="1"/>
  <c r="AT21" i="1"/>
  <c r="AU21" i="1"/>
  <c r="AS22" i="1"/>
  <c r="AT22" i="1"/>
  <c r="AU22" i="1"/>
  <c r="AS23" i="1"/>
  <c r="AT23" i="1"/>
  <c r="AU23" i="1"/>
  <c r="AS24" i="1"/>
  <c r="AT24" i="1"/>
  <c r="AU24" i="1"/>
  <c r="AS25" i="1"/>
  <c r="AT25" i="1"/>
  <c r="AU25" i="1"/>
  <c r="AS26" i="1"/>
  <c r="AT26" i="1"/>
  <c r="AU26" i="1"/>
  <c r="AS27" i="1"/>
  <c r="AT27" i="1"/>
  <c r="AU27" i="1"/>
  <c r="AS28" i="1"/>
  <c r="AT28" i="1"/>
  <c r="AU28" i="1"/>
  <c r="AS29" i="1"/>
  <c r="AT29" i="1"/>
  <c r="AU29" i="1"/>
  <c r="AS30" i="1"/>
  <c r="AT30" i="1"/>
  <c r="AU30" i="1"/>
  <c r="AS31" i="1"/>
  <c r="AT31" i="1"/>
  <c r="AU31" i="1"/>
  <c r="AS32" i="1"/>
  <c r="AT32" i="1"/>
  <c r="AU32" i="1"/>
  <c r="AS33" i="1"/>
  <c r="AT33" i="1"/>
  <c r="AU33" i="1"/>
  <c r="AS34" i="1"/>
  <c r="AT34" i="1"/>
  <c r="AU34" i="1"/>
  <c r="AS35" i="1"/>
  <c r="AT35" i="1"/>
  <c r="AU35" i="1"/>
  <c r="AS36" i="1"/>
  <c r="AT36" i="1"/>
  <c r="AU36" i="1"/>
  <c r="AS37" i="1"/>
  <c r="AT37" i="1"/>
  <c r="AU37" i="1"/>
  <c r="AS38" i="1"/>
  <c r="AT38" i="1"/>
  <c r="AU38" i="1"/>
  <c r="AS39" i="1"/>
  <c r="AT39" i="1"/>
  <c r="AU39" i="1"/>
  <c r="AS40" i="1"/>
  <c r="AT40" i="1"/>
  <c r="AU40" i="1"/>
  <c r="AS41" i="1"/>
  <c r="AT41" i="1"/>
  <c r="AU41" i="1"/>
  <c r="AS42" i="1"/>
  <c r="AT42" i="1"/>
  <c r="AU42" i="1"/>
  <c r="AS43" i="1"/>
  <c r="AT43" i="1"/>
  <c r="AU43" i="1"/>
  <c r="AS44" i="1"/>
  <c r="AT44" i="1"/>
  <c r="AU44" i="1"/>
  <c r="AS45" i="1"/>
  <c r="AT45" i="1"/>
  <c r="AU45" i="1"/>
  <c r="AS46" i="1"/>
  <c r="AT46" i="1"/>
  <c r="AU46" i="1"/>
  <c r="AS47" i="1"/>
  <c r="AT47" i="1"/>
  <c r="AU47" i="1"/>
  <c r="AS48" i="1"/>
  <c r="AT48" i="1"/>
  <c r="AU48" i="1"/>
  <c r="AS49" i="1"/>
  <c r="AT49" i="1"/>
  <c r="AU49" i="1"/>
  <c r="AS50" i="1"/>
  <c r="AT50" i="1"/>
  <c r="AU50" i="1"/>
  <c r="AS51" i="1"/>
  <c r="AT51" i="1"/>
  <c r="AU51" i="1"/>
  <c r="AS52" i="1"/>
  <c r="AT52" i="1"/>
  <c r="AU52" i="1"/>
  <c r="AS53" i="1"/>
  <c r="AT53" i="1"/>
  <c r="AU53" i="1"/>
  <c r="AS54" i="1"/>
  <c r="AT54" i="1"/>
  <c r="AU54" i="1"/>
  <c r="AS55" i="1"/>
  <c r="AT55" i="1"/>
  <c r="AU55" i="1"/>
  <c r="AS56" i="1"/>
  <c r="AT56" i="1"/>
  <c r="AU56" i="1"/>
  <c r="AS57" i="1"/>
  <c r="AT57" i="1"/>
  <c r="AU57" i="1"/>
  <c r="AS58" i="1"/>
  <c r="AT58" i="1"/>
  <c r="AU58" i="1"/>
  <c r="AS59" i="1"/>
  <c r="AT59" i="1"/>
  <c r="AU59" i="1"/>
  <c r="AS60" i="1"/>
  <c r="AT60" i="1"/>
  <c r="AU60" i="1"/>
  <c r="AS61" i="1"/>
  <c r="AT61" i="1"/>
  <c r="AU61" i="1"/>
  <c r="AS62" i="1"/>
  <c r="AT62" i="1"/>
  <c r="AU62" i="1"/>
  <c r="AS63" i="1"/>
  <c r="AT63" i="1"/>
  <c r="AU63" i="1"/>
  <c r="AS64" i="1"/>
  <c r="AT64" i="1"/>
  <c r="AU64" i="1"/>
  <c r="AS65" i="1"/>
  <c r="AT65" i="1"/>
  <c r="AU65" i="1"/>
  <c r="AS66" i="1"/>
  <c r="AT66" i="1"/>
  <c r="AU66" i="1"/>
  <c r="AS67" i="1"/>
  <c r="AT67" i="1"/>
  <c r="AU67" i="1"/>
  <c r="AS68" i="1"/>
  <c r="AT68" i="1"/>
  <c r="AU68" i="1"/>
  <c r="AS69" i="1"/>
  <c r="AT69" i="1"/>
  <c r="AU69" i="1"/>
  <c r="AS70" i="1"/>
  <c r="AT70" i="1"/>
  <c r="AU70" i="1"/>
  <c r="AS71" i="1"/>
  <c r="AT71" i="1"/>
  <c r="AU71" i="1"/>
  <c r="AS72" i="1"/>
  <c r="AT72" i="1"/>
  <c r="AU72" i="1"/>
  <c r="AS73" i="1"/>
  <c r="AT73" i="1"/>
  <c r="AU73" i="1"/>
  <c r="AS74" i="1"/>
  <c r="AT74" i="1"/>
  <c r="AU74" i="1"/>
  <c r="AS75" i="1"/>
  <c r="AT75" i="1"/>
  <c r="AU75" i="1"/>
  <c r="AS76" i="1"/>
  <c r="AT76" i="1"/>
  <c r="AU76" i="1"/>
  <c r="AS77" i="1"/>
  <c r="AT77" i="1"/>
  <c r="AU77" i="1"/>
  <c r="AS78" i="1"/>
  <c r="AT78" i="1"/>
  <c r="AU78" i="1"/>
  <c r="AS79" i="1"/>
  <c r="AT79" i="1"/>
  <c r="AU79" i="1"/>
  <c r="AS80" i="1"/>
  <c r="AT80" i="1"/>
  <c r="AU80" i="1"/>
  <c r="AS81" i="1"/>
  <c r="AT81" i="1"/>
  <c r="AU81" i="1"/>
  <c r="AS82" i="1"/>
  <c r="AT82" i="1"/>
  <c r="AU82" i="1"/>
  <c r="AS83" i="1"/>
  <c r="AT83" i="1"/>
  <c r="AU83" i="1"/>
  <c r="AS84" i="1"/>
  <c r="AT84" i="1"/>
  <c r="AU84" i="1"/>
  <c r="AS85" i="1"/>
  <c r="AT85" i="1"/>
  <c r="AU85" i="1"/>
  <c r="AS86" i="1"/>
  <c r="AT86" i="1"/>
  <c r="AU86" i="1"/>
  <c r="AS87" i="1"/>
  <c r="AT87" i="1"/>
  <c r="AU87" i="1"/>
  <c r="AS88" i="1"/>
  <c r="AT88" i="1"/>
  <c r="AU88" i="1"/>
  <c r="AS89" i="1"/>
  <c r="AT89" i="1"/>
  <c r="AU89" i="1"/>
  <c r="AS90" i="1"/>
  <c r="AT90" i="1"/>
  <c r="AU90" i="1"/>
  <c r="AS91" i="1"/>
  <c r="AT91" i="1"/>
  <c r="AU91" i="1"/>
  <c r="AS92" i="1"/>
  <c r="AT92" i="1"/>
  <c r="AU92" i="1"/>
  <c r="AS93" i="1"/>
  <c r="AT93" i="1"/>
  <c r="AU93" i="1"/>
  <c r="AS94" i="1"/>
  <c r="AT94" i="1"/>
  <c r="AU94" i="1"/>
  <c r="AS95" i="1"/>
  <c r="AT95" i="1"/>
  <c r="AU95" i="1"/>
  <c r="AS96" i="1"/>
  <c r="AT96" i="1"/>
  <c r="AU96" i="1"/>
  <c r="AS97" i="1"/>
  <c r="AT97" i="1"/>
  <c r="AU97" i="1"/>
  <c r="AS98" i="1"/>
  <c r="AT98" i="1"/>
  <c r="AU98" i="1"/>
  <c r="AS99" i="1"/>
  <c r="AT99" i="1"/>
  <c r="AU99" i="1"/>
  <c r="AS100" i="1"/>
  <c r="AT100" i="1"/>
  <c r="AU100" i="1"/>
  <c r="AS101" i="1"/>
  <c r="AT101" i="1"/>
  <c r="AU101" i="1"/>
  <c r="AS102" i="1"/>
  <c r="AT102" i="1"/>
  <c r="AU102" i="1"/>
  <c r="AS103" i="1"/>
  <c r="AT103" i="1"/>
  <c r="AU103" i="1"/>
  <c r="AS104" i="1"/>
  <c r="AT104" i="1"/>
  <c r="AU104" i="1"/>
  <c r="AS105" i="1"/>
  <c r="AT105" i="1"/>
  <c r="AU105" i="1"/>
  <c r="AS106" i="1"/>
  <c r="AT106" i="1"/>
  <c r="AU106" i="1"/>
  <c r="AS107" i="1"/>
  <c r="AT107" i="1"/>
  <c r="AU107" i="1"/>
  <c r="AS108" i="1"/>
  <c r="AT108" i="1"/>
  <c r="AU108" i="1"/>
  <c r="AS109" i="1"/>
  <c r="AT109" i="1"/>
  <c r="AU109" i="1"/>
  <c r="AS110" i="1"/>
  <c r="AT110" i="1"/>
  <c r="AU110" i="1"/>
  <c r="AS111" i="1"/>
  <c r="AT111" i="1"/>
  <c r="AU111" i="1"/>
  <c r="AS112" i="1"/>
  <c r="AT112" i="1"/>
  <c r="AU112" i="1"/>
  <c r="AS113" i="1"/>
  <c r="AT113" i="1"/>
  <c r="AU113" i="1"/>
  <c r="AS114" i="1"/>
  <c r="AT114" i="1"/>
  <c r="AU114" i="1"/>
  <c r="AS115" i="1"/>
  <c r="AT115" i="1"/>
  <c r="AU115" i="1"/>
  <c r="AU10" i="1"/>
  <c r="AT10" i="1"/>
  <c r="AS10" i="1"/>
</calcChain>
</file>

<file path=xl/sharedStrings.xml><?xml version="1.0" encoding="utf-8"?>
<sst xmlns="http://schemas.openxmlformats.org/spreadsheetml/2006/main" count="3621" uniqueCount="1186">
  <si>
    <t>Valor Público</t>
  </si>
  <si>
    <t>VP</t>
  </si>
  <si>
    <t>OBJ1: Promover el acceso equitativo a la evaluación y promover el mejoramiento de la calidad de la educación</t>
  </si>
  <si>
    <t>No Aplica</t>
  </si>
  <si>
    <t>Objetivo1</t>
  </si>
  <si>
    <t>Posicionamiento del Instituto como un referente destacado en la generación de información clave para la toma de decisiones - Observatorio de Datos del icfes</t>
  </si>
  <si>
    <t>Iniciativa1</t>
  </si>
  <si>
    <t>Porcentaje de Implementación del observatorio de datos del Icfes</t>
  </si>
  <si>
    <t>OBJ2:Contribuir al desarrollo educativo y social mediante la divulgación de resultados e investigaciones</t>
  </si>
  <si>
    <t>Misional</t>
  </si>
  <si>
    <t>MS</t>
  </si>
  <si>
    <t>Plan Anual de Vacantes  </t>
  </si>
  <si>
    <t>Objetivo2</t>
  </si>
  <si>
    <t>Fortalecimiento en la Generación, y Promoción de Investigaciones Aplicadas generadas en el instituto que aporten al mejoramiento de la Calidad de la Educación</t>
  </si>
  <si>
    <t>Iniciativa2</t>
  </si>
  <si>
    <t>Número de publicaciones que comunican los resultados de investigaciones aplicadas  que sean insumo para mejorar la calidad de la educación.</t>
  </si>
  <si>
    <t>OBJ3: Consolidar y potenciar las relaciones estratégicas con el sector educativo y diversas partes interesadas</t>
  </si>
  <si>
    <t>Desarrollo Organizacional</t>
  </si>
  <si>
    <t>DO</t>
  </si>
  <si>
    <t>Plan de Previsión de Recursos Humanos  </t>
  </si>
  <si>
    <t>Participación en eventos educativos y sociales para difundir conocimientos y resultados.</t>
  </si>
  <si>
    <t>OBJ4:Fortalecer los procesos de evaluación para abordar de manera efectiva las particularidades y necesidades específicas con carácter diferencial</t>
  </si>
  <si>
    <t>Financiera</t>
  </si>
  <si>
    <t>FI</t>
  </si>
  <si>
    <t>Plan Estratégico de Talento Humano  </t>
  </si>
  <si>
    <t>Objetivo3</t>
  </si>
  <si>
    <t>Generación de alianzas estrategias, nacionales e internacionales</t>
  </si>
  <si>
    <t>Iniciativa3</t>
  </si>
  <si>
    <t>Cantidad de nuevas Alianzas o Convenio nacionales, territoriales e internacionales generados durante el Periodo</t>
  </si>
  <si>
    <t xml:space="preserve">OBJ5:Incentivar la investigación, el uso y aplicación de los Datos y la Información generada, con enfoque Diferencial y territorial </t>
  </si>
  <si>
    <t>Plan Institucional de Capacitación   </t>
  </si>
  <si>
    <t>Cantidad de eventos nacionales e internacionales  en los que ha participado el instituto durante el Periodo</t>
  </si>
  <si>
    <t>OBJ6: Desarrollar capacidades internas para adaptarse a las demandas cambiantes del entorno educativo.</t>
  </si>
  <si>
    <t>Plan de Incentivos Institucionales  </t>
  </si>
  <si>
    <t>Objetivo4</t>
  </si>
  <si>
    <t>Implementación de proyectos de evaluación con carácter Diferencial</t>
  </si>
  <si>
    <t>Iniciativa4</t>
  </si>
  <si>
    <t>Porcentaje de proyectos que incluyen mediciones con enfoque Diferencial</t>
  </si>
  <si>
    <t>OBJ7:Mejorar la eficiencia operativa y la calidad en la gestión interna.</t>
  </si>
  <si>
    <t>Plan Trabajo Anual en Seguridad y Salud en el Trabajo  </t>
  </si>
  <si>
    <t>Implementación de proyectos de evaluación y de preparación para la evaluación con carácter Territorial</t>
  </si>
  <si>
    <t>Iniciativa5</t>
  </si>
  <si>
    <t>Porcentaje de proyectos que incluyen mediciones con enfoque Territorial</t>
  </si>
  <si>
    <t>OBJ8: Asegurar la sostenibilidad financiera mediante la diversificación de fuentes de ingresos.</t>
  </si>
  <si>
    <t>Plan de Participación Ciudadana  </t>
  </si>
  <si>
    <t>Implementación de proyectos de evaluación con carácter Diferencial y Territorial</t>
  </si>
  <si>
    <t>Iniciativa6</t>
  </si>
  <si>
    <t>Cantidad de Informes generados que cuentan con carácter diferencial y territorial</t>
  </si>
  <si>
    <t>PAAC Anexo 1: Riesgos de corrupción  </t>
  </si>
  <si>
    <t xml:space="preserve">Implementación Proceso de Medición de Satisfacción a grupos focales con carácter diferencial </t>
  </si>
  <si>
    <t>Iniciativa7</t>
  </si>
  <si>
    <t>Índice de satisfacción de grupos específicos respecto a los procesos de evaluación.</t>
  </si>
  <si>
    <t>PAAC Anexo 2. Racionalización de trámites  </t>
  </si>
  <si>
    <t>Porcentaje de proyectos que incluyen la medición de satisfacción diferencial</t>
  </si>
  <si>
    <t>PAAC Anexo 3. Rendición de cuenta  </t>
  </si>
  <si>
    <t>Creación y Despliegue de una Herramienta Gratuita de Simuladores para la Preparación de Exámenes de Estado.</t>
  </si>
  <si>
    <t>Iniciativa8</t>
  </si>
  <si>
    <t>Porcentaje de Implementación en el Proyecto Prepárate con el Icfes</t>
  </si>
  <si>
    <t>PAAC Anexo 4. Transparencia y acceso a la información  </t>
  </si>
  <si>
    <t>Objetivo5</t>
  </si>
  <si>
    <t>Generación de investigación de alta calidad con enfoque diferencial y Territorial</t>
  </si>
  <si>
    <t>Iniciativa9</t>
  </si>
  <si>
    <t>Número de investigaciones aplicadas realizadas que incluyan enfoque diferencial y territorial en colaboración con instituciones locales.</t>
  </si>
  <si>
    <t>PAAC Anexo 5. Mecanismos para mejorar la atención al ciudadano  </t>
  </si>
  <si>
    <t>Categorización del grupo de investigación del Icfes</t>
  </si>
  <si>
    <t>PAAC Anexo 6. Estrategia de Código de Integridad y Conflicto de Interés  </t>
  </si>
  <si>
    <t>Definición de una Estrategia que visibilice el instituto en todos los territorios</t>
  </si>
  <si>
    <t>Iniciativa10</t>
  </si>
  <si>
    <t>Porcentaje de Avance en la implementación del Proyecto Territorial "El Icfes se Acerca a la Región".</t>
  </si>
  <si>
    <t>Plan Estratégico de Tecnologías de la Información y las Comunicaciones ­ PETI  </t>
  </si>
  <si>
    <t>Objetivo6</t>
  </si>
  <si>
    <t>Estrategia de modernización Tecnológica para el Fortalecimiento Institucional</t>
  </si>
  <si>
    <t>Iniciativa11</t>
  </si>
  <si>
    <t>Porcentaje de Avance en la implementación de Proyecto de Habilitación Tecnológica.</t>
  </si>
  <si>
    <t>Plan de Mantenimiento de Servicios Tecnológicos  </t>
  </si>
  <si>
    <t>Implementación del modelo de Costeo del Icfes</t>
  </si>
  <si>
    <t>Iniciativa12</t>
  </si>
  <si>
    <t>Porcentaje de Avance en la Definición del Modelo de Costeo del Icfes</t>
  </si>
  <si>
    <t>Plan de Tratamiento de Riesgos de Seguridad y Privacidad de la Información  </t>
  </si>
  <si>
    <t>Objetivo7</t>
  </si>
  <si>
    <t>Implementación del Sistema integrado de Gestión</t>
  </si>
  <si>
    <t>Iniciativa13</t>
  </si>
  <si>
    <t>Porcentaje de avance en la integración de los sistemas de gestión del instituto</t>
  </si>
  <si>
    <t>Plan de Seguridad y Privacidad de la Información  </t>
  </si>
  <si>
    <t>Fortalecimiento del Modelo integrado de Planeación y Gestión.</t>
  </si>
  <si>
    <t>Iniciativa14</t>
  </si>
  <si>
    <t>Índice de Gestión y Desempeño</t>
  </si>
  <si>
    <t>Dirección General</t>
  </si>
  <si>
    <t>DG</t>
  </si>
  <si>
    <t>Plan Institucional de Archivos de la Entidad  </t>
  </si>
  <si>
    <t>Fortalecimiento de la Cultura organización y la Comunicación Interna</t>
  </si>
  <si>
    <t>Iniciativa15</t>
  </si>
  <si>
    <t>Nivel de satisfacción de los Colaboradores en relación con los procesos internos y la comunicación organizacional.</t>
  </si>
  <si>
    <t>Subdirección de Talento Humano</t>
  </si>
  <si>
    <t>STH</t>
  </si>
  <si>
    <t>Plan de Conservación documental  </t>
  </si>
  <si>
    <t>Implementación de estrategia sostenibilidad</t>
  </si>
  <si>
    <t>Iniciativa16</t>
  </si>
  <si>
    <t>Verificación a conformidad del informe de Sostenibilidad bajo el estándar GRI de manera anual</t>
  </si>
  <si>
    <t>Subdirección Financiera y Contable</t>
  </si>
  <si>
    <t>SFC</t>
  </si>
  <si>
    <t>Plan de Preservación Digital  </t>
  </si>
  <si>
    <t>Inventario de Gases Efecto Invernadero verificado a conformidad</t>
  </si>
  <si>
    <t>Subdirección de Abastecimiento y Servicios Generales</t>
  </si>
  <si>
    <t>SASG</t>
  </si>
  <si>
    <t>Subdirector de Abastecimiento y Servicios Generales</t>
  </si>
  <si>
    <t>Plan de Austeridad y Gestión Ambiental   </t>
  </si>
  <si>
    <t>Objetivo8</t>
  </si>
  <si>
    <t>Establecer estrategias comerciales que permitan la generación de nuevos negocios</t>
  </si>
  <si>
    <t>Iniciativa17</t>
  </si>
  <si>
    <t>Crecimiento anual en ingresos provenientes de pruebas de estado y negocios comerciales</t>
  </si>
  <si>
    <t>Unidad de Atención al Ciudadano</t>
  </si>
  <si>
    <t>UAC</t>
  </si>
  <si>
    <t>Líder de la Unidad de Atención al Ciudadano</t>
  </si>
  <si>
    <t>Plan de Acción Institucional</t>
  </si>
  <si>
    <t>Porcentaje de ingresos provenientes de negocios comerciales</t>
  </si>
  <si>
    <t>Oficina Asesora de Comunicaciones y Mercadeo</t>
  </si>
  <si>
    <t>OACM</t>
  </si>
  <si>
    <t>Jefe Oficina Asesora de Comunicaciones y Mercadeo</t>
  </si>
  <si>
    <t>Plan Anual de Adquisiciones</t>
  </si>
  <si>
    <t>Oficina de Control Interno</t>
  </si>
  <si>
    <t>OCI</t>
  </si>
  <si>
    <t>Jefe Oficina de Control Interno</t>
  </si>
  <si>
    <t>  </t>
  </si>
  <si>
    <t>Oficina Asesora de Planeación</t>
  </si>
  <si>
    <t>OAP</t>
  </si>
  <si>
    <t>Jefe Oficina Asesora de Planeación</t>
  </si>
  <si>
    <t>Operación Comercial</t>
  </si>
  <si>
    <t>Fortalecimiento Tecnológico</t>
  </si>
  <si>
    <t xml:space="preserve">Oficina Asesora Jurídica </t>
  </si>
  <si>
    <t>OAJ</t>
  </si>
  <si>
    <t xml:space="preserve">Jefe Oficina Asesora Jurídica </t>
  </si>
  <si>
    <t>Funcionamiento</t>
  </si>
  <si>
    <t>Fortalecimiento Institucional</t>
  </si>
  <si>
    <t>Oficina Gestión de Proyectos de Investigación</t>
  </si>
  <si>
    <t>OGPI</t>
  </si>
  <si>
    <t>Jefe Oficina Gestión de Proyectos de Investigación</t>
  </si>
  <si>
    <t>Inversión</t>
  </si>
  <si>
    <t>Fortalecimiento Servicios de Evaluación</t>
  </si>
  <si>
    <t>Dirección de Evaluación</t>
  </si>
  <si>
    <t>DE</t>
  </si>
  <si>
    <t>Director de la Dirección de Evaluación</t>
  </si>
  <si>
    <t>Subdirección de Estadísticas</t>
  </si>
  <si>
    <t>SE</t>
  </si>
  <si>
    <t>Subdirección de Análisis y Divulgación</t>
  </si>
  <si>
    <t>SAD</t>
  </si>
  <si>
    <t>Subdirector de la Subdirección de Desarrollo de Aplicaciones</t>
  </si>
  <si>
    <t>Plan de Brechas MIPG</t>
  </si>
  <si>
    <t>Subdirección de Diseño de Instrumentos</t>
  </si>
  <si>
    <t>SDI</t>
  </si>
  <si>
    <t>Subdirector de la Subdirección de Diseño de Instrumentos</t>
  </si>
  <si>
    <t>Política de Prevención de Daño Antijurídico - PPDA</t>
  </si>
  <si>
    <t>Dirección de Producción y Operaciones</t>
  </si>
  <si>
    <t>DPO</t>
  </si>
  <si>
    <t>Director de la Dirección de Producción y Operaciones</t>
  </si>
  <si>
    <t xml:space="preserve">Subdirector de la Subdirección de Estadísticas </t>
  </si>
  <si>
    <t>Formulación propia de la dependencia</t>
  </si>
  <si>
    <t>Subdirección de Aplicación de Instrumentos</t>
  </si>
  <si>
    <t>SAI</t>
  </si>
  <si>
    <t>Subdirector de la Subdirección de Información</t>
  </si>
  <si>
    <t>Subdirección de Producción de Instrumentos</t>
  </si>
  <si>
    <t>SPI</t>
  </si>
  <si>
    <t>Subdirector de la Subdirección de Talento Humano</t>
  </si>
  <si>
    <t>Dirección de Tecnología e Información</t>
  </si>
  <si>
    <t>DTI</t>
  </si>
  <si>
    <t>Director de la Dirección de Tecnología e Información</t>
  </si>
  <si>
    <t>Subdirector de Subdirección Financiera y Contable</t>
  </si>
  <si>
    <t>Subdirección de Información</t>
  </si>
  <si>
    <t>SI</t>
  </si>
  <si>
    <t>Subdirectora de Análisis y Divulgación</t>
  </si>
  <si>
    <t>Subdirección de Desarrollo de Aplicaciones</t>
  </si>
  <si>
    <t>SDA</t>
  </si>
  <si>
    <t>1. Planeación Institucional</t>
  </si>
  <si>
    <t>2. Gestión presupuestal y eficiencia del gasto público</t>
  </si>
  <si>
    <t>3. Compras y Contratación Pública</t>
  </si>
  <si>
    <t>4. Talento humano</t>
  </si>
  <si>
    <t>5. Integridad</t>
  </si>
  <si>
    <t>6. Transparencia, acceso a la información pública y lucha contra la corrupción</t>
  </si>
  <si>
    <t>7. Fortalecimiento organizacional y simplificación de procesos</t>
  </si>
  <si>
    <t>8. Servicio al ciudadano</t>
  </si>
  <si>
    <t>9. Participación ciudadana en la gestión pública</t>
  </si>
  <si>
    <t>10. Racionalización de trámites</t>
  </si>
  <si>
    <t>11.Gobierno digital</t>
  </si>
  <si>
    <t>12. Seguridad digital</t>
  </si>
  <si>
    <t>13.Defensa jurídica</t>
  </si>
  <si>
    <t>14. Mejora normativa</t>
  </si>
  <si>
    <t>15.Gestión del conocimiento y la innovación</t>
  </si>
  <si>
    <t>16.Gestión documental</t>
  </si>
  <si>
    <t>17.Gestión de la información estadística</t>
  </si>
  <si>
    <t>18. Seguimiento y evaluación del desempeño institucional</t>
  </si>
  <si>
    <t xml:space="preserve">19. Control interno </t>
  </si>
  <si>
    <t>PLAN DE ACCIÓN INSTITUCIONAL</t>
  </si>
  <si>
    <t>Código:</t>
  </si>
  <si>
    <t>DES -FT009</t>
  </si>
  <si>
    <t>Direccionamiento Estratégico</t>
  </si>
  <si>
    <t>Versión:</t>
  </si>
  <si>
    <t>Clasificación de la Información</t>
  </si>
  <si>
    <t>Pública</t>
  </si>
  <si>
    <t>Clasificada</t>
  </si>
  <si>
    <t>Reservada</t>
  </si>
  <si>
    <t>DERECHO FUNDAMENTAL: Educación, Igualdad</t>
  </si>
  <si>
    <t>OBJETIVO DE DESARROLLO SOSTENIBLE: 4. Educación de Calidad</t>
  </si>
  <si>
    <t>Identificación</t>
  </si>
  <si>
    <t>Alineación Estratégica Plan Estratégico Institucional</t>
  </si>
  <si>
    <t>Programación De Actividades</t>
  </si>
  <si>
    <t xml:space="preserve">Modelo Integrado De Planeación Y Gestión </t>
  </si>
  <si>
    <t xml:space="preserve">Financiación </t>
  </si>
  <si>
    <t>Actualización de la actividad</t>
  </si>
  <si>
    <t>Seguimiento Trimestre I</t>
  </si>
  <si>
    <t>Seguimiento Trimestre II</t>
  </si>
  <si>
    <t>Seguimiento Trimestre III</t>
  </si>
  <si>
    <t>Seguimiento Trimestre IV</t>
  </si>
  <si>
    <t>CÓDIGO</t>
  </si>
  <si>
    <t xml:space="preserve">Dependencia </t>
  </si>
  <si>
    <t>Perspectiva</t>
  </si>
  <si>
    <t xml:space="preserve">Objetivo Estratégico </t>
  </si>
  <si>
    <t>Iniciativa estratégica</t>
  </si>
  <si>
    <t>Indicador Estratégico</t>
  </si>
  <si>
    <t>Actividad</t>
  </si>
  <si>
    <t>Responsable</t>
  </si>
  <si>
    <t>Fecha Inicio</t>
  </si>
  <si>
    <t xml:space="preserve">Fecha Fin </t>
  </si>
  <si>
    <t>Evidencia</t>
  </si>
  <si>
    <t>Origen de formulación</t>
  </si>
  <si>
    <t xml:space="preserve">Políticas De Gestión Y Desempeño </t>
  </si>
  <si>
    <t>Políticas De Gestión Y Desempeño 2</t>
  </si>
  <si>
    <t>Políticas De Gestión Y Desempeño 3</t>
  </si>
  <si>
    <t xml:space="preserve">Planes Institucionales </t>
  </si>
  <si>
    <t xml:space="preserve">Fuente De Financiación </t>
  </si>
  <si>
    <t>Proyecto De Inversión</t>
  </si>
  <si>
    <t>Nombre del indicador</t>
  </si>
  <si>
    <t>Periodicidad de medición</t>
  </si>
  <si>
    <t xml:space="preserve">Tendencia del indicador </t>
  </si>
  <si>
    <t>Tipo de indicador</t>
  </si>
  <si>
    <t>Variables del indicador</t>
  </si>
  <si>
    <t>Formula de indicador</t>
  </si>
  <si>
    <t>Meta Trimestre 2</t>
  </si>
  <si>
    <t>Meta Trimestre 3</t>
  </si>
  <si>
    <t>Meta Trimestre 4</t>
  </si>
  <si>
    <t>¿La Meta es variable?</t>
  </si>
  <si>
    <t>¿La acción se culminó en este trimestre?</t>
  </si>
  <si>
    <t>Análisis cualitativo</t>
  </si>
  <si>
    <t>Ubicación y ruta de la evidencia</t>
  </si>
  <si>
    <t>Actividades esperadas para el siguiente trimestre</t>
  </si>
  <si>
    <t>Valor del indicador en Trimestre II</t>
  </si>
  <si>
    <t>Porcentaje de cumplimiento del indicador T2</t>
  </si>
  <si>
    <t>Análisis cualitativo T2</t>
  </si>
  <si>
    <t>Ubicación y ruta de la evidencia T2</t>
  </si>
  <si>
    <t>¿La acción se culminó en este trimestre?6</t>
  </si>
  <si>
    <t>Análisis cualitativo7</t>
  </si>
  <si>
    <t>Ubicación y ruta de la evidencia8</t>
  </si>
  <si>
    <t>Actividades esperadas para el siguiente trimestre9</t>
  </si>
  <si>
    <t>¿La acción se culminó en este trimestre?10</t>
  </si>
  <si>
    <t>Análisis cualitativo11</t>
  </si>
  <si>
    <t>Ubicación y ruta de la evidencia12</t>
  </si>
  <si>
    <t>Actividades esperadas para el siguiente trimestre13</t>
  </si>
  <si>
    <t>DE-PAI-1</t>
  </si>
  <si>
    <t>Elaborar y consolidar los informes de resultados de aplicación piloto de Clima escolar en las pruebas de Estado durante la vigencia 2024.
Informe de resultados de aplicación de cuestionarios auxiliares, del 18 de enero a 30 de junio de 2024.</t>
  </si>
  <si>
    <t>Ficha técnica, armado de prueba, construcción de ítems e informes de resultados de aplicación piloto Saber 11A y 11B
Informe Nacional de Resultados saber 3579 (capítulo de Cuestionarios Auxiliares)</t>
  </si>
  <si>
    <t>-</t>
  </si>
  <si>
    <t>Porcentaje de avance en documentos técnicos enmarcados en la iniciativa estratégica y de resultados de aplicación de cuestionarios implementados.</t>
  </si>
  <si>
    <t>Trimestral</t>
  </si>
  <si>
    <t>Positiva</t>
  </si>
  <si>
    <t>efectividad</t>
  </si>
  <si>
    <t xml:space="preserve">Avance efectivo en la construcción del documento  
Avance proyectado de la construcción del documento </t>
  </si>
  <si>
    <t>(Avance efectivo en la construcción del documento / Avance proyectado de la construcción del documento ) * 100</t>
  </si>
  <si>
    <t>Acumulativa</t>
  </si>
  <si>
    <t>No</t>
  </si>
  <si>
    <t xml:space="preserve">En cuanto a clima escolar calendario A, durante este periodo se han realizado mesas de trabajo para revisar y acordar los procedimientos para el procesamiento y calificación, esto con el fin de tener resultados para iniciar la  elaboración del informe del pilotaje.  Por otra parte, para calendario B, se han realizado todas las actividades respectivas de planeación, alistamiento y diseño de la encuesta de clima escolar.  </t>
  </si>
  <si>
    <t xml:space="preserve">Se adjunta Ficha técnica y armado de clima escolar (material clasificado). 
La construcción de ítems de clima escolar se considera material confidencial. </t>
  </si>
  <si>
    <t xml:space="preserve">En cuanto a clima escolar,  para el siguiente trimestre se espera llevar a cabo la aplicación del pilotaje en calendario B, la cual se desarrollará entre el 15 de abril de 2024 y el 21 de junio de 2024. Durante la aplicación se hará un monitoreo constante del porcentaje de respuestas, para llevar un registro y adecuar así las estrategias de comunicación con las instituciones educativas. </t>
  </si>
  <si>
    <t>DE-PAI-2</t>
  </si>
  <si>
    <t xml:space="preserve">Realizar reporte diagnóstico final de la consultoría del programa Sacúdete.
Asegurar el enfoque diferencial y de interseccionalidad en el marco del proyecto de inclusión de población, por medio de adaptación de cuadernillos e informes de resultados.
</t>
  </si>
  <si>
    <t>Informe de procesamiento y análisis de resultados (primera medición) del instrumento de medición.
Reporte diagnóstico final de la consultoría para orientar el ejercicio hacia el futuro.
Adaptación de cuadernillos 
Pilotajes con comunidades NARP</t>
  </si>
  <si>
    <t>Porcentaje de avance en documentos técnicos  con carácter diferencial y territorial</t>
  </si>
  <si>
    <t xml:space="preserve">Avance efectivo en la construcción del documento 
 Avance proyectado de la construcción del documento </t>
  </si>
  <si>
    <t xml:space="preserve">En relación con el proyecto Sacúdete, durante este periodo se realizaron las actividades de procesamiento y análisis de resultados conducentes a la elaboración del Informe de procesamiento y análisis de resultados (primera medición) del instrumento de medición. También fue realizada una sesión de socialización del informe para promover su apropiación, a partir de la cual, se incorporando observaciones e inquietudes en su versión final. También fue elaborado el Reporte diagnóstico final de la consultoría para orientar el ejercicio hacia el futuro.
Por otro lado, en el primer trimestre frente pilotajes con NARP,  se generó un plan de adaptación para comunidades étnicas que  es parte de la actual oferta del sistema integral de evaluación. </t>
  </si>
  <si>
    <t>Para las evidencias, consultar la hoja: Índice de Enlaces</t>
  </si>
  <si>
    <t>La consultoría de Sacúdete finalizó, por lo tanto, no se prevén más acciones en los siguientes períodos.
Frente a pilotajes con NARP,  se espera generar un plan de adaptación para comunidades étnicas y aplicarlo con Saber 9.</t>
  </si>
  <si>
    <t>DE-PAI-3</t>
  </si>
  <si>
    <t>Seguimiento a las actividades establecidas para el desarrollo de los estudios internacionales que se adelanten en la vigencia.
Monitoreo de gestión con consorcios para estudios internacionales en las siguientes líneas de tiempo:
Piloto PISA : ventana de aplicación 15 de abril al 31 de mayo
TALIS estudio principal módulo central: ventana de aplicación 1 de marzo al 31 de mayo
TALIS estudio principal módulo Starting Strong: ventana de aplicación 1 de abril al 2 de agosto
Piloto ERCE - Preparación y entrega base de datos nacional: 1 de enero al 31 de junio
Pre piloto PISA: 1 de agosto al 30 de septiembre</t>
  </si>
  <si>
    <t>Correos electrónicos
Comunicación a través de plataformas de los consorcios
Participación en eventos como NPM</t>
  </si>
  <si>
    <t>Porcentaje de pruebas internacionales monitoreadas</t>
  </si>
  <si>
    <t>Monitoreo efectuado a los procesos propios de evaluación para las pruebas  internacionales a realizar
Monitoreo planeado al alistamiento de los procesos propios de evaluación para pruebas internacionales a realizar</t>
  </si>
  <si>
    <t>Monitoreo efectuado a los procesos propios de evaluación para las pruebas  internacionales a realizar/ Monitoreo planeado al alistamiento de los procesos propios de evaluación para pruebas internacionales a realizar *100%</t>
  </si>
  <si>
    <t>Para el primer trimestre de 2024 se continuó el avance y monitoreo de las tareas correspondientes a los diferentes proyectos de pruebas internacionales teniendo los siguientes hitos por proyecto:
1. PISA: Para PISA 2025 se continuaron con las tareas de preparación de la aplicación del estudio piloto en varios frentes. Se avanzó casi totalmente con el proceso de revisión de instrumentos y cuestionarios de contexto. Se contactaron a los colegios seleccionados en la muestra para empezar el levantamiento de información de la población objetivo para realizar la segunda etapa del muestreo. A su vez se comenzó el contacto con organizaciones y secretarías de educación con el objetivo de presentar la posibilidad de aplicación de sobremuestras en el estudio principal de 2025.  Se finalizó toda la traducción y adaptación final del material de aplicación (manuales, listas y formatos).  Se contó con la asistencia presencial del codificador líder del dominio de Ciencias en la capacitación realizada en Bangkok, Tailandia. Los demás integrantes de los equipos de codificación de Lectura y Matemática asistieron de manera virtual al ciclo de capacitaciones a lo largo del mes de febrero. Se realizaron todas las validaciones necesarias al software y paquete de muestreo Maple con el soporte y asistencia de la empresa Westat y el equipo de ACER.
Para PISA 2022, se realizó la revisión y comentario del primer borrador del Vol III (Pensamiento Creativo) del informe de resultados internacionales.
2. SSES: A la espera de la publicación del primer volumen del reporte internacional de resultados para SSES 2023, se realizó una nueva revisión del borrador del reporte. A su vez se han venido recibiendo actualizaciones de las bases de datos de resultados internacionales.
3. TALIS: Para TALIS 2024 se continuó con las actividades de preparación de la aplicación de la encuesta principal para ambos módulos (Core Survey y Starting Strong). Esto a significado que para este primer trimestre del 2024 se finalizaron ambas versiones de los instrumentos y cuestionarios a aplicar (electrónicos y en papel). A su vez se recibió la actualización de la muestra realizada por la IEA, la cual fue revisada y validada. Con esta información ya confirmada se empezaron los contactos con los colegios, jardines y unidades de servicio seleccionadas en la muestra para confirmar su participación en el estudio y posterior levantamiento de la información de la población objetivo para la realización de la segunda etapa de muestreo.
4. ICCS: Se contó con la asistencia presencial de Rafael Benjumea como NCR de Colombia a la primera reunión de presentación del ciclo ICCS 2027 en Hamburgo, Alemania.  
5. ERCE: Para este primer trimestre se asistió a las reuniones virtuales de capacitación para el proceso de codificación de preguntas abiertas de la prueba de logro de Escritura para el piloto de ERCE 2025. Se mantuvo durante los primero dos meses de año una seguidilla de espacios para resolución de dudas sobre este tema en particular. El equipo de la SPI encargado del proceso de codificación ha estado preparando las actividades a desarrollarse durante el segundo trimestre del año 2024.</t>
  </si>
  <si>
    <t>Para acceder a esta evidencia, solicitar acceso a Julián Segura.</t>
  </si>
  <si>
    <t>Aplicación del estudio piloto de PISA 2025.
Aplicación del estudio principal de TALIS 2024.
Finalización de actividades y consolidación de base de datos nacional para el piloto de ERCE 2025.</t>
  </si>
  <si>
    <t>Para el segundo trimestre de 2024 se continuó el avance y monitoreo de las tareas correspondientes a los diferentes proyectos de pruebas internacionales teniendo los siguientes hitos por proyecto:
1. PISA: Durante el segundo trimestre se llevó a cabo la segunda etapa de muestreo para las 78 sedes seleccionadas en la muestra del piloto. Proceso necesario para la selección de estudiantes participantes en cada colegio. La venta oficial de aplicación se abrió el 15 de abril y se cerró el 14 de junio (luego de aprobada una solicitud de extensión de dos semanas). 
A su vez, se adelantó el proceso de digitación de la información de instrumentos y formatos de papel (cuestionario de padres y formatos de seguimiento respectivamente) para avanzar con el proceso de consolidación de la base de datos del piloto que será enviada durante el tercer trimestre del presente año. 
2. SSES: Luego de la publicación del primer volumen del reporte internacional de resultados el 26 de abril de 2024, se continuó durante el segundo trimestre con actividades de revisión de los primeros borradores del segundo volumen. 
Se asistió de manera virtual a la séptima reunión de National Project Managers los días 27 y 28 de junio de 2024.
3. TALIS: Para TALIS 2024 se abrieron las ventanas de aplicación de ambos módulos en Colombia (Core Survey y Starting Strong). Durante el segundo trimestre se continuaron con las tareas de levantamiento de información de listas para realizar la segunda etapa de muestreo. De manera paralela se aplicó la encuesta en los sitios (colegios, jardines y unidades de servicio) donde esta etapa se completó. Al corte de este reporte aún están abiertas ambas ventanas de aplicación (hasta finales de julio de 2024).
Se asistió de manera virtual a la tercera reunión del Informal Group de Starting Strong el día 26 de junio de 2024.
4. ERCE: Para este segundo trimestre se realizó la consolidación de las bases de datos nacionales del piloto para ser enviadas al LLECE. En particular se finalizaron las actividades de codificación de preguntas abiertas, escaneo de la prueba de escritura, consolidación de la base de muestreo y participación, digitación de toda la información correspondiente. El trabajo se finalizó durante el mes de junio. Para ser enviada la base consolidada durante la primera semana de julio de 2024.</t>
  </si>
  <si>
    <t>Para acceder a esta evidencia, solicitar acceso a la coordinación de pruebas internacionales.</t>
  </si>
  <si>
    <t>DE-PAI-4</t>
  </si>
  <si>
    <t xml:space="preserve">Creación del Banco de Innovación, conforme a la definición de los criterios innovadores de los proyectos que adelantan las diferentes áreas del Icfes.
Desarrollo de mesas técnicas del laboratorio de evaluación encaminadas a gestionar la transferencia de conocimientos. </t>
  </si>
  <si>
    <t xml:space="preserve">Informes de avance acerca del diseño, formulación e implementación del Banco de Innovación. 
Sistematización de las mesas técnicas con el seguimiento de los compromisos y estado de avance de los proyectos. 
</t>
  </si>
  <si>
    <t>Plan Anual de Adquisiciones  </t>
  </si>
  <si>
    <t xml:space="preserve">Porcentaje de avance de consolidación de mesas técnicas del laboratorio de evaluación encaminadas a gestionar la transferencia de conocimientos. </t>
  </si>
  <si>
    <t xml:space="preserve">Avance efectivo en las mesas técnicas
Avance proyectado de las mesas técnicas </t>
  </si>
  <si>
    <t>(Avance efectivo en las mesas técnicas / Avance proyectado  en las mesas técnicas ) * 100</t>
  </si>
  <si>
    <t>Se realizó la primera mesa técnica del año, a fin de instaurar el escenario como parte de la gestión del laboratorio y socializar los principales resultados de las cuatro mesas efectuadas durante el año 2023 y presentar el plan de trabajo para la vigencia actual. Así mismo, se adelantó el seguimiento a los proyectos postulados en el laboratorio. Las dependencias participantes en esta mesa fueron AOP; SPI, SE, OACM, SAyD, DTI, OAGPI, SDI y DE.  Con los participantes se compartieron los documentos como la presentación en Power Point, Informe de planeación estratégica del Laboratorio de Evaluación 2024-2027. Adicionalmente, se recopiló información acerca de  la propuesta de nombres para el laboratorio</t>
  </si>
  <si>
    <t xml:space="preserve">Se comenzará la consolidación de información y levantamiento del marco de referencia del banco de innovación, se adelantará el seguimiento a los proyectos, así como la definición de criterios de innovación, la identificación de proyectos bajo esos criterios de innovación,  y la sistematización de las mesas técnicas del laboratorio. </t>
  </si>
  <si>
    <t>DPO-PAI-1</t>
  </si>
  <si>
    <t>Realizar seguimiento a la Planeación y ejecución Operativa de las pruebas de estado, pruebas internacionales y demás evaluaciones que requiera el Instituto para la vigencia, conforme con las particularidades y necesidades específicas con carácter diferencial</t>
  </si>
  <si>
    <t>Soporte de cumplimiento de las actividades cargados en Plan view</t>
  </si>
  <si>
    <t xml:space="preserve">Gestión en la producción y aplicación de instrumentos </t>
  </si>
  <si>
    <t>eficacia</t>
  </si>
  <si>
    <t>1) Numero de actividades a cargo de la DPO realizadas en el trimestre por prueba
 2) Numero de actividades a cargo de la DPO proyectadas para el trimestre por prueba</t>
  </si>
  <si>
    <t xml:space="preserve">	Numero de actividades a cargo de la DPO realizadas en el trimestre por prueba/ Numero  de actividades a cargo de la DPO proyectadas para el trimestre por prueba * 100</t>
  </si>
  <si>
    <t>Fija</t>
  </si>
  <si>
    <t xml:space="preserve">Durante el primer trimestre de 2024 por parte de la Dirección de Producción y Operaciones se realizó seguimiento a la etapa precontractual y contractual de los proveedores de impresión y lectura, Logística de aplicación y transporte para la prueba Saber 11B, así mismo al cumplimento de las actividades operativas y logísticas para garantizar los recursos físicos y humanos necesarios para la realización de la prueba con corte al 31 de marzo de 2024.
Por otro lado, de manera paralela se realizo seguimiento al desarrollo de las etapas de planeación y alistamiento para los proyectos de evaluación proyectados para el primer y segundo semestre de 2024 y las pruebas Internacionales conforme a lo definido con los diferentes consorcios.
</t>
  </si>
  <si>
    <t>Plan  view cronograma por prueba</t>
  </si>
  <si>
    <t>Desde la Dirección de Producción y Operaciones se prevé para el segundo semestre de 2024 continuar con el seguimiento a las actividades que se desarrollan en la Dirección y sus subdirecciones en el marco de la Planeación y ejecución Operativa de las pruebas de estado y demás evaluaciones que requiera el Instituto, lo anterior conforme a los cronogramas institucionales previstos para la diferentes pruebas, por tal motivo se seguirán llevando a cabo las acciones necesarias para la realización de la prueba Saber 11B, Saber Pro y TYT primer semestre, proyectos de evaluación y pruebas (Consejo Superior de la Judicatura, 3579, Ponal, entre otros) y pruebas internacionales.</t>
  </si>
  <si>
    <t xml:space="preserve">Desde la Dirección de Producción y Operaciones en el segundo trimestre de 2024 se realizó el seguimiento a las actividades que se desarrollan en la Dirección y sus subdirecciones en el marco de la Planeación y ejecución Operativa para la aplicación de la prueba de estado Saber 11B y de los proyectos de evaluación del examen de Estado para ejercer la profesión de abogado dispuesto en la Ley 1905 de 2018 del CSJU y las pruebas psicotécnicas de conocimientos policiales, para el concurso de patrulleros previo al curso de capacitación para el ingreso al grado de Subintendente PONAL, lo anterior conforme a los cronogramas institucionales previstos.
A su vez en lo referente a las pruebas internacionales la DPO lidera el seguimiento logístico y operativo para el desarrollo de la aplicación de la fase piloto del Programa para la Evaluación Internacional de Alumnos, PISA y el Estudio Internacional sobre la Enseñanza y el Aprendizaje, TALIS, en su fase de estudio principal previstas para la vigencia 2024.
Para el tercer trimestre se continuará con el seguimiento a las pruebas de estado Saber Pro y Saber TYT primer semestre, Saber 11A, los proyectos de evaluación y las pruebas internacionales. </t>
  </si>
  <si>
    <t>No aplica</t>
  </si>
  <si>
    <t>OACM-PAI-1</t>
  </si>
  <si>
    <t xml:space="preserve">Participación del Icfes en eventos regionales, nacionales e internacionales </t>
  </si>
  <si>
    <t>Requerimiento al operador logístico, aprobación de presupuesto.</t>
  </si>
  <si>
    <t>Participación en eventos institucionales y del sector a nivel nacional y regional</t>
  </si>
  <si>
    <t>Número de eventos institucionales a los cuales se participo</t>
  </si>
  <si>
    <t>por demanda</t>
  </si>
  <si>
    <t>Si</t>
  </si>
  <si>
    <t>Actualmente la oficina se encuentra estructurando el proceso de contratación del proveedor de operación logística que va acompañar la vigencia, no obstante de acuerdo con el cronograma de eventos contemplado para el primer cuatrimestre del año la oficina en acompañamiento de la Dirección General adelanto las suscripción de una contratación directa del Contrato número ICFES 441-2024 por INMOV SAS con el fin de atender la operación logística del evento realizado del 3 al 5 de abril en San Andrés, Encuentro Regional sobre la evaluación de la educación.</t>
  </si>
  <si>
    <t>Evidencia de la actividad</t>
  </si>
  <si>
    <t xml:space="preserve">Planeación para eventos ya mapeados como el Seminario Internacional de Investigación sobre la Calidad de la Educación - SiiCE y Encuentro Nacional de Lideres y Lideresas. </t>
  </si>
  <si>
    <t>En este segundo trimestre en Santa Marta se realizó la presentación de la estrategia Icfes con las regiones en el Foro de Salud Mental y Bienestar de los Docentes de Santa Rosa de Osos (Antioquia)</t>
  </si>
  <si>
    <t>OACM-PAI-2</t>
  </si>
  <si>
    <t>Establecer y ejecutar una estrategia de relacionamiento regional con grupos de interés.</t>
  </si>
  <si>
    <t>Documento de la estrategia y cinco actividades de relacionamiento en regiones con grupos de interés y grupos de valor</t>
  </si>
  <si>
    <t>Realización e implementación de la estrategia de comunicaciones externa regional</t>
  </si>
  <si>
    <t>Actividades ejecutadas 
Actividades planeadas</t>
  </si>
  <si>
    <t>Actividades ejecutadas / Actividades planeadas *100</t>
  </si>
  <si>
    <t>Desde la oficina de Asesora de Comunicaciones y Mercadeo en articulación con SAYD hemos venido diseñando la estrategia comunicacional de ICFES con las regiones, con la intención de dar conocer la misionalidad del Instituto en todos los niveles territoriales.</t>
  </si>
  <si>
    <t>Se tendrá consolidada la estrategia de comunicaciones y en ejecución</t>
  </si>
  <si>
    <t>Se realiza la estrategia de comunicaciones de Icfes con las regiones y se llevo a cabo  en Unguía (Choco) la socialización de Saber + con los estudiantes y docentes del grado once de instituciones educativas.</t>
  </si>
  <si>
    <t>OACM-PAI-3</t>
  </si>
  <si>
    <t>Diseñar e implementar una estrategia de divulgación de la PPDA, a través de los canales de comunicación institucionales.</t>
  </si>
  <si>
    <t>Piezas comunicativas en medio de difusión del Instituto</t>
  </si>
  <si>
    <t>Realización e implementación de la estrategia de comunicación interna para la divulgación de la PPDA</t>
  </si>
  <si>
    <t>Se definió la estrategia de comunicación interna y se esta implementado de acuerdo a dichos lineamientos.</t>
  </si>
  <si>
    <t>Divulgación de la estrategia por los medios definidos para comunicación interna.</t>
  </si>
  <si>
    <t>Se realizaron piezas de comunicación en el boletín interno "Entre-Nos"</t>
  </si>
  <si>
    <t>OACM-PAI-4</t>
  </si>
  <si>
    <t>Formalizar el protocolo de gestión de solicitudes, peticiones y comentarios en las redes sociales activas de la entidad.</t>
  </si>
  <si>
    <t>Protocolo aprobado e implementado</t>
  </si>
  <si>
    <t>Normalización e implementación del Protocolo en redes sociales</t>
  </si>
  <si>
    <t>eficiencia</t>
  </si>
  <si>
    <t xml:space="preserve">Documento normalizado y socializado a los colaboradores del Instituto </t>
  </si>
  <si>
    <t>Se cuenta con un documento preliminar y se planea tenerlo aprobado y socializado en junio</t>
  </si>
  <si>
    <t>Normalizar el documento en DARUMA y socializarlo en el Instituto</t>
  </si>
  <si>
    <t>OACM-PAI-5</t>
  </si>
  <si>
    <t>Establecer una Política de Comunicaciones para la entidad.</t>
  </si>
  <si>
    <t>La política de comunicaciones aprobada, socializada e implementada</t>
  </si>
  <si>
    <t>Normalización e implementación de las Políticas de Comunicación en la entidad</t>
  </si>
  <si>
    <t>Documento normalizado y socializado a los colaboradores del Instituto</t>
  </si>
  <si>
    <t>Se cuenta con un documento preliminar, se esta socializando con la Dirección de Tecnología e información y con la Oficina Asesora de Planeación</t>
  </si>
  <si>
    <t>OACM-PAI-6</t>
  </si>
  <si>
    <t>Desarrollar estrategias de comunicación interna con las diferentes dependencias del Instituto, garantizando una difusión apropiada y oportuna de la información que genera el Instituto a todos los colaboradores.</t>
  </si>
  <si>
    <t>Informe de análisis de  resultados de la encuesta semestral de comunicación interna formulada y aplicada a los colaboradores del Instituto</t>
  </si>
  <si>
    <t xml:space="preserve">Informe de análisis de resultados de la aplicación de la  encuesta de satisfacción de la estrategia de comunicación interna </t>
  </si>
  <si>
    <t>Semestral</t>
  </si>
  <si>
    <t>Se vienen trabajando en la elaboración de la encuesta para realizarla en el mes de junio de 2024, esta corresponde al primer semestre del presente año.</t>
  </si>
  <si>
    <t>Para el segundo trimestre se tiene la encuesta, resultados e informe.</t>
  </si>
  <si>
    <t>Se realizó la encuesta a los colaboradores del Instituto donde manifestaron su satisfacción con respecto a la información publicada en los canales internos.</t>
  </si>
  <si>
    <t>OAP-PAI-1</t>
  </si>
  <si>
    <t>Implementación del modelo de Costeo del ICFES</t>
  </si>
  <si>
    <t>Plan de Trabajo del Modelo de Costeo y el Esquema de Tarifas Diferenciales</t>
  </si>
  <si>
    <t>Matriz de costeo para pruebas de Estado y Proyectos de Evaluación</t>
  </si>
  <si>
    <t>Avance del Plan de Trabajo del Modelo de Costeo y el Esquema de Tarifas Diferenciales.</t>
  </si>
  <si>
    <t>Actividades del Cronograma</t>
  </si>
  <si>
    <t>Actividades del Plan de Trabajo realizadas / Actividades del Plan de Trabajo Planeadas</t>
  </si>
  <si>
    <t>A la fecha se cuenta con:
Un primer borrador del Cronograma, el cual se proyectó desde enero, y que ahora mismo se encuentra en actualización de fechas
La propuesta que será presentada a la Junta Directiva, que se trabajó en una reunión el lunes 22 de abril
El acta de la primera reunión de seguimiento a este tema, que se hará una vez por semana (lo lunes), programadas hasta junio
El modelo de costeo y el esquema de tarifas diferenciales debe ser implementado este año para iniciar con las inscripciones de las Pruebas 11B, que inician en noviembre de 2024.</t>
  </si>
  <si>
    <t>Reuniones de seguimiento a las actividades del Plan</t>
  </si>
  <si>
    <t>OAP-PAI-11</t>
  </si>
  <si>
    <t>Hacer Seguimiento a planes, programas y proyectos para el adecuado desarrollo institucional</t>
  </si>
  <si>
    <t>Monitoreo al Plan de Acción Institucional 2024</t>
  </si>
  <si>
    <t>Efectividad de cumplimiento de Plan de Acción Institucional 2024</t>
  </si>
  <si>
    <t>Acciones cumplidas incluidas en el PAI 2024</t>
  </si>
  <si>
    <t>Acciones cumplidas por trimestre en el PAI 2024 / Total de acciones PAI 2024</t>
  </si>
  <si>
    <t>Durante el primer seguimiento del año se realizaron los ajustes correspondientes a la versión 2, lo cual repercutió en los cambios del monitoreo. De un total de 108 actividades, y teniendo en cuenta los ajustes realizados,  se reportó el 100%</t>
  </si>
  <si>
    <t xml:space="preserve">Página web del Icfes, sitio de transparencia y acceso a la información pública: 4.3.3 Plan de acción Institucional - PAI </t>
  </si>
  <si>
    <t>Medición de indicadores con sus respectivas metas
Recopilación del Monitoreo a los trimestres restantes del año</t>
  </si>
  <si>
    <t>OAP-PAI-12</t>
  </si>
  <si>
    <t>Realizar seguimiento al cumplimiento del Plan de Brechas MIPG</t>
  </si>
  <si>
    <t>Plan de Brechas MIPG con avanza y cumplimiento de actividades</t>
  </si>
  <si>
    <t>No de Monitoreos de seguimiento del Plan de Cierre de Brechas</t>
  </si>
  <si>
    <t>Monitoreos Realizados 
Monitoreos Programados</t>
  </si>
  <si>
    <r>
      <rPr>
        <u/>
        <sz val="12"/>
        <color theme="1"/>
        <rFont val="Arial"/>
        <family val="2"/>
      </rPr>
      <t>Monitoreos Realizados * 100</t>
    </r>
    <r>
      <rPr>
        <sz val="12"/>
        <color theme="1"/>
        <rFont val="Arial"/>
        <family val="2"/>
      </rPr>
      <t xml:space="preserve">
Monitoreos Programados</t>
    </r>
  </si>
  <si>
    <t xml:space="preserve">Para el primer trimestre de 2024, se realizó seguimiento al avance de los Planes de Cierre de Brechas de las Políticas del MIPG  con el fin de conocer su avance. Para lo anterior, se remitió correo solicitando a los responsables las actividades con el fin de que realizaran el correspondiente reporte con las correspondientes evidencias, el cual se consolida el 12 de abril.
De otra parte en el Icfes se encuentra  en este momento en el diligenciamiento del FURAG 2024 y de los autodiagnósticos de las políticas el cual se realizó bajo la estrategia de la RUTA MIPG 2024,  la cual se construyó un solo instrumentos que permita contar con este tipo de medición, que nos permita generar un plan de cierre de brechas a corto y mediano plazo que contribuya al logro de obtener 10 puntos en el cuatrienio 2024-2027. </t>
  </si>
  <si>
    <t>Correo OAP solicitud de reporte plan de brecha</t>
  </si>
  <si>
    <t>1. Realizar un primer reporte de monitoreo del plan de cierre de brechas de las actividades vigentes
2. Actualizar el plan de cierre de brechas de acuerdo con el contexto actual y el resultado de los autodiagnósticos así como el resultado del FURAG.
3. Presentar el Plan de cierre de brechas al Comité Institucional de Gestión y Desempeño -CIGD para su aprobación.
4. Incluir el plan de cierre de brechas en el modulo de planes de DARUMA por parte de cada responsable de Política MIPG.</t>
  </si>
  <si>
    <t>OAP-PAI-13</t>
  </si>
  <si>
    <t>Inventario de fuentes de emisión
Alcance de huella de carbono documentado
Herramientas de recopilación y reporte de huella de carbono en uso
Informe de Auditorías Internas
Informe de Auditorías externas de verificación de huella de carbono</t>
  </si>
  <si>
    <t>Huella de Carbono Icfes</t>
  </si>
  <si>
    <t>Anual</t>
  </si>
  <si>
    <t>Porcentaje  de avances en la construcción del Inventario de Gases Efecto Invernadero verificado a conformidad</t>
  </si>
  <si>
    <t xml:space="preserve">Nro. de Actividades Ejecutadas / Nro. de Actividades planeadas </t>
  </si>
  <si>
    <t>Se adelanto la contratación del proceso ICFES-440-2024, con objeto "Contratar la realización del diseño de estrategia y política de sostenibilidad-responsabilidad social e informe de sostenibilidad 2023 con el estándar GRI, con miras al fortalecimiento institucional, su proyección a grupos de interés y la disposición a los retos de internacionalización, compromiso social y ambiental de la entidad"
Dentro del cual se incluye la elaboración del Informe de GEI Bajo el estándar ISO 14064-1, Desarrollo de herramientas de cálculo, Definición de iniciativas de reducción  y verificación interna de la huella de carbono del Icfes.</t>
  </si>
  <si>
    <t>En este enlace se encuentra la información relacionada con el proceso contractual del proyecto de sostenibilidad  donde se incluye la medición de huella de carbono</t>
  </si>
  <si>
    <t>Elaboración de inventario de fuentes de emisión
Determinación de alcance de huella de carbono</t>
  </si>
  <si>
    <t>OAP-PAI-14</t>
  </si>
  <si>
    <t>Mantener el Sistema de gestión de calidad del Icfes</t>
  </si>
  <si>
    <t xml:space="preserve">Fortalecimiento Sistemas de Gestión </t>
  </si>
  <si>
    <t xml:space="preserve">trimestral </t>
  </si>
  <si>
    <t>% de cumplimiento en el fortalecimiento del SGC  = 
(Actividades realizadas para el fortalecimiento del SGC / Actividades Planeadas para el fortalecimiento del SGC)×100</t>
  </si>
  <si>
    <t xml:space="preserve">Durante este primer trimestre de la vigencia, se han realizado acciones pertinentes para  el mantenimiento del Sistema de Gestión De Calidad, que fortalecen la gestión como : Actualización de las caracterizaciones y Bases documentales de los procesos 
Revisión y Seguimiento a los Riesgos de Gestión y Corrupción de los procesos, 
Seguimiento a los Planes de Mejoramiento, por  diferentes fuentes de Auditoria (ICONTEC;OCI;DANE entre otras)  que permiten implementar acciones de mejora a los procesos  del Icfes. 
Seguimiento a las Salidas No Conformes, en pro de mejorar la conformidad de los Productos y Servicios del Instituto </t>
  </si>
  <si>
    <t>Las evidencias se pueden consultar en el espacio compartido que se trabaja en la OAP. Para consultarlo, contactarse con Marcela Borda (mbordar@icfes.gov.co)</t>
  </si>
  <si>
    <t>Contar con el Producto de Contexto / Grupos de Valor y De Interés con la identificación de Necesidades y Expectativas 
Realizar Revisión Por la Dirección 2023  
Presentar en Comité Institucional de Gestión y Desempeño el estado del Sistema de Gestión</t>
  </si>
  <si>
    <t>OAP-PAI-15</t>
  </si>
  <si>
    <t>Implementar y documentar el sistema integrado de gestión del Icfes</t>
  </si>
  <si>
    <t>Reporte de seguimiento del plan de implementación y documentación del SIG Icfes</t>
  </si>
  <si>
    <t>Avance de integración de los sistemas de gestión</t>
  </si>
  <si>
    <t>trimestral</t>
  </si>
  <si>
    <t xml:space="preserve"> - Actividades de integración del SIGO planteadas 
 - Actividades de integración del SIGO ejecutadas</t>
  </si>
  <si>
    <t>Se formuló plan de trabajo de integración del SIGO con aportes de los diferentes líderes de los sistemas de gestión, especialmente de los sistemas que esta liderando la OAP como Calidad, Seguridad y Privacidad de la Información, Ambiental y MIPG</t>
  </si>
  <si>
    <t>Las evidencias se pueden consultar en el espacio compartido que se trabaja en la OAP. Para consultarlo, contactarse con Luisa Sanchez (lfsanchez@icfes.gov.co)</t>
  </si>
  <si>
    <t>Revisión por a dirección integrada, política integrada da aprobada y resolución de conformación del SIGO aprobada</t>
  </si>
  <si>
    <t>OAP-PAI-16</t>
  </si>
  <si>
    <t xml:space="preserve"> - Levantamiento de línea base para el informe de sostenibilidad
 - Elaboración de análisis de materialidad
 - Priorización de asuntos materiales
 - Definición de lineamientos sostenibles para contratación, auditorías externas</t>
  </si>
  <si>
    <t xml:space="preserve"> - Informe de línea base para el informe de sostenibilidad
 - Informe de análisis de materialidad
 - Listado de asuntos materiales del Icfes
 - Lineamientos sostenibles para contratación documentados</t>
  </si>
  <si>
    <t xml:space="preserve">Reporte de Sostenibilidad </t>
  </si>
  <si>
    <t>Porcentaje de Avance en  la consolidación de reporte de sostenibilidad del Icfes</t>
  </si>
  <si>
    <t>Se adelanto la contratación del proceso ICFES-440-2024, con objeto "Contratar la realización del diseño de estrategia y política de sostenibilidad-responsabilidad social e informe de sostenibilidad 2023 con el estándar GRI, con miras al fortalecimiento institucional, su proyección a grupos de interés y la disposición a los retos de internacionalización, compromiso social y ambiental de la entidad"</t>
  </si>
  <si>
    <t>En este enlace se encuentra la información relacionada con el proceso contractual del proyecto de sostenibilidad</t>
  </si>
  <si>
    <t xml:space="preserve">Levantamiento de línea base para el informe de sostenibilidad
 </t>
  </si>
  <si>
    <t>OAP-PAI-3</t>
  </si>
  <si>
    <t>Realizar rueda de negocios internacional</t>
  </si>
  <si>
    <t>Informe de resultados Rueda de Negocios internacional</t>
  </si>
  <si>
    <t>Porcentaje de avance</t>
  </si>
  <si>
    <t xml:space="preserve">Actividades planeadas y ejecutadas </t>
  </si>
  <si>
    <t>(Actividades ejecutadas  / Actividades planeadas )* 100%</t>
  </si>
  <si>
    <t>Este trimestre se realizó las siguientes actividades: Estructuración el evento 
Construir base de datos  invitados nacionales e internacionales, dando como resultado un avance del 20%</t>
  </si>
  <si>
    <t>Repositorio de la OAP</t>
  </si>
  <si>
    <t xml:space="preserve">Realizar alistamiento de evento </t>
  </si>
  <si>
    <t>OAP-PAI-4</t>
  </si>
  <si>
    <t>Divulgar el Portafolio de Servicios</t>
  </si>
  <si>
    <t>Informe de divulgación de portafolio</t>
  </si>
  <si>
    <t>Este trimestre se realizaron las siguientes actividades: Construir estrategia de comunicaciones, Construir y/o actualizar base de datos de clientes, dando como resultado un avance de 43%</t>
  </si>
  <si>
    <t xml:space="preserve">Construir piezas de información 
Ejecutar estrategia de comunicación para divulgación  </t>
  </si>
  <si>
    <t>OAP-PAI-5</t>
  </si>
  <si>
    <t>Fortalecer el micrositio de consultoría de la pagina web del Icfes</t>
  </si>
  <si>
    <t>Modulo de consultoría pagina web actualizado</t>
  </si>
  <si>
    <t>En este trimestre se realizó la siguiente actividad: Actualización del portafolio descargable versión 2024, dando como resultado un avance de 43%</t>
  </si>
  <si>
    <t xml:space="preserve">Actualizar el contenido de los servicios institucionales
Actualización del apartado gráfico de la interfaz </t>
  </si>
  <si>
    <t>OAP-PAI-6</t>
  </si>
  <si>
    <t>Plan de Seguridad y Privacidad de la Información: Ejecutar el Plan anual 2024 de establecido de acuerdo con los lineamientos MIPG</t>
  </si>
  <si>
    <t>Cumplimiento de 40 actividades establecidas en el plan</t>
  </si>
  <si>
    <t>Cumplimiento del plan SGSPI</t>
  </si>
  <si>
    <t>actividades ejecutadas / actividades programadas</t>
  </si>
  <si>
    <t>(Numero actividades ejecutadas / Numero actividades programadas) * 100</t>
  </si>
  <si>
    <t>Se realizó el registro y actualización de las bases de datos que contienen datos personales en el aplicativo de la Superintendencia de Industria y Comercio- SIC.
- Se definió el plan de concienciación de seguridad y privacidad de la información
- Se elaboró la herramienta para realizar el diagnostico bajo la norma ISO 27001:2022</t>
  </si>
  <si>
    <t>Realizar gestión de activos de información
Realizar Gestión de eventos e incidentes de seguridad de la información
Realizar Sensibilizaciones en SGSPI
Generar el reporte de seguimiento de implementación del SGSPI</t>
  </si>
  <si>
    <t>OAP-PAI-7</t>
  </si>
  <si>
    <t>Plan de Tratamiento de Riesgos de Seguridad y Privacidad de la Información: Ejecutar el Plan anual 2024 de establecido de acuerdo con los lineamientos MIPG</t>
  </si>
  <si>
    <t>Cumplimiento de 5 actividades establecidas en el plan</t>
  </si>
  <si>
    <t>Cumplimiento del plan de gestión de riesgos de SGSPI</t>
  </si>
  <si>
    <t>semestral</t>
  </si>
  <si>
    <t>El equipo de seguridad y privacidad de la información ha participado en las mesas de trabajo para la definición de ala metodología de riesgos</t>
  </si>
  <si>
    <t>Definir  la metodología para la gestión de riesgos
realizar Monitoreo de riesgos de SGSPI</t>
  </si>
  <si>
    <t>OAP-PAI-8</t>
  </si>
  <si>
    <t>Definir tablero de indicadores de para medir el nivel de implementación de los diferentes dominios del SGSPI</t>
  </si>
  <si>
    <t>Tablero de indicadores de para medir el nivel de implementación de los diferentes dominios del SGSPI.</t>
  </si>
  <si>
    <t>Instrumento de medición de implementación de los dominios del SGSI</t>
  </si>
  <si>
    <t>único</t>
  </si>
  <si>
    <t>Cumplimiento diseño del tablero</t>
  </si>
  <si>
    <t>Herramienta para medir los controles de ISO 27001:2022</t>
  </si>
  <si>
    <t>Se elaboró la herramienta para realizar el diagnostico bajo la norma ISO 27001:2022 para la medición de los dominios del SGSPI</t>
  </si>
  <si>
    <t>OAP-PAI-9</t>
  </si>
  <si>
    <t>Medir indicadores del SGSPI de acuerdo con las evidencias suministradas por los líderes</t>
  </si>
  <si>
    <t>Medición de indicadores del SGSPI de acuerdo con las evidencias suministradas por los líderes. (T2)</t>
  </si>
  <si>
    <t>Porcentaje de implementación del SGSPI</t>
  </si>
  <si>
    <t>Cumplimiento de controles ISO 27001:2022</t>
  </si>
  <si>
    <t>Grado de cumplimiento controles / total controles ISO 27001:2022</t>
  </si>
  <si>
    <t>En abril se inicia la medición usando el instrumento diseñado</t>
  </si>
  <si>
    <t>Medir el grado de implementación de los controles y dominios de la ISO 27001:2022</t>
  </si>
  <si>
    <t>OAP-PAI-10</t>
  </si>
  <si>
    <t>Archivo en Excel con el reporte de seguimiento del plan de austeridad y gestión ambiental 2024.</t>
  </si>
  <si>
    <t>Programa de Sostenibilidad</t>
  </si>
  <si>
    <t>Porcentaje de avance en la ejecución de actividades</t>
  </si>
  <si>
    <t>Se estableció la Circular 007 de 2024, donde se abordan los temas asociados a la implementación de buenas prácticas ambientales para uso de  agua y energía, así como  la implementación  de lineamientos para la austeridad en el marco de la Directiva presidencial 001 de 2024 y el Decreto 199 de 2024</t>
  </si>
  <si>
    <t>Circula 007 de 2014 del Icfes.</t>
  </si>
  <si>
    <t>Programa de Sostenibilidad en el Marco del Sistema de Gestión Ambiental</t>
  </si>
  <si>
    <t>OAJ-PAI-1</t>
  </si>
  <si>
    <t xml:space="preserve">Diseñar y ejecutar una encuesta anual dirigida a los jefes de áreas del Instituto con el objetivo de evaluar el manejo y control de las PQRSD </t>
  </si>
  <si>
    <t>Actas del comité de conciliación con los resultados</t>
  </si>
  <si>
    <t>Encuesta anual evaluación controles PQRSD</t>
  </si>
  <si>
    <t>Encuesta aplicada</t>
  </si>
  <si>
    <t># encuestas aplicadas / 1</t>
  </si>
  <si>
    <t>Su diseño esta previsto para el segundo trimestre de 2024 con aplicaciones para los terceros trimestres de 2024 y 2025.</t>
  </si>
  <si>
    <t>N/A</t>
  </si>
  <si>
    <t>Encuesta diseñada</t>
  </si>
  <si>
    <t>La encuesta será diseñada durante el tercer trimestre</t>
  </si>
  <si>
    <t>OAJ-PAI-2</t>
  </si>
  <si>
    <t>Implementar dentro del sistema de gestión de calidad del Instituto los pasos para la formulación de la PPDA.</t>
  </si>
  <si>
    <t>Documento en el sistema de gestión de calidad de la Entidad aprobado</t>
  </si>
  <si>
    <t>Diseño guía formulación PPDA</t>
  </si>
  <si>
    <t>Guía diseñada</t>
  </si>
  <si>
    <t xml:space="preserve"># guías diseñadas / 1 </t>
  </si>
  <si>
    <t>Se espera para el ultimo trimestre contar con la guía, lo que permitirá la formulación de futuras políticas</t>
  </si>
  <si>
    <t>Avance en documento guía</t>
  </si>
  <si>
    <t>OAJ-PAI-3</t>
  </si>
  <si>
    <t>Presentar al Comité de Gestión y Desempeño informes semestrales sobre los avances y resultados del desempeño de la PPDA</t>
  </si>
  <si>
    <t>Informes de la PPDA y actas del comité de gestión y desempeño en donde conste su presentación.</t>
  </si>
  <si>
    <t>Informes de desempeño de la PPDA</t>
  </si>
  <si>
    <t>Informes presentados</t>
  </si>
  <si>
    <t># informes presentados / 2</t>
  </si>
  <si>
    <t>Conforme a la PPDA se realizan los informes semestrales</t>
  </si>
  <si>
    <t>Repositorio OAJ, Actas comité de conciliación: Solicitar permisos a cbayona@icfes.gov.co</t>
  </si>
  <si>
    <t>Informe 1 semestre</t>
  </si>
  <si>
    <t>El reporte del semestre se realizará en el mes de julio</t>
  </si>
  <si>
    <t>OCI-PAI-1</t>
  </si>
  <si>
    <t>Realizar auditorías internas sobre gestión y resultados, a los procesos o proyectos  del Plan Anual de Auditoría aprobado por el Comité Institucional de Coordinación de Control Interno y realizar los informes de Ley y de Seguimiento que le  competen</t>
  </si>
  <si>
    <t>Informes finales de Auditorías y Seguimientos</t>
  </si>
  <si>
    <t>Porcentaje de avance de auditorías y seguimientos en el Plan Anual de Auditoría</t>
  </si>
  <si>
    <t>No. de Informes de Auditoría y Seguimiento realizados
No. de Informes de Auditoría y Seguimiento programados</t>
  </si>
  <si>
    <t>(No. de Informes de Auditoría y Seguimiento realizados / No. de Informes de Auditoría y Seguimiento programados en el PAA - vigencia 2024) *100%</t>
  </si>
  <si>
    <t>Se encuentran en ejecución las Auditorías  a los procesos Gestión Comercial y Gestión Jurídica, así como la Auditoría sobre la presunta fuga de información en la aplicación de las pruebas Ponal 2023. Además se han realizado 7 de los informes de seguimiento programados para la vigencia 2024</t>
  </si>
  <si>
    <t>Seguimiento Plan Anual de Auditoría - OCI vigencia 2024</t>
  </si>
  <si>
    <t>Seguir ejecutando las auditorías y seguimientos programados en el PAA vigencia 2024</t>
  </si>
  <si>
    <t>OGPI-PAI-1</t>
  </si>
  <si>
    <t>Producir contenidos de resultados de proyectos de investigación, a partir de los datos producidos por el Icfes y otros datos, para contribuir a la toma de decisiones en materia de políticas públicas nacional y territorial.</t>
  </si>
  <si>
    <t xml:space="preserve"> Sitio web de investigaciones anidado en portal Icfes:
https://www.icfes.gov.co/investigaciones </t>
  </si>
  <si>
    <t>Porcentaje de productos de investigación generados durante la vigencia</t>
  </si>
  <si>
    <t xml:space="preserve">Trimestral </t>
  </si>
  <si>
    <t>V1 = Número de productos generados durante el periodo 
V2 = Número de productos programados para generar en el periodo</t>
  </si>
  <si>
    <t>(V1 /V2)*100</t>
  </si>
  <si>
    <t xml:space="preserve">Durante el periodo se realizaron productos asociados  a los siguientes productos de investigación: 
 Definición metodología del proyecto : Distancia geográfica como factor asociado al rendimiento en prueba Saber 11°
Definición metodología del proyecto: Impactos del acuerdo de paz en el desempeño académico de los municipios PDET
Identificación de practicas y experiencias de evaluación en territorios rurales del país Exploración y consolidación de las primeras bases de datos del proyecto de deserción y género Exploración y consolidación de las primeras bases de datos del proyecto de movilidad y territorio
Consolidación de base de datos y avance de resultados para el proyecto institucional de trayectorias 
Consolidación de base de datos implementación del Icfes-Bot 2021, ejercicios de balanceo y regresiones preliminares de efecto de acceso a educación superior  </t>
  </si>
  <si>
    <t>Investigación interna - SharePoint OGPI 
Para acceso contactar  Fabio Andres Medina</t>
  </si>
  <si>
    <t xml:space="preserve">Se encuentra programados 03  de productos generados de investigación para el periodo  </t>
  </si>
  <si>
    <t>OGPI-PAI-2</t>
  </si>
  <si>
    <t>Divulgar y socializar contenidos de resultados de proyectos de investigación, a partir de los datos producidos por el Icfes y otros datos, para contribuir a la toma de decisiones en materia de políticas públicas nacional y territorial.</t>
  </si>
  <si>
    <t>Porcentaje de productos  de investigación divulgado y/o socializados  durante el periodo</t>
  </si>
  <si>
    <t>V1 = Número de productos  divulgados y/o socializados  durante el periodo 
V2 = Número de productos programados para  divulgados y/o socializados en el periodo</t>
  </si>
  <si>
    <t xml:space="preserve">Durante  se realizó la divulgación de los siguientes productos  asociados  a los proyectos de investigación: 
Consideraciones sobre la producción escrita. Producto elaborado por SPI asesorado por OAGPI
Análisis de la codificación del módulo de Escritura de las pruebas Saber 5.°,7.°,9.° . Producto elaborado por SPI asesorado por OAGPI
Publicación de infografía del proyecto de 4xUno
Evaluación de Impacto de la Normatividad Específica para las Licenciaturas (2015-2017) en los Resultados del Examen Saber Pro </t>
  </si>
  <si>
    <t>Portal Icfes: Investigación 
https://www.icfes.gov.co/web/guest/infografias1
https://www.icfes.gov.co/web/guest/saber-investigar</t>
  </si>
  <si>
    <t xml:space="preserve">Se encuentra programados 02 de productos socializados y/o divulgados de investigación para el periodo  </t>
  </si>
  <si>
    <t>OGPI-PAI-3</t>
  </si>
  <si>
    <t>Aplicar a convocatorias que financien proyectos de investigación en torno  a la educación a nivel nacional e internacional</t>
  </si>
  <si>
    <t>Porcentaje de propuestas presentadas  a convocatorias de investigación alineadas a las líneas de investigación del ICFES</t>
  </si>
  <si>
    <t>V1 = Número de propuestas presentadas  a convocatorias  abiertas de investigación asociadas a las líneas de investigación del ICFES
V2 = Número de convocatorias abiertas disponibles para  desarrollo de investigación asociadas a las líneas de investigación del ICFES</t>
  </si>
  <si>
    <t>Durante  el periodo se realizan dos de propuestas  a convocatorias  abiertas de investigación asociadas a las líneas de investigación del ICFES: 
1. Contrato de aporte condicionado Fundación WWB Colombia
2. Pre-oferta ACIEM</t>
  </si>
  <si>
    <t xml:space="preserve">
Investigación interna - SharePoint OGPI</t>
  </si>
  <si>
    <t xml:space="preserve">No se encuentra programado un número de propuestas  a razón que surgen por oferta disponible de convocatorias abiertas disponibles </t>
  </si>
  <si>
    <t>OGPI-PAI-4</t>
  </si>
  <si>
    <t xml:space="preserve">Rediseñar la estrategia de fomento  de la investigación promoviendo el uso de datos del ICFES con alcance territorial </t>
  </si>
  <si>
    <t>Nivel de avance en el rediseño de la estrategia</t>
  </si>
  <si>
    <t xml:space="preserve">V1 = Número de actividades  realizadas del plan de trabajo de la estrategia de fomento a la investigación externa con el uso de datos Icfes 
V2 =  Número de actividades programadas en plan de trabajo de la estrategia de fomento a la investigación externa con el uso de datos Icfes </t>
  </si>
  <si>
    <t xml:space="preserve">Se realizaron durante el periodo avance de actividades de diseño de estrategia de fomento a la investigación: 
Publicación de nuevas bases de datos de DataIcfes
Plan de trabajo de DataIcfes
Publicación de piezas con datos curiosos de DataIcfes
Reestructuración términos de referencia y documentación anexa para convocatoria piloto
Apertura convocatoria piloto
Evaluación y selección ganadores convocatoria piloto
Rediseño convocatoria tradicional
</t>
  </si>
  <si>
    <t xml:space="preserve">Se encuentra programado  terminar la propuesta de rediseño de la estrategia para el periodo  </t>
  </si>
  <si>
    <t>OGPI-PAI-5</t>
  </si>
  <si>
    <t xml:space="preserve">Implementar la estrategia de fomento  de la investigación promoviendo el uso de datos del ICFES con alcance territorial </t>
  </si>
  <si>
    <t>Nivel de avance en la implementación de la estrategia de fomento</t>
  </si>
  <si>
    <t xml:space="preserve">V1 = Número de actividades  realizadas de plan de trabajo de la implementación de la estrategia de fomento a la investigación externa con el uso de datos Icfes 
V2 =  Número de actividades programadas de plan de trabajo de implementación de la estrategia de fomento a la investigación externa con el uso de datos Icfes </t>
  </si>
  <si>
    <t>Se tiene prevista la actividad para segundo semestre2024</t>
  </si>
  <si>
    <t>SASG-PAI-1</t>
  </si>
  <si>
    <t>Desarrollar las actividades del PINAR, a través del cumplimiento del plan de trabajo de la vigencia 2024 establecido por la SAYSG.</t>
  </si>
  <si>
    <t>Archivo en Excel con el reporte de seguimiento del plan de trabajo del PINAR 2024.</t>
  </si>
  <si>
    <t>% de ejecución del plan Institucional de Archivos - PINAR de la vigencia</t>
  </si>
  <si>
    <t>"El cálculo del indicador se realiza teniendo en cuenta el avance y la culminación de las actividades planeadas en el PINAR aprobado para la vigencia 2024;  enfocado en dar cumplimiento a 3 proyectos, cada proyecto se desglosa en actividades principales y secundarias calculando porcentualmente el avance de cada una para obtener el avance por proyecto.
(P1: 2,5%)+(P2: 21,8%)+(P3: 1,25%)</t>
  </si>
  <si>
    <t>∑ de ejecución Proyecto 1 + Proyecto 2 + Proyecto 3</t>
  </si>
  <si>
    <t>Para el primer trimestre se dio cumplimiento con un 25% de las actividades programadas para la vigencia 2024, la publicación de los instrumentos archivísticos prevista para este trimestre.
Igualmente se da cumplimiento a la elaboración y aprobación de los planes, se inicia las actividades de los planes de seguimiento a la intervención de la TRD, plan de intervención de archivos, plan de capacitación. Por último se realiza la eliminación documental prevista para este trimestre.</t>
  </si>
  <si>
    <t>Continuar con la ejecución del plan de capacitación, plan de intervención de archivos, plan de seguimiento a la implementación de la TRd. Igualmente, se continuará con la actualización de instrumentos y procedimientos de gestión documental.</t>
  </si>
  <si>
    <t>La meta inicial para este trimestre es de 24%, una vez revisada la ficha de seguimiento del PINAR, se pudo evidenciar que la fecha de entrega del Programa de Archivos Descentralizados y el Procedimiento de Valoración Documental se encontraban contemplados para este semestre pero la fecha de inicio y final no correspondía a la entrega de los documentos oficializados, por esta razón se reprograma la fecha de entrega final para el último trimestre variando para ello en el cumplimiento de los porcentajes. Sin embargo, el programa ya se encuentra elaborado para ser enviados a la Oficina Asesora de Planeación para revisión lo cual se puede constar en la carpeta de las evidencias.
De esta forma se logro cumplir con un 20% del 21% total de las actividades modificando las fechas anteriormente mencionadas.
Se da cumplimiento al 100% de las actividades del plan de visitas de implementación de la TRD, el plan de capacitación y el plan de intervención de archivos.
Así mismo, se inicia con la actualización de los instrumentos archivísticos como: Política de Gestión Documental, diagnóstico integral de archivos, diagnóstico de disposición final de la TRD, Programa de archivos descentralizados y programa de emergencias para documentos.
El 1% pendiente para el cumplimiento de la meta corresponde a las actividades de preservación que no se han ejecutado en su totalidad, toda vez que, la Dirección de Tecnologías de la Información no ha asignado el profesional de preservación.</t>
  </si>
  <si>
    <t>SASG-PAI-2</t>
  </si>
  <si>
    <t>Desarrollar las actividades de Conservación Documental, a través del cumplimiento del plan de trabajo de la vigencia 2024 establecido por la SAYSG.</t>
  </si>
  <si>
    <t>Archivo en Excel con el reporte de seguimiento del plan de Conservación Documental 2024.</t>
  </si>
  <si>
    <t>% de ejecución del Plan de Conservación Documental de la vigencia</t>
  </si>
  <si>
    <t>"El cálculo del indicador se realiza teniendo en cuenta el avance y la culminación de las actividades planeadas en el Plan de Conservación Documental  aprobado para la vigencia 2024;  enfocado en dar cumplimiento a 6 programas, cada proyecto se desglosa en actividades principales y secundarias calculando porcentualmente el avance de cada una para obtener el avance por proyecto.
(P1: 11,86%)+(P2: 8%)+(P3:6%)+(P4:2,5%)+(P5:4,58%)+(P6:0,5%)</t>
  </si>
  <si>
    <t>∑ de ejecución Proyecto 1 + Proyecto 2 + Proyecto 3 + Proyecto n</t>
  </si>
  <si>
    <t>Para el primer trimestre se dio cumplimiento en un 33,4% de  las actividades programadas, el total de las actividades fueron ejecutadas acorde al cronograma dentro de las cuales se encuentra el informe de monitoreo de condiciones ambientales.</t>
  </si>
  <si>
    <t>Continuar con la ejecución del plan de capacitación, el seguimiento a los diferentes planes establecidos en el plan de conservación documental-</t>
  </si>
  <si>
    <t xml:space="preserve">Se logro cumplir con 29,6% de  las actividades programadas para el  primer trimestre de 2024, el total de las actividades fueron ejecutadas acorde al cronograma entre las que se tiene las siguientes:
*Seguimiento al plan de inspección y mantenimiento del archivo de gestión y central
*Seguimiento al plan de saneamiento ambiental
*Programa de capacitación  sensibilización
*Se culmina con la elaboración del Programa de emergencias y atención de desastres en documentos el cual se encuentra para revisión y posterior envío a la Oficina Asesora de Planeación.
Se logra el cumplimiento de la meta establecida para el segundo trimestre  del 63% </t>
  </si>
  <si>
    <t>SASG-PAI-3</t>
  </si>
  <si>
    <t>Desarrollar las actividades de Preservación Digital, a través del cumplimiento del plan de trabajo de la vigencia 2024 establecido por la SAYSG.</t>
  </si>
  <si>
    <t>Archivo en Excel con el reporte de seguimiento del plan de preservación digital 2024.</t>
  </si>
  <si>
    <t>% de ejecución del Plan de Preservación Digital de la vigencia</t>
  </si>
  <si>
    <t>"El cálculo del indicador se realiza teniendo en cuenta el avance y la culminación de las actividades planeadas en el Plan de Preservación Digital aprobado para la vigencia 2024;  enfocado en dar cumplimiento a 6 programas, cada proyecto se desglosa en actividades principales y secundarias calculando porcentualmente el avance de cada una para obtener el avance por proyecto.
(P1: 2,5%)+(P2: 0%)+(P:0%)+(P4:0%)+(P5:0%)+(P6:0%)</t>
  </si>
  <si>
    <t xml:space="preserve">Para el trimestre se dio cumplimiento en un 2,5%, dentro de las actividades programadas y próximas a desarrollar se encuentra la capacitación de documentos con características longevas bajo plan de capacitación. </t>
  </si>
  <si>
    <t xml:space="preserve">Continuar con la ejecución del plan de capacitación, el seguimiento a los diferentes planes establecidos en el plan de preservación digital a largo plazo.
</t>
  </si>
  <si>
    <t>Se logro cumplir con 5% de  las actividades programadas para el  segundo trimestre de 2024. Igualmente se dictó la capacitación de documentos electrónicos pendiente del primer trimestre para un total del 10%., el cumplimiento de las demás actividades programadas se encuentran pendiente de cumplimiento toda vez que, la Dirección de Tecnología de la Información no cuenta con el profesional de preservación para la ejecución de las mismas.
Sin embargo desde el proceso de Gestión Documental a la fecha se ha logado identificar aproximadamente 9.000 medios técnicos entre los cuales  se encuentran CDs, UBs, Micro Usb, disco duros para solicitar concepto a la DTI sobre su disposición final de los mismos.</t>
  </si>
  <si>
    <t>SASG-PAI-4</t>
  </si>
  <si>
    <t>Realizar seguimiento al cumplimiento de ejecución de las líneas del Plan Anual de Adquisiciones de la vigencia 2024.</t>
  </si>
  <si>
    <t>Archivo en Excel con el reporte de seguimiento del Anual de Adquisiciones 2024.</t>
  </si>
  <si>
    <t>% de seguimiento al cumplimiento del Plan Anual de Adquisiciones de la vigencia</t>
  </si>
  <si>
    <t xml:space="preserve">Líneas comprometidas durante el trimestre
Líneas programadas para la vigencia </t>
  </si>
  <si>
    <t>Cantidad de líneas comprometidas durante el trimestre / Cantidad de líneas programadas para la vigencia  * 100</t>
  </si>
  <si>
    <t>Para el presente trimestre de un total de 1049 líneas programadas en la versión vigente del Plan Anual de Adquisiciones, se han desarrollado 453 líneas equivalentes a contratos celebrados por parte del Instituto y representado en un 43% de cumplimiento del PAA.</t>
  </si>
  <si>
    <t>Continuar con el seguimiento al cumplimiento de las fechas en el desarrollo de los procesos de adquisición de bienes y servicios programados para la vigencia.</t>
  </si>
  <si>
    <t>Para el presente trimestre de un total de 537 líneas programadas en la versión vigente del Plan Anual de Adquisiciones, se han desarrollado 459 líneas equivalentes a contratos celebrados por parte del Instituto y representado en un 85% de cumplimiento del PAA.</t>
  </si>
  <si>
    <t>SAD-PAI-1</t>
  </si>
  <si>
    <t xml:space="preserve">Acompañar la dinámica de cinco (5) Comités Técnicos de Área (SDI) para fortalecer su capacidad de presentación y compromiso, contribuyendo así a la mejora continua de los eventos de difusión. </t>
  </si>
  <si>
    <t>Informe de balance de los hallazgos y recomendaciones recogidos de los CTAs</t>
  </si>
  <si>
    <t>Difusión CTA-LabSAyD</t>
  </si>
  <si>
    <t>Porcentaje de Comités Técnicos de Área Incluidos en el Informe</t>
  </si>
  <si>
    <t>((número de CTAs reportados)/2)x100</t>
  </si>
  <si>
    <t>No se han iniciado actividades, una vez que la contratación del operador logístico es necesario para el contacto y compensación de los asesores externos. Adicionalmente, por consideración de SDI, SAyD solo va a participar en dos (2), en lugar de cinco (5) CTAs durante 2024</t>
  </si>
  <si>
    <t>Inicio de actividades, una vez se contrate operador logístico para programar actividades con la Subdirección de Diseño de Instrumentos.</t>
  </si>
  <si>
    <t>SAD-PAI-10</t>
  </si>
  <si>
    <t>Realizar 13 sesiones de difusión de resultados de la aplicación del Proyecto Saber 3579, en el marco del cumplimiento de las actividades contractuales pactadas con el MEN</t>
  </si>
  <si>
    <t>Expedientes individualizados de cada sesión: listado de asistencia, presentaciones y materiales, informe de la sesión.</t>
  </si>
  <si>
    <t>Difusiones Saber 3579</t>
  </si>
  <si>
    <t>V1: sesiones ejecutadas
V2: Sesiones contratadas</t>
  </si>
  <si>
    <t>((sesiones ejecutadas/sesiones contratadas))x100</t>
  </si>
  <si>
    <t>No ha iniciación ejecución, dado que no se ha firmado contrato con el MEN.</t>
  </si>
  <si>
    <t xml:space="preserve">Actividades de preparación de contenidos, talleres y rutas. </t>
  </si>
  <si>
    <t>SAD-PAI-11</t>
  </si>
  <si>
    <t>Realizar 4 sesiones de divulgación de los informes nacionales de las evaluaciones realizadas por el Instituto de Saber 11, Saber TyT/Pro, PISA e ICCS.</t>
  </si>
  <si>
    <t>Divulgaciones Nacionales de Resultados</t>
  </si>
  <si>
    <t>Número de divulgaciones finalizados</t>
  </si>
  <si>
    <t>((número de informes finalizados)/4)x100</t>
  </si>
  <si>
    <t xml:space="preserve">Se están realizando actividades de planeación, mientras se autoriza la publicación de resultados para las difusiones. </t>
  </si>
  <si>
    <t>Realización de las divulgaciones de PISA e ICCS.</t>
  </si>
  <si>
    <t>SAD-PAI-12</t>
  </si>
  <si>
    <t>Elaborar doce (12) apuntes del Icfes para la política educativa a partir de los resultados de las pruebas nacionales e internacionales.</t>
  </si>
  <si>
    <t>Apuntes del Icfes para la política educativa</t>
  </si>
  <si>
    <t>Notas de política</t>
  </si>
  <si>
    <t>Número de notas de política publicadas</t>
  </si>
  <si>
    <t>((número de notas de política publicadas)/12) x100</t>
  </si>
  <si>
    <t>Desarrollo y publicación de 3 notas de política en el primer trimestre del año:
1. Docentes: Radiografía del desempeño de las y los futuros docentes en Colombia: un análisis desde los exámenes Saber
2. PDET Superior: Retos en el aprendizaje para los municipios focalizados por el Programa de Desarrollo con Enfoque Territorial de Colombia (PDET) en Educación Superior
3. Resultados Saber Pro y TyT: Resultados de los exámenes Saber TyT y Saber Pro Publicación preliminar de resultados individuales 2023</t>
  </si>
  <si>
    <t>Elaboración y publicación de 3 notas de política educativa con los resultados de las pruebas nacionales</t>
  </si>
  <si>
    <t>SAD-PAI-13</t>
  </si>
  <si>
    <t>Realizar 30 sesiones de difusión de resultados de la aplicación de proyectos especiales, en el marco del cumplimiento de las actividades contractuales pactadas con el MEN.</t>
  </si>
  <si>
    <t>Difusiones proyectos especiales</t>
  </si>
  <si>
    <t xml:space="preserve">Se han gestionado, acompañado y realizado 28 sesiones de divulgación del proyectó prepárate con el Icfes con las diferentes entidades territoriales. </t>
  </si>
  <si>
    <t xml:space="preserve">Realización de agendamientos y divulgaciones con las demás entidades territoriales. </t>
  </si>
  <si>
    <t>SAD-PAI-14</t>
  </si>
  <si>
    <t>Desarrollar la IX versión del Encuentro Nacional de Líderes y Líderesas de Evaluación de las 97 Entidades Territoriales Certificadas - ENLE 2024.</t>
  </si>
  <si>
    <t>ENLE 2024</t>
  </si>
  <si>
    <t>No. de eventos realizados con los LE de las 97 SE Certificadas del país</t>
  </si>
  <si>
    <t>((número de eventos masivos realizados)/1)x100</t>
  </si>
  <si>
    <t>Está programado para el ll trimestre.</t>
  </si>
  <si>
    <t>Planeación y definición de fechas.</t>
  </si>
  <si>
    <t>SAD-PAI-15</t>
  </si>
  <si>
    <t xml:space="preserve">Realizar 7 sesiones de divulgación de los informes nacionales de los informes de las evaluaciones realizadas por el Instituto de Saber 3579, Pruebas SER, Evaluar para Avanzar, Saber 11, Saber TyT/Pro, PISA e ICCS para la comunicación interna del Instituto. </t>
  </si>
  <si>
    <t>Sesiones de gestión de conocimiento</t>
  </si>
  <si>
    <t>Número de notas de sesiones de gestión del conocimiento</t>
  </si>
  <si>
    <t>((número de sesiones de GC)/7) x100</t>
  </si>
  <si>
    <t>Se realizó la primera sesión de Evaluación Formativa en el sistema educativo colombiano.</t>
  </si>
  <si>
    <t xml:space="preserve">Generar nuevos espacios de gestión de conocimiento. </t>
  </si>
  <si>
    <t>SAD-PAI-16</t>
  </si>
  <si>
    <t>Establecer 4 alianzas para la apropiación social de los resultados con organizaciones y/o entidades territoriales para la interpretación, uso y transferencia de capacidades de análisis de los resultados a los diferentes establecimientos educativos focalizados.</t>
  </si>
  <si>
    <t>Alianzas desarrolladas</t>
  </si>
  <si>
    <t>Número de alianzas por la Apropiación Social de los resultados</t>
  </si>
  <si>
    <t>((número de alianzas)/4) x100</t>
  </si>
  <si>
    <t xml:space="preserve">Se establecieron tres alianzas con: Fundación de Área Andina - Sede Valledupar, Fundación Alquería para Chía y Cajicá. </t>
  </si>
  <si>
    <t>Gestionar una alianza adicional para el cumplimiento de a meta.</t>
  </si>
  <si>
    <t>SAD-PAI-17</t>
  </si>
  <si>
    <t>Implementar la estrategia de Comunidad de aprendizaje (CdA), mediante: 1) sistematización de 12 buenas prácticas de actores de la comunidad educativa. 2) Diseño, ajuste y pilotaje de la nueva plataforma de CdA. 3) 5 galardones a las buenas prácticas del análisis, uso e interpretación de resultados para el mejoramiento de la calidad educativa.</t>
  </si>
  <si>
    <t>Actividades para el fortalecimiento de la Comunidad de Aprendizaje del Icfes</t>
  </si>
  <si>
    <t>Actividades desarrolladas
Actividades proyectadas</t>
  </si>
  <si>
    <t>((actividades desarrolladas/actividades proyectadas))*100</t>
  </si>
  <si>
    <t>Se han realizado 8 sistematizaciones de buenas prácticas y se inició con la actualización del sitio web de comunidad de aprendizaje.</t>
  </si>
  <si>
    <t xml:space="preserve">Iniciar la ejecución de las sesiones de divulgación de las buenas prácticas sistematizadas. </t>
  </si>
  <si>
    <t>SAD-PAI-18</t>
  </si>
  <si>
    <t>Desarrollar y publicar 12 calendarios mensuales de las actividades desarrolladas por la Subdirección, referente a talleres, sesiones de difusión y/o divulgación.</t>
  </si>
  <si>
    <t>Calendarios realizados</t>
  </si>
  <si>
    <t xml:space="preserve">Mensual </t>
  </si>
  <si>
    <t xml:space="preserve">Se han realizado 3 calendarios de divulgación. </t>
  </si>
  <si>
    <t xml:space="preserve">Proyección mensual de calendarios. </t>
  </si>
  <si>
    <t>SAD-PAI-19</t>
  </si>
  <si>
    <t>Preparar, apoyar y/o ajustar los 8 contenidos, talleres, difusiones y/o sesiones solicitadas por la Dirección de Evaluación o la Dirección General.</t>
  </si>
  <si>
    <t>Eventos técnicos de apoyo</t>
  </si>
  <si>
    <t>Eventos apoyados</t>
  </si>
  <si>
    <t>((eventos apoyados/eventos proyectados))*100</t>
  </si>
  <si>
    <t xml:space="preserve">Se brindó apoyo en tres eventos: 
1. Villa de Leyva - Icfes con las regiones: Encuentro Nacional de SE - MEN.
2. Cartagena - Icfes con las regiones: Congreso Nacional de Municipios.
3. San Andrés: Encuentro regional de evaluación de la educación. </t>
  </si>
  <si>
    <t>Se apoyarán 2 eventos más durante el segundo trimestre.</t>
  </si>
  <si>
    <t>SAD-PAI-2</t>
  </si>
  <si>
    <t>Diseñar y ejecutar planes de medios para el lanzamiento de todos los informes que aplica el Icfes  (De 6 a 7 planes de medios)</t>
  </si>
  <si>
    <t>Planes de medios</t>
  </si>
  <si>
    <t>Plan de medios para informes naciones e internacionales</t>
  </si>
  <si>
    <t>Número de informes finalizados</t>
  </si>
  <si>
    <t>((número de difusión de informes)/2)x100</t>
  </si>
  <si>
    <t xml:space="preserve">Se diseñó la estrategia del informe Saber Superior y se dejó lista para su aplicación a la hora de la publicación del informe superior </t>
  </si>
  <si>
    <t>Implementar  la difusión del plan de medios. A través de los diferentes canales del instituto (wp, mail, y redes sociales)</t>
  </si>
  <si>
    <t>SAD-PAI-20</t>
  </si>
  <si>
    <t>Realizar 32 Encuentros Regionales por la apropiación social de los resultados: Evaluar para la vida 2024, el sentido de la evaluación para el mejoramiento de la calidad educativa en 40 ETC. focalizadas de acuerdo a sus situaciones de contexto y resultados obtenidos en las diferentes evaluaciones aplicadas.</t>
  </si>
  <si>
    <t xml:space="preserve">Encuentros regionales - Ruta del Saber </t>
  </si>
  <si>
    <t>Número de encuentros regionales realizados</t>
  </si>
  <si>
    <t>((número de Jornadas reportadas)/40)x100</t>
  </si>
  <si>
    <t>Se han realizado 3 encuentros regionales con la ETC Uribia, ETC Sogamoso y ETC Barrancabermeja.</t>
  </si>
  <si>
    <t>Realizar 12 encuentros regionales en el segundo trimestre en las ETC focalizadas.</t>
  </si>
  <si>
    <t>SAD-PAI-21</t>
  </si>
  <si>
    <t>Realizar 10 jornadas de capacitación sobre enfoque diferencial dirigidas a las y los colaboradores del Instituto para garantizar la transversalización del enfoque diferencial en la cadena de la evaluación y el cumplimiento de la normatividad relacionada.</t>
  </si>
  <si>
    <t xml:space="preserve">1 Informe de gestión de las 10 jornadas de capacitación realizadas (enlace de grabación, material empleado en las sesiones, registro de asistencia y encuesta de satisfacción). </t>
  </si>
  <si>
    <t>Externalización TEDI</t>
  </si>
  <si>
    <t>Porcentaje de Jornadas Incluidas en el Informe</t>
  </si>
  <si>
    <t>((número de Jornadas reportadas)/10)x100</t>
  </si>
  <si>
    <t>No se han iniciado actividades, una vez que la contratación del equipo de personal experto en enfoque diferencial e inclusión no ha sido contratado.</t>
  </si>
  <si>
    <t>Inicio de actividades, una vez se contrate el equipo de contratistas expertos en enfoque diferencial e inclusión.</t>
  </si>
  <si>
    <t>SAD-PAI-22</t>
  </si>
  <si>
    <t xml:space="preserve">Implementar el procedimiento interno de Asistencia Técnica a los 4 equipos de trabajo de la Subdirección de Análisis y Divulgación para garantizar una efectiva transversalización del enfoque diferencial en los productos y servicios de la dependencia. </t>
  </si>
  <si>
    <t>1 Informe de gestión de la implementación de asistencia técnica para la transversalización del enfoque diferencial en SAyD.</t>
  </si>
  <si>
    <t>Asistencia TEDI</t>
  </si>
  <si>
    <t>Porcentaje de Asistencias Incluidas en el Informe</t>
  </si>
  <si>
    <t>((número de asistencias reportadas)/4)x100</t>
  </si>
  <si>
    <t>Se realizaron dos (2) reuniones con el equipo de enfoque diferencial de la Dirección de Evaluación, donde se presentaron los productos realizados a poblaciones diferenciales desde la Subdirección de Análisis y Divulgación.</t>
  </si>
  <si>
    <t>Planeación del trabajo integrado entre el equipo de Transversalización del Enfoque Diferencial e Inclusión de la Subdirección de Análisis y Divulgación, y el equipo de Enfoque Diferencial de la Dirección de Evaluación.</t>
  </si>
  <si>
    <t>SAD-PAI-23</t>
  </si>
  <si>
    <t>Elaborar catorce (14) informes de resultados, seis (6) nacionales y ocho (8) para clientes externos del Icfes con los resultados obtenidos en las pruebas Saber 3°, 5°, 7° y 9°, Saber 11°, Saber TyT, Saber Pro, PISA, SSES, ICCS y del examen de Patrulleros.</t>
  </si>
  <si>
    <t xml:space="preserve">Informes de resultados </t>
  </si>
  <si>
    <t>Informes de resultados</t>
  </si>
  <si>
    <t>((número de informes finalizados)/14)x100</t>
  </si>
  <si>
    <t>- Desarrollo del informe internacional de resultados ICCS 2022 para Colombia (en diagramación).
- Desarrollo del informe internacional de resultados PISA 2022 para Colombia (en diagramación)
- Avance en el desarrollo  del informe nacional de resultados Saber 11º 2023
- Avance en el desarrollo del informe del examen  Saber 11º y Validación del Bachillerato 2023 para el INPEC</t>
  </si>
  <si>
    <t>Publicación de los informes:
Informe ICCS 2022
Informe PISA 2022
Informe nacional Saber 11 2023
Envío de informe a INPEC:
Informe Saber 11 Inpec 2023
Elaboración del informe:
Informe Saber 3,5,7 y 9</t>
  </si>
  <si>
    <t>SAD-PAI-24</t>
  </si>
  <si>
    <t xml:space="preserve">Realizar pilotaje de metodología para la apropiación social de los resultados en 10 Establecimientos Educativos (EE) con estudiantes de grupos poblacionales diferenciales para fortalecer la divulgación con enfoque diferencial. </t>
  </si>
  <si>
    <t xml:space="preserve">1 Informe de la investigación: Documentación del pilotaje para la apropiación social de los resultados con enfoque diferencial realizado en 10 EE. </t>
  </si>
  <si>
    <t>Internalización TEDI</t>
  </si>
  <si>
    <t>SAD-PAI-25</t>
  </si>
  <si>
    <t>Elaborar 1 documento orientador para la apropiación social de los resultados con enfoque diferencial a partir de los hallazgos de necesidades en la divulgación identificados en el pilotaje.</t>
  </si>
  <si>
    <t>1 Documento orientador para la apropiación social de los resultados de la evaluación de la educación con enfoque diferencial.</t>
  </si>
  <si>
    <t>Lineamientos TEDI</t>
  </si>
  <si>
    <t>Finalización del Documento Orientador (Si/No)</t>
  </si>
  <si>
    <t>Aprobación (Sí / No) del documento orientador elaborado</t>
  </si>
  <si>
    <t>SAD-PAI-26</t>
  </si>
  <si>
    <t>Participar en dos (2) proyectos de optimización de productos de difusión de la subdirección, analizando y validando la evidencia recogida para su mejora, para así generar resultados sólidos y significativos en dichos productos.</t>
  </si>
  <si>
    <t>Informes de las metodologías aplicadas y los análisis de datos correspondientes</t>
  </si>
  <si>
    <t>Innovación LabSAyD</t>
  </si>
  <si>
    <t>Porcentaje de proyectos optimizados reportados en el Informe</t>
  </si>
  <si>
    <t>((número de proyectos reportados)/2)x100</t>
  </si>
  <si>
    <t>Planeación de las actividades referentes a Comunidad de Aprendizaje.
Reuniones iniciales de la planeación para los recursos a incluir en Saber +, enmarcado en la estrategia Icfes en las Regiones</t>
  </si>
  <si>
    <t>Comunidad de Aprendizaje: Caracterizar y depurar contenidos y públicos objetivo.
Saber +: Inicio de investigaciones sobre contenidos y estructura de los recursos a incluir.</t>
  </si>
  <si>
    <t>SAD-PAI-27</t>
  </si>
  <si>
    <t>Realizar seguimientos mensuales a la atención y respuesta efectiva de las diferentes PQRSF allegadas a la Subdirección de Análisis y Divulgación.</t>
  </si>
  <si>
    <t>Informes en Excel de seguimiento de PQRSF procesado y con semáforo de alertas de respuestas contestadas.</t>
  </si>
  <si>
    <t>Gestión PQRS SAyD</t>
  </si>
  <si>
    <t>Porcentaje de PQRS gestionadas por el área</t>
  </si>
  <si>
    <t>(número de PQRS gestionadas/número de PQRS asignadas)*x100</t>
  </si>
  <si>
    <t>Seguimiento y gestión de las PQRS asignadas al área mediante CRM y Mercurio</t>
  </si>
  <si>
    <t>Dar continuidad al seguimiento y respuesta de las solicitudes asignadas a la Subdirección de Análisis y Divulgación</t>
  </si>
  <si>
    <t>SAD-PAI-28</t>
  </si>
  <si>
    <t>Hacer seguimiento de los dos (2) nuevos indicadores de calidad de los procedimientos de la SAyD, para determinar con datos metas retadoras para el mejoramiento de los productos y servicios de la subdirección.</t>
  </si>
  <si>
    <t>Documento de análisis del comportamiento de los indicadores durante el año.</t>
  </si>
  <si>
    <t>Evaluación LabSAyD</t>
  </si>
  <si>
    <t>Porcentaje de Indicadores Finalizados y Reportados en el Informe</t>
  </si>
  <si>
    <t>((número de indicadores reportados)/2)x100</t>
  </si>
  <si>
    <t xml:space="preserve">Apropiación de los Resultados: 
Análisis de los resultados del pilotaje de 2023; análisis de la evaluación de parte del equipo de Divulgación ;propuesta basada en resultados de piloto y la evaluación. 
Percepción de los Productos:
Análisis de la evaluación de parte del equipo de Divulgación ;propuesta basada en resultados de piloto y la evaluación. </t>
  </si>
  <si>
    <t>Planeación de pilotajes de los dos indicadores, incluyendo productos y poblaciones objetivos.</t>
  </si>
  <si>
    <t>SAD-PAI-29</t>
  </si>
  <si>
    <t>Actualizar tres (3) visores de resultados de las pruebas Saber para estar al tanto de los resultados que se obtienen a nivel territorial</t>
  </si>
  <si>
    <t>Visores</t>
  </si>
  <si>
    <t>Visores de resultados</t>
  </si>
  <si>
    <t>Número de visores desarrollados</t>
  </si>
  <si>
    <t>((número de visores desarrollados)/2)x100</t>
  </si>
  <si>
    <t xml:space="preserve">Elaboración del visor de resultados de clasificación de planteles y agregados de Saber 11º para 2023 </t>
  </si>
  <si>
    <t>Visor de clasificación de planteles 2023</t>
  </si>
  <si>
    <t>Elaboración del visor de resultados de educación superior Saber Pro y Saber TyT con datos de 2023</t>
  </si>
  <si>
    <t>SAD-PAI-3</t>
  </si>
  <si>
    <t>Crear y diseñar 4 multimedia interactivas como herramientas de difusión para los productos digitales contemplados en la etapa de resultados de Saber 3°, 5°, 7°, 9°, 11°, TyT.</t>
  </si>
  <si>
    <t>Multimedia interactivas</t>
  </si>
  <si>
    <t>Estrategia Saber más</t>
  </si>
  <si>
    <t>Esta actividad se tiene programada para el 2,3 y 4 trimestre del año</t>
  </si>
  <si>
    <t>Se debe realizar la planeación y ejecución de estos productos a partir del 2 trimestre de acuerdo a los insumos aportados por el equipo de análisis</t>
  </si>
  <si>
    <t>SAD-PAI-30</t>
  </si>
  <si>
    <t>Elaborar cuatro (4) resúmenes infográficos de resultados para clientes externos del instituto con los resultados obtenidos en las pruebas Saber 11°, Saber TyT, Saber Pro que contribuya a la toma de decisiones estratégicas.</t>
  </si>
  <si>
    <t xml:space="preserve">Resúmenes infográficos </t>
  </si>
  <si>
    <t>RI Clientes</t>
  </si>
  <si>
    <t>Número de resúmenes finalizados</t>
  </si>
  <si>
    <t>((número de resúmenes finalizados)/4)x100</t>
  </si>
  <si>
    <t>Alistamiento y avance en el desarrollo de insumos para el resumen infográfico para el INPEC 2023</t>
  </si>
  <si>
    <t>Avance en los resúmenes infográficos con los clientes acordados para 2024</t>
  </si>
  <si>
    <t>SAD-PAI-31</t>
  </si>
  <si>
    <t>Elaborar cinco (5) resúmenes infográficos con los resultados obtenidos en las pruebas Saber 3°, 5°, 7° y 9°, Saber 11°, Saber TyT, Saber Pro que contribuya a la toma de decisiones estratégicas.</t>
  </si>
  <si>
    <t>RI Icfes</t>
  </si>
  <si>
    <t>((número de resúmenes finalizados)/5)x100</t>
  </si>
  <si>
    <t xml:space="preserve">Desarrollo y entrega final de dos resúmenes infográficos:
1.  Saber 11º resultados 2023
2.  Saber TyT Y Pro resultados 2023 </t>
  </si>
  <si>
    <t>Avance en el resumen infográfico de los resultados Saber 3,5,7 y 9</t>
  </si>
  <si>
    <t>SAD-PAI-32</t>
  </si>
  <si>
    <t>Crear e implementar una estrategia digital de contenidos que permita visibilizar semana a semana datos y análisis de los exámenes que aplica el Icfes con el fin de mantener informada a la comunidad educativa  desde un enfoque diferencial.</t>
  </si>
  <si>
    <t xml:space="preserve">Documento de formulación de la estrategia / Estrategia digital / Calendario de publicaciones </t>
  </si>
  <si>
    <t>Apoyo a la difusión de resultados</t>
  </si>
  <si>
    <t>((número de piezas reportadas)/2)x100</t>
  </si>
  <si>
    <t>1. Se diseñaron y planearon los contenidos de las fechas especiales del todo el año , y se realizo la propuesta de contenidos del mes de abril
2. Estrategia mes de abril
3. Estrategia de Icfes con las regiones</t>
  </si>
  <si>
    <t>Diseñar el resto piezas que apoyan toda la implementación de la totalidad de la  estrategia durante todo el año</t>
  </si>
  <si>
    <t>SAD-PAI-33</t>
  </si>
  <si>
    <t xml:space="preserve">Diseñar y crear 16 video-cápsulas interactivas de 2 a 3 minutos  que  comuniquen un panorama general sobre  el desempeño de las y los estudiantes desde un enfoque diferencial: Grupo étnico, profesión , sexo, zona, NSE, entre otros. </t>
  </si>
  <si>
    <t>Cápsulas interactivas</t>
  </si>
  <si>
    <t>((número de cápsulas reportadas)/2)x100</t>
  </si>
  <si>
    <t xml:space="preserve">Se realizó la planeación pedagógica de las tres primeras cápsulas interactivas:
1. Tema: Contexto general del informe superior – Exámenes Saber PRO y TyT 
2. Tema: Caracterización – Exámenes Saber PRO y TyT 
3. Tema: ETNIAS – Exámenes Saber PRO y TyT </t>
  </si>
  <si>
    <t>Se iniciaran con el proceso de producción de estas cápsulas que se realizan durante todo el año</t>
  </si>
  <si>
    <t>SAD-PAI-34</t>
  </si>
  <si>
    <t>Diseñar y crear 18 mailings que logren comunicar un panorama general sobre  el desempeño de las y los estudiantes evaluados en las pruebas que aplica el Icfes desde un enfoque diferencial : Grupo étnico, profesión, sexo, zona, entre otros.</t>
  </si>
  <si>
    <t xml:space="preserve">Mailyng o piezas gráficas </t>
  </si>
  <si>
    <t>Se diseñaron y diagramaron piezas para Mailyng sobre los siguientes temas:
1. Análisis tipo de resultados
2.  Piezas de alianzas en las regiones
3. Piezas día de la mujer
4.  Piezas día del hombre
5. Piezas Alquería
6. piezas Clasificación de Planteles
7. Encuentro Rutas Saber
8. Piezas día de las Matemáticas</t>
  </si>
  <si>
    <t>Seguir con el apoyo permanente con el diseño de contenidos y construcción de las piezas de difusión durante todo el año</t>
  </si>
  <si>
    <t>SAD-PAI-4</t>
  </si>
  <si>
    <t>Desarrollar 4 proyectos de gamificación para lograr un acercamiento y familiarización con las pruebas Saber 11°, TyT, PRO y proyectos especiales a través de la aplicación de estrategias de juego no lúdico.</t>
  </si>
  <si>
    <t xml:space="preserve">Micrositios de gamificación </t>
  </si>
  <si>
    <t>((número de videojuegos reportados)/2)x100</t>
  </si>
  <si>
    <t>Se realizó y construyó el diseño instruccional y  la planeación pedagógica de la primera estrategia de gamificación sobre la Prueba Saber 11°</t>
  </si>
  <si>
    <t>Se debe realizar la implementación tecnológica</t>
  </si>
  <si>
    <t>SAD-PAI-5</t>
  </si>
  <si>
    <t>Fortalecimiento a la página de Comunidad de aprendizaje, estructuración y ajustes con nuevos contenidos, actualización de los ya existentes y articulación con instituciones educativas no aliadas al proyecto.</t>
  </si>
  <si>
    <t>Actualización Página</t>
  </si>
  <si>
    <t>Apropiación social del conocimiento</t>
  </si>
  <si>
    <t>Aprobación (Sí / No) del sitio</t>
  </si>
  <si>
    <t xml:space="preserve">Se realizó la construcción del design system que será el apoyo para la implementación del nuevo micrositio de Comunidad de Aprendizaje </t>
  </si>
  <si>
    <t xml:space="preserve">Se debe realizar la implementación tecnológica del nuevo micrositio antes del segundo trimestre </t>
  </si>
  <si>
    <t>SAD-PAI-6</t>
  </si>
  <si>
    <t>Apoyar y actualizar constantemente  el desarrollo y la implementación de la aplicación móvil App del Saber.</t>
  </si>
  <si>
    <t>Aplicación móvil APP del Saber</t>
  </si>
  <si>
    <t>Se realizó la primera actividad relacionada con la actualización gráfica de las pantallas del prototipo según los nuevos lineamientos gráficos y de marca institucionales</t>
  </si>
  <si>
    <t>Se debe esperar al desarrollo del App por parte de aplicaciones para proceder con la actualización y curaduría de contenidos</t>
  </si>
  <si>
    <t>SAD-PAI-7</t>
  </si>
  <si>
    <t>Diseñar, diagramar e implementar los diferentes informes de análisis y difusión de resultados de la información derivada de las evaluaciones de la educación que realiza el Instituto Colombiano para la Evaluación de la Educación.</t>
  </si>
  <si>
    <t>Documentos producto del análisis de y difusión de resultados de la información derivada de las exámenes nacionales e internacionales</t>
  </si>
  <si>
    <t>((número de informes reportados)/2)x100</t>
  </si>
  <si>
    <t>Se realizó el diseño, diagramación e implementación del informe ICCS</t>
  </si>
  <si>
    <t>Implementar  la difusión del plan de medios a través de los diferentes canales del instituto (wp, mail, y redes sociales)</t>
  </si>
  <si>
    <t>SAD-PAI-8</t>
  </si>
  <si>
    <t>Diseñar, implementar y desarrollar 3 multimedia offline a la medida que acorte las brechas de la información de los resultados de las pruebas de las diferentes comunidades indígenas.</t>
  </si>
  <si>
    <t xml:space="preserve">Multimedia y productos digitales a la medida </t>
  </si>
  <si>
    <t>((número de multimedia reportadas)/2)x100</t>
  </si>
  <si>
    <t>SAD-PAI-9</t>
  </si>
  <si>
    <t>Estructurar la nueva versión del portafolio de metodologías del proyecto de laboratorio para centralizar y valorizar siete (7) metodologías de investigación, con la finalidad de optimizar los métodos de investigación de la subdirección.</t>
  </si>
  <si>
    <t>Documento de Portafolio de Evaluación</t>
  </si>
  <si>
    <t>Portafolio LabSAyD</t>
  </si>
  <si>
    <t>Porcentaje de metodologías centralizadas y valorizadas</t>
  </si>
  <si>
    <t>((número de metodologías reportadas)/7)x100</t>
  </si>
  <si>
    <t>Se estructuró el portafolio en partes: documento teórico, documento matriz, y documentos con protocolos de las metodologías.</t>
  </si>
  <si>
    <t>Socialización con el equipo de Análisis y Divulgación el documento, detallando metodologías, y programando pilotajes de acuerdo a las necesidades de la subdirección.</t>
  </si>
  <si>
    <t>SAI-PAI-1</t>
  </si>
  <si>
    <t>Realizar la Planeación y ejecución Operativa de las pruebas de estado y demás evaluaciones que requiera el Instituto para la vigencia, de acuerdo con las particularidades y necesidades específicas con carácter diferencial</t>
  </si>
  <si>
    <t>Directora de la Dirección de Producción y Operaciones</t>
  </si>
  <si>
    <t xml:space="preserve">Aplicación de pruebas </t>
  </si>
  <si>
    <t xml:space="preserve">1) Numero de pruebas aplicadas en el trimestre
2) Numero de pruebas proyectadas para aplicarse en el trimestre </t>
  </si>
  <si>
    <t>Numero de pruebas aplicadas en el trimestre / Numero de pruebas proyectadas para aplicarse en el trimestre *100</t>
  </si>
  <si>
    <t>Durante el primer trimestre de 2024 por parte de la Subdirección de Aplicación de Instrumentos se llevó a cabo la construcción de los documentos técnicos para la contratación de los proveedores de impresión y lectura, Logística de aplicación y transporte para la prueba Saber 11B, de acuerdo con esto se iniciaron las actividades operativas y logísticas para garantizar los recursos físicos y humanos necesarios para la realización de la prueba.
Adicionalmente se realizaron las actividades de gestión de sitios y citación, para la garantía de los sitios de aplicación requeridos conforme a la población a aplicar la prueba Saber 11B y la distribución a nivel nacional.
Por otro lado, se adelantó la fase de planeación y construcción de documentos técnicos en el marco de los proyectos de evaluación a desarrollarse durante el primer semestre de la vigencia 2024.</t>
  </si>
  <si>
    <t>Desde la Subdirección de Aplicación de Instrumentos para el segundo trimestre del 2024 se proyecta continuar con la planeación y desarrollo operativo de las diferentes pruebas de estado y proyectos de evaluación  requeridos por el instituto. Conforme a lo anterior, en alineación con los cronogramas institucionales, el 14 de abril se llevará a cabo la aplicación de la prueba Saber 11B, por lo cual se espera el normal desarrollo de las actividades previas y posteriores relacionadas con la prueba.
En cuanto a la prueba Saber Pro y TyT primer semestre a aplicarse del 15 de junio al 23 de junio de 2024, se proyecta concluir con la fase de planeación y contratación de proveedores, para de esta manera llevar a cabo los procesos operativos y logísticos requeridos dentro de los tiempos establecidos.
A su vez se continuará adelantando las actividades de planeación etapa precontractual y desarrollo operativo de los proyectos de evaluación del Consejo Superior de la Judicatura, 3579, Ponal, entre otros.</t>
  </si>
  <si>
    <t>Desde la Subdirección de Aplicación de Instrumentos para el segundo trimestre del 2024 se continuo con la planeación y desarrollo operativo de las diferentes pruebas de estado, razón por la cual el 14 de abril se llevó a cabo la aplicación de la prueba Saber 11B en modalidad papel y lápiz. En relación con los proyectos de evaluación el 26 de mayo se aplicó el examen de Estado para ejercer la profesión de abogado dispuesto en la Ley 1905 de 2018 del CSJU en modalidad electrónica y el 09 de mayo las pruebas psicotécnicas de conocimientos policiales, para el concurso de patrulleros previo al curso de capacitación para el ingreso al grado de Subintendente PONAL en modalidad papel y lápiz Conforme con los cronogramas institucionales. 
En cuanto a la prueba Saber Pro y Saber TyT y Saber Pro y Saber TyT Exterior del primer semestre a aplicarse ente el 06 y 07 de julio y el 13 y 14 de julio de 2024 de manera hibrida, modalidad papel y lápiz, electrónica en sitio y electrónica en casa, se concluyó con la fase de planeación y contratación de proveedores, para dar continuidad a la fase de desarrollo operativo y logístico previos a la aplicación.
Conforme a lo anterior, se espera para el tercer trimestre de la vigencia continuar adelantando las actividades de planeación para etapa precontractual de la prueba Saber 11A y de los proyectos de evaluación que requiera el instituto.</t>
  </si>
  <si>
    <t>SDA-PAI-1</t>
  </si>
  <si>
    <t xml:space="preserve">Sede Electrónica Fase II: Continuar con los diseños, desarrollos y mantenimientos evolutivos, que permiten optimizar la disposición de los trámites, servicios,  e información del Icfes en la Sede Electrónica </t>
  </si>
  <si>
    <t>Envío de notificaciones por correo electrónico y mensaje de texto en sede electrónica:
 - Requerimientos funcionales (abril).
 - Aprobación de los requerimientos (abril)
 - Desarrollo - Acta de HU Desplegadas en pruebas (mayo)
 - Certificado de Pruebas (junio)
 - Acta de comité de cambios y certificación post- paso a producción (julio)
Módulo de administración de la sede electrónica:
 - Requerimientos técnicos y funcionales (Abril).
 - Aprobación de los requerimientos (Abril).
 - Desarrollo - Acta de HU desplegadas en pruebas. (may)
 - Certificado de pruebas (jun)
 - Acta de comité de cambios y certificación post paso a producción (jul)
Autogestión de inscripciones a los roles de programa y directivos de las IES:
 - Requerimientos funcionales (abr).
 - Aprobación de los requerimientos (Abr).
 - Desarrollo - Acta de HU desplegadas en pruebas. (May)
 - Certificado de pruebas (Jun)
 - Acta de comité de cambios y certificación post paso a producción (Jul)
Interoperabilidad MEN Cubrimiento de Programas (SNIES):
 - Requerimientos funcionales (abr).
 - Aprobación de los requerimientos (abr).
 - Desarrollo - Acta de HU desplegadas en pruebas. (may)
 - Certificado de pruebas (jun)
 - Acta de comité de cambios y certificación post paso a producción (jul)
Interoperabilidad Ministerio de Salud (Registro de Discapacidad):
 - Requerimientos funcionales (may).
 - Aprobación de los requerimientos (may).
 - Desarrollo - Acta de HU desplegadas en pruebas. (jul)
 - Certificado de pruebas (ago)
 - Acta de comité de cambios y certificación post paso a producción (sep)
Interoperabilidad Migración Colombia Consulta de tipos de documento (CE, PPT):
 - Requerimientos funcionales (jun).
 - Aprobación de los requerimientos (jun).
 - Desarrollo - Acta de HU desplegadas en pruebas. (jul)
 - Certificado de pruebas (ago)
 - Acta de comité de cambios y certificación post paso a producción (sep)
Interoperabilidad UARIV – Validación de registro de personas como víctimas
 - Requerimientos funcionales (abr).
 - Aprobación de los requerimientos (abr).
 - Desarrollo - Acta de HU desplegadas en pruebas. (may)
 - Certificado de pruebas (jun)
 - Acta de comité de cambios y certificación post paso a producción (jul)
Interoperabilidad MinInterior - Servicio de Resguardos y comunidades indígenas:
 - Requerimientos funcionales (jun).
 - Aprobación de los requerimientos (jun).
 - Desarrollo - Acta de HU desplegadas en pruebas. (jul)
 - Certificado de pruebas (ago)
 - Acta de comité de cambios y certificación post paso a producción (sep)
Interoperabilidad MinInterior - Servicio de identificación de personas Afrodescendientes:
 - Requerimientos funcionales (jun).
 - Aprobación de los requerimientos (jun).
 - Desarrollo - Acta de HU desplegadas en pruebas. (jul)
 - Certificado de pruebas (ago)
 - Acta de comité de cambios y certificación post paso a producción (sep)
Módulos de resultados de las pruebas de estado:
 - Requerimientos funcionales (abr)
 - Aprobación de los requerimientos (abr).
 - Desarrollo - Acta de HU desplegadas en pruebas. (jun)
 - Certificado de pruebas (jul)
 - Acta de comité de cambios y certificación post paso a producción (ago)
Gestionar sitios con procesos de georreferenciación:
 - Requerimientos funcionales (abr).
 - Aprobación de los requerimientos (abr).
 - Desarrollo - Acta de HU desplegadas en pruebas. (may)
 - Certificado de pruebas (jun)
 - Acta de comité de cambios y certificación post paso a producción (jul)</t>
  </si>
  <si>
    <t>Nivel de eficacia del proyecto</t>
  </si>
  <si>
    <t>Numero de productos entregados en el trimestre
Total de productos planeados para el trimestre</t>
  </si>
  <si>
    <t>Numero de productos entregados en el trimestre / Total de productos planeados para el trimestre *100</t>
  </si>
  <si>
    <t>Iniciativa que se reportará a partir de Trimestre 2.
Se pasaron a producción algunas funcionalidades desarrolladas para el proyecto sede electrónica y en paralelo se realizan actividades para su estabilización. Adicionalmente se está trabajando en los nuevos requerimientos que fortalecerán este proyecto y que se presentaran a partir del trimestre 2.</t>
  </si>
  <si>
    <t>Envío de notificaciones por correo electrónico y mensaje de texto en sede electrónica:
- Requerimientos funcionales (abril).
 - Aprobación de los requerimientos (abril)
 - Desarrollo - Acta de HU Desplegadas en pruebas (mayo)
 - Certificado de Pruebas (junio)
Módulo de administración de la sede electrónica:
- Requerimientos técnicos y funcionales (Abril).
 - Aprobación de los requerimientos (Abril).
 - Desarrollo - Acta de HU desplegadas en pruebas. (may)
 - Certificado de pruebas (jun)
Autogestión de inscripciones a los roles de programa y directivos de las IES
- Requerimientos funcionales (abr).
 - Aprobación de los requerimientos (Abr).
 - Desarrollo - Acta de HU desplegadas en pruebas. (May)
 - Certificado de pruebas (Jun)
Interoperabilidad MEN Cubrimiento de Programas (SNIES)
- Requerimientos funcionales (abr).
 - Aprobación de los requerimientos (abr).
 - Desarrollo - Acta de HU desplegadas en pruebas. (may)
 - Certificado de pruebas (jun)
Interoperabilidad Ministerio de Salud (Registro de Discapacidad). 
- Requerimientos funcionales (may).
 - Aprobación de los requerimientos (may).
Interoperabilidad Migración Colombia Consulta de tipos de documento (CE, PPT) 
- Requerimientos funcionales (jun).
 - Aprobación de los requerimientos (jun).
Interoperabilidad UARIV – Validación de registro de personas como víctimas
- Requerimientos funcionales (abr).
 - Aprobación de los requerimientos (abr).
 - Desarrollo - Acta de HU desplegadas en pruebas. (may)
 - Certificado de pruebas (jun)
Interoperabilidad MinInterior - Servicio de Resguardos y comunidades indígenas
- Requerimientos funcionales (jun).
 - Aprobación de los requerimientos (jun).
Interoperabilidad MinInterior - Servicio de identificación de personas Afrodescendientes
- Requerimientos funcionales (jun).
 - Aprobación de los requerimientos (jun).
Módulos de resultados de las pruebas de estado:
- Requerimientos funcionales (abr)
 - Aprobación de los requerimientos (abr).
 - Desarrollo - Acta de HU desplegadas en pruebas. (jun)
Gestionar sitios con procesos de georreferenciación:
- Requerimientos funcionales (abr).
 - Aprobación de los requerimientos (abr).
 - Desarrollo - Acta de HU desplegadas en pruebas. (may)
 - Certificado de pruebas (jun)</t>
  </si>
  <si>
    <t>SDA-PAI-2</t>
  </si>
  <si>
    <r>
      <t xml:space="preserve">Fortalecimiento del proceso de citación: </t>
    </r>
    <r>
      <rPr>
        <sz val="12"/>
        <rFont val="Arial"/>
        <family val="2"/>
      </rPr>
      <t>Fortalecer los procesos de citación (asignación de sitios), atención de tutelas posteriores a la inscripción, minimizando los procesos manuales de asignación de sitios</t>
    </r>
  </si>
  <si>
    <t>Identificación Problemática y Definición de Requerimientos:
 - Revisión de la problemática en conjunto con áreas funcionales - informe (abr)
- Definición de requerimientos técnicos - Documento (abr)
 - Definición del piloto de la solución (may)
 - Acta de aprobación de los usuarios funcionales (may)
Contratación de la solución:
 - Definición estudios precontractuales técnicos (may)
 - Contratación de la solución - Contrato y acta de inicio (may)
 - Informe primer mes al seguimiento contractual (jun)
 - Informe segundo mes al seguimiento contractual (jul)
Entrega del producto e Integración con sistemas de información internos:
 - Informe de recepción de la solución (ago)
 - Integración de la solución con prisma (ago)
 - Acta de resultados pruebas UAT (ago)
 - Acta de capacitación usuarios funcionales y equipo de operación TI (ago)
 - Acta de comité de cambios y certificación post paso a producción (ago)</t>
  </si>
  <si>
    <t>Iniciativa que se reportará a partir de Trimestre 2.
Se ha avanzado en la planeación de la identificación de la problemática y definición de requerimientos con las áreas funcionales para ir definiendo el anexo técnico que permitirá la contratación de la solución</t>
  </si>
  <si>
    <t>Identificación Problemática y Definición de Requerimientos
- Revisión de la problemática en conjunto con áreas funcionales - informe (abr)
- Definición de requerimientos técnicos - Documento (abr)
 - Definición del piloto de la solución (may)
 - Acta de aprobación de los usuarios funcionales (may)
Contratación de la solución
- Definición anexo técnico (may)
 - Contratación de la solución - Contrato y acta de inicio (may)
 - Informe primer mes al seguimiento contractual (jun)</t>
  </si>
  <si>
    <t>SDA-PAI-3</t>
  </si>
  <si>
    <r>
      <rPr>
        <b/>
        <sz val="12"/>
        <rFont val="Arial"/>
        <family val="2"/>
      </rPr>
      <t xml:space="preserve">Fortalecimiento y aseguramiento del Ciclo de vida del ítem: </t>
    </r>
    <r>
      <rPr>
        <sz val="12"/>
        <rFont val="Arial"/>
        <family val="2"/>
      </rPr>
      <t>Fortalecer el ciclo de vida del ítem en su paso por los procesos misionales con el fin de se  permita controlar y mantener su integridad, confiabilidad, disponibilidad y seguridad.</t>
    </r>
  </si>
  <si>
    <t>Producción de meta prueba, meta examen, plan de construcción, construcción de ítems (8 tipos de interacciones bajo estándar QTI Versión 3.0):
 - Informe de aplicación en ambiente preproductivo (Abril)
 - Actas de las sesiones demo con usuarios y consolidado de solicitudes de mejora (Abril)
 - Acta post implementación para construcción de nuevos ítems (Mayo) 
Estabilización PRISMA Versión 2.0 en los módulos de Instrumentos, Cuestionarios Auxiliares y Producción Editorial:
 - instructivo de reporte - Documento e instructivo de reporte y escalamiento de incidentes y solicitudes (Marzo)
Estabilización PRISMA Versión 2.0 en los módulos de Instrumentos, Cuestionarios Auxiliares y Producción Editorial:
 - Informe mensual del estado de estabilización (T2)
 - Informe mensual del estado de estabilización (T3)
 - Informe mensual del estado de estabilización (T4)
Adquisición Licencias de Ckeditor: 
 - Documento certificación de licencia Ckeditor activas (Mayo)
Cargue armado de sabana para calificar:
 - Historias de usuario aprobadas por el usuario (abr)
 - Desarrollo (may)
 - Certificación de Pruebas post implementación (jun)
 - Aprobación de usuario final y control de cambios (jun)
Cambio de clave del ítem armado, banco y estadística:
 - Historias de usuario aprobadas por el usuario (may)
 - Desarrollo (Jul)
 - Certificación de Pruebas post implementación (Ago)
 - Aprobación de usuario final (ago)
Ficha técnica y Ruta Express:
 - Requerimientos. (Abr)
 - Acta de probación de historias de usuario. (may)
 - Desarrollo - Acta de HU desplegadas en pruebas. (jul)
 - Acta capacitación funcional y técnica al equipo de operación. (oct)
 - Acta post implementación funcionalidad  (nov)
Implementar workflow para mejorar la presentación de tareas y actividades en el sistema, de manera que sean más intuitivas, de fácil interacción para los usuarios, sincronizada y completa:
 - Requerimientos. (Abr)
 - Acta de probación de historias de usuario. (may)
 - Desarrollo - Acta de HU desplegadas en pruebas. (jul)
 - Acta capacitación funcional y técnica al equipo de operación. (oct)
 - Acta post implementación funcionalidad (nov)</t>
  </si>
  <si>
    <t>Para este trimestre se realizó el documento SDA - Instructivo de Escalamiento de Solicitudes de la Cadena de Valor, el cual detalla cómo se pueden escalar los incidentes y requerimientos en los entornos de Preproducción y Producción para el proyecto fortalecimiento del ciclo de vida del ítem.</t>
  </si>
  <si>
    <t>Documento SDA- Instructivo escalamiento solicitudes cadena de valor</t>
  </si>
  <si>
    <t>Producción de meta prueba, meta examen, plan de construcción, construcción de ítems (8 tipos de interacciones bajo estándar QTI Versión 3.0)
- Informe de aplicación en ambiente preproductivo (Abril)
 - Actas de las sesiones demo con usuarios y consolidado de solicitudes de mejora (Abril)
 - Acta post implementación para construcción de nuevos ítems (Mayo)
Estabilización PRISMA Versión 2.0 en los módulos de Instrumentos, Cuestionarios Auxiliares y Producción Editorial:
- Informe mensual del estado de estabilización (T2)
Adquisición Licencias de Ckeditor: 
Documento certificación de licencia Ckeditor activas (Mayo)
Cargue armado de sabana para calificar:
- Historias de usuario aprobadas por el usuario (abr)
 - Desarrollo (may)
 - Certificación de Pruebas post implementación (jun)
 - Aprobación de usuario final y control de cambios (jun)
Cambio de clave del ítem armado, banco y estadística
- Historias de usuario aprobadas por el usuario (may)
Ficha técnica y Ruta Express.
- Requerimientos. (Abr)
 - Acta de probación de historias de usuario. (may)
Implementar workflow para mejorar la presentación de tareas y actividades en el sistema, de manera que sean más intuitivas, de fácil interacción para los usuarios, sincronizada y completa.
- Requerimientos. (Abr)
 - Acta de probación de historias de usuario. (may)</t>
  </si>
  <si>
    <t>SDA-PAI-4</t>
  </si>
  <si>
    <r>
      <rPr>
        <b/>
        <sz val="12"/>
        <rFont val="Arial"/>
        <family val="2"/>
      </rPr>
      <t>Actualización del módulo de aprovisionamiento para que soporte los nuevos modelos del negocio:</t>
    </r>
    <r>
      <rPr>
        <sz val="12"/>
        <rFont val="Arial"/>
        <family val="2"/>
      </rPr>
      <t xml:space="preserve"> Fortalecer los procesos de aprovisionamiento (generación de biblias) y atención de tutelas posteriores a la inscripción.</t>
    </r>
  </si>
  <si>
    <t>Proceso de configuración que permita especificar cómo se requiere generar la biblia dependiendo de la especificación del examen:
 - Documento diagnostico mód. aprovisionamiento (abr)
 - Requerimientos y prototipos (may)
 - Acta aprobación de historias de usuario. (may)
 - Entrega desarrollo - actas HU desplegadas en pruebas. (ago)
 - Certificado de pruebas (sep)
 - Acta capacitación al equipo de operación (sep)
 - Acta de comité de cambios y certificación post paso a producción (sep)
Funcionalidad de configuración de validaciones de la información requerida para la generación de las biblias:
 - Documento diagnostico generación biblias (abr)
 - Requerimientos y prototipos (may)
 - Acta aprobación de historias de usuario. (May)
 - Entrega desarrollo - actas HU desplegadas en pruebas. (Jul)
 - Certificado de pruebas (ago)
 - Acta capacitación al equipo de operación (ago)
 - Acta de comité de cambios y certificación post paso a producción (ago)
Funcionalidad de la generación automática de las credenciales para las pruebas electrónicas:
 - Definición ajustes (may)
 - Requerimientos y prototipos (may)
 - Acta aprobación de historias de usuario. (may)
 - Entrega desarrollo - actas HU desplegadas en pruebas. (jun)
 - Certificado de pruebas (jul)
 - Acta capacitación al equipo de operación (jul)
 - Acta de comité de cambios y certificación post paso a producción (jul)
Modelo integral para la identificación de cambios efectuados en la inscripción y citación inicial:
 - Diagnóstico. (abr)
 - Diseño modelo (abr)
 - Requerimientos y prototipos (may)
 - Acta aprobación de historias de usuario. (may)
 - Entrega desarrollo - actas HU desplegadas en pruebas. (jul)
 - Certificado de pruebas (ago)
 - Acta capacitación al equipo de operación (ago)
 - Acta de comité de cambios y certificación post paso a producción (ago)
Funcionalidad que permita la generación de la biblia adicional donde se identifiquen los cambios (citación, el material o examen) posterior a la entrega de la biblia principal a op:
 - Requerimientos y prototipos (mayo)
 - Acta aprobación de historias de usuario. (may)
 - Entrega desarrollo - actas HU desplegadas en pruebas. (jul)
 - Certificado de pruebas (ago)
 - Acta capacitación al equipo de operación (ago)
 - Acta de comité de cambios y certificación post paso a producción (ago)</t>
  </si>
  <si>
    <t>Iniciativa que se reportará a partir de Trimestre 2.
Se han realizado avances en la planificación de las funcionalidades que se requieren para la actualización del módulo de aprovisionamiento y que se empezaran a desarrollar en abril.</t>
  </si>
  <si>
    <t>Proceso de configuración que permita especificar cómo se requiere generar la biblia dependiendo de la especificación del examen:
- Documento diagnostico mód. aprovisionamiento (abr)
 - Requerimientos y prototipos (may)
 - Acta aprobación de historias de usuario. (May)
Funcionalidad de configuración de validaciones de la información requerida para la generación de las biblias:
- Documento diagnostico generación biblias (abr)
 - Requerimientos y prototipos (may)
 - Acta aprobación de historias de usuario. (may)
Funcionalidad de la generación automática de las credenciales para las pruebas electrónicas:
- Definición ajustes (may)
 - Requerimientos y prototipos (may)
 - Acta aprobación de historias de usuario. (may)
 - Entrega desarrollo - actas HU desplegadas en pruebas. (jun)
Modelo integral para la identificación de cambios efectuados en la inscripción y citación inicial:
- Diagnóstico. (abr)
 - Diseño modelo (abr)
 - Requerimientos y prototipos (may)
 - Acta aprobación de historias de usuario. (may)
Funcionalidad que permita la generación de la biblia adicional donde se identifiquen los cambios (citación, el material o examen) posterior a la entrega de la biblia principal a op: 
- Requerimientos y prototipos (may)
 - Acta aprobación de historias de usuario. (may)</t>
  </si>
  <si>
    <t>SDA-PAI-5</t>
  </si>
  <si>
    <r>
      <rPr>
        <b/>
        <sz val="12"/>
        <rFont val="Arial"/>
        <family val="2"/>
      </rPr>
      <t>PETI -  Evolucionar/estabilizar soluciones misionales y de apoyo:</t>
    </r>
    <r>
      <rPr>
        <sz val="12"/>
        <rFont val="Arial"/>
        <family val="2"/>
      </rPr>
      <t xml:space="preserve">  Totalidad de actividades</t>
    </r>
  </si>
  <si>
    <t>Documento de principios de construcción de los sistemas seguros y documentación anexa que deben cumplir las fábricas de desarrollo externas y equipos internos
 - Documento principios de construcción segura (mar)
 - Publicación documento en DARUMA (may)
 - Acta Socialización documento (jun)
Implementación documento Principios de construcción de los sistemas seguros y documentación anexa 
 - Informe T3
 - Informe T4
Seguimiento a gestión de vulnerabilidad en el código - plan de trabajo:
 - Plan de trabajo para la gestión de las vulnerabilidades técnicas en desarrollo  (abr)
Seguimiento a gestión de vulnerabilidad en el código:
 - Informe de tratamiento y solución de vulnerabilidades técnicas en desarrollo  (T2)
 - Informe de tratamiento y solución de vulnerabilidades técnicas en desarrollo  (T3)
 - Informe de tratamiento y solución de vulnerabilidades técnicas en desarrollo  (T4)
Saber más:
 - Requerimientos funcionales (marzo).
 - Aprobación de los requerimientos (abril).
 - Desarrollo - Acta de HU desplegadas en pruebas. (abril)
 - Certificado de pruebas (mayo)
 - Acta de comité de cambios y certificación post paso a producción (junio)
Análisis, desarrollo, y puesta en producción del proceso de cargue de nombramiento por parte del Rol coordinador módulo Informe Aplicación:
 - Aprobación de las HU . (Abril)
 - certificación post-implementación (Mayo)
 - Acta de entrega a operaciones (Junio)
Migración de las aplicaciones de Interactivo críticas a ser migradas de acuerdo con diagnóstico:
 - Diagnóstico de las aplicaciones de interactivo a migrar (Mayo)
 - Certificación post-implementación e informe de resultados (Junio)
Implementación de configuración de aplicaciones mixtas:
 - Certificación post-implementación (Mayo)</t>
  </si>
  <si>
    <t>Se entrega documento SDA - Principios de Construcción Segura finalizado, donde se abordan las mejores prácticas adicionales como OWSAP y la manera como pueden ser incorporadas en el ciclo de vida del desarrollo de software.
Por otro lado, se realiza la definición y el levantamiento de los requerimientos plasmados en las historias de usuario para la aplicación Saber + a través de 8 historias de usuario</t>
  </si>
  <si>
    <t>Documento SDA- Principios de construcción segura</t>
  </si>
  <si>
    <t>Documento de principios de construcción de los sistemas seguros y documentación anexa que deben cumplir las fábricas de desarrollo externas y equipos internos
- Publicación documento en DARUMA (may) 
 - Acta Socialización documento (jun)
Seguimiento a gestión de vulnerabilidad en el código - plan de trabajo
- Plan de trabajo para la gestión de las vulnerabilidades técnicas en desarrollo  (abr)
Seguimiento a gestión de vulnerabilidad en el Código
- Informe de tratamiento y solución de vulnerabilidades técnicas en desarrollo  (T2)
Saber más
- Aprobación de los requerimientos (abril).
 - Desarrollo - Acta de HU desplegadas en pruebas. (abril)
 - Certificado de pruebas (mayo)
 - Acta de comité de cambios y certificación post paso a producción (junio)
Análisis, desarrollo, y puesta en producción del proceso de cargue de nombramiento por parte del Rol coordinador módulo Informe Aplicación.
- Aprobación de las HU . (Abril)
 - certificación post-implementación (Mayo)
 - Acta de entrega a operaciones (Junio)
Migración de las aplicaciones de Interactivo críticas a ser migradas de acuerdo con diagnóstico.
- Diagnóstico de las aplicaciones de interactivo a migrar (Mayo)
 - Certificación post-implementación e informe de resultados (Junio)
Implementación de configuración de aplicaciones mixtas
- Certificación post-implementación (Mayo)</t>
  </si>
  <si>
    <t>SDA-PAI-8</t>
  </si>
  <si>
    <t>% de Avance en la implementación de Proyecto de Habilitación Tecnológica.</t>
  </si>
  <si>
    <r>
      <rPr>
        <b/>
        <sz val="12"/>
        <rFont val="Arial"/>
        <family val="2"/>
      </rPr>
      <t xml:space="preserve">Sede Electrónica Fase II: </t>
    </r>
    <r>
      <rPr>
        <sz val="12"/>
        <rFont val="Arial"/>
        <family val="2"/>
      </rPr>
      <t>Diseñar, desarrollar e implementar la aplicación móvil</t>
    </r>
  </si>
  <si>
    <t>Alcance y funcionalidades de la aplicación móvil:
 - Documento con alcance del proyecto, funcionalidades principales y características específicas para el desarrollo de la aplicación móvil (Sede electrónica; Caja de Herramientas; Saber Más) (Abr)
Diseño prototipo y arquitectura:
 - Acta de aprobación del prototipo, diseño y alcance del APP. (Abr)
 - Acta aprobación de la definición de la arquitectura. (Abr)
 - Cronograma del proyecto APP. (Abr)
Desarrollo y pruebas de la Aplicación móvil:
 - Requerimientos funcionales (Mayo).
 - Aprobación de los requerimientos (Mayo).
 - Desarrollo y uso de microservicios sede electrónica - Acta de HU desplegadas en pruebas. (Agosto)
 - Certificado de pruebas (ago)
Prelanzamiento aplicación móvil:
 - Informe de Prelanzamiento del piloto (sep)
Lanzamiento y control de cambios:
 - Informe de puesta en producción (oct)
 - Acta de comité de cambios y certificación post paso a producción (Octubre)
Evaluación y mejora continua:
 - Informe de seguimiento al APP en producción. (nov)</t>
  </si>
  <si>
    <t>Iniciativa que se reportará a partir de Trimestre 2.
Se esta trabajando en la definición del alcance y funcionalidades de la aplicación móvil.</t>
  </si>
  <si>
    <t>Alcance y funcionalidades de la aplicación móvil
- Documento con alcance del proyecto, funcionalidades principales y características específicas para el desarrollo de la aplicación móvil (Sede electrónica; Caja de Herramientas; Saber Más) (Abr)
Diseño prototipo y arquitectura
- Acta de aprobación del prototipo, diseño y alcance del APP. (Abr)
 - Acta aprobación de la definición de la arquitectura. (Abr)
 - Cronograma del proyecto APP. (Abr)
Desarrollo y pruebas de la Aplicación móvil
- Requerimientos funcionales (Mayo).
 - Aprobación de los requerimientos (Mayo).</t>
  </si>
  <si>
    <t>SDI-PAI-6</t>
  </si>
  <si>
    <t>Adaptar ítems para las comunidades étnicas que presentan los exámenes de Estado.</t>
  </si>
  <si>
    <t>Ítems adaptados con las particularidades requeridas por parte de las comunidades étnicas.</t>
  </si>
  <si>
    <t>Ejecución del proceso de adaptación de cuadernillos a comunidades étnicas</t>
  </si>
  <si>
    <t xml:space="preserve">- Fases del proceso de adecuación de cuadernillos a comunidades étnicas gestionados.
- Cantidad total de fases del proyecto de adecuación de cuadernillos a comunidades étnicas.
</t>
  </si>
  <si>
    <t>(Fases del proceso de adecuación de cuadernillos a comunidades étnicas gestionados / Cantidad total de fases del proyecto de adecuación de cuadernillos a comunidades étnicas) *100</t>
  </si>
  <si>
    <t>Durante el primer trimestre de la vigencia 2024 la Subdirección de Diseño de Instrumentos realizó la fase de planeación de la adaptación de los ítems que conformarán los cuadernillos de aplicación para las comunidades étnicas. Allí, se derivó el primer producto de la fase de planeación denominado "Plan de trabajo 2024 - Adaptación de cuadernillos Icfes a comunidades étnicas", donde se estableció el contexto, justificación, objetivos, población objetivo, fases de adaptación, estrategia de comunicación de resultados, productos y duración proyectada de los procedimientos.
Igualmente, allí se estableció las fases de ejecución del proceso iterativo de adaptación, las cuales, se establecieron en 3:
1. Realización de talleres de construcción de preguntas para docentes de las comunidades participantes.
2. Aplicación de entrevistas cognitivas a docentes y de protocolos de pensar en voz alta a estudiantes.
3. Recolección de datos cualitativos (posibles fuentes de sesgo, y ajustes formales y de contenidos realizados para desarrollar nuevas versiones de la prueba).</t>
  </si>
  <si>
    <t>Durante el segundo trimestre de la vigencia 2024 se espera completar la primera fase de la ejecución del proceso iterativo de adaptación, la cual, consiste en la realización de talleres de construcción de preguntas para docentes de las comunidades participantes. 
De allí, se espera contar con las primeras versiones de ítems generados en las comunidades, como producto final de la fase.</t>
  </si>
  <si>
    <t>SDI-PAI-7</t>
  </si>
  <si>
    <t>Brindar a la población con discapacidad mayor acceso en los exámenes de Estado, por medio del diseño y construcción de instrumentos de evaluación susceptibles a acomodaciones.</t>
  </si>
  <si>
    <t>Diseños de armado con adecuaciones para personas con discapacidad.</t>
  </si>
  <si>
    <t>Adecuación de diseños de armado de exámenes de Estado para población con discapacidad</t>
  </si>
  <si>
    <t>- Diseños de Armado de exámenes de Estado adaptados
- Diseños de Armado de exámenes de Estado por aplicar durante la vigencia</t>
  </si>
  <si>
    <t>(No. de Diseños de Armado de exámenes de Estado adaptados / No. de Diseños de Armado de exámenes de Estado por aplicar durante la vigencia)*100</t>
  </si>
  <si>
    <t>La Subdirección de Diseño de Instrumentos proyectó adecuar para la población con discapacidad  los 6 exámenes de Estado que se aplicarán durante la vigencia 2024, representado en los siguientes exámenes, Saber TyT 2024-1, Saber Pro 2024-1, Saber 11 2024 A, Saber TyT 2024-2, Saber Pro 2024-2 y Saber 11 B 2025.
De acuerdo con lo anterior, durante el primer trimestre de la vigencia 2024 la Subdirección de Diseño de Instrumentos adaptó 2 exámenes de Estado correspondiente a Saber TyT 2024-1 y Saber Pro 2024-1.
Teniendo en cuenta que se adaptó 2 de los 6 exámenes de Estado, durante el primer trimestre de la vigencia 2024 se obtuvo un avance del 33% de la actividad.</t>
  </si>
  <si>
    <t>Los diseño de armado de los exámenes de Estado, así como la adaptación para personas con discapacidad que allí se incluyeron representan activos de carácter confidencial para el Icfes. Por esta razón, se almacenan en el banco de pruebas e ítems en cumplimiento de los protocolos de seguridad y su información únicamente puede ser consultada previa autorización escrita y expresa por parte de autoridad competente del Icfes.
De  acuerdo con lo anterior, no es viable relacionar en este espacio un link de evidencia a la información.</t>
  </si>
  <si>
    <t>Durante el segundo trimestre de la vigencia 2024, la Subdirección de Diseño de Instrumentos espera adecuar para la población con discapacidad el diseño de armado del examen de Estado Saber 11 2024 A. Así, teniendo en cuenta que durante el primer trimestre se logró adecuar 2 exámenes de Estado, para el segundo trimestre se contaría con la adecuación total de 3 de los 6 exámenes de Estado por aplicar, esperando así un avance del 50% de la actividad.</t>
  </si>
  <si>
    <t>Durante el segundo trimestre de la vigencia 2024 la Subdirección de Diseño de Instrumentos construyó y adaptó los diseños de armado de los exámenes Saber TyT 2024-1, Saber Pro 2024-1 y Saber 11 2024 A, los cuales se aplicaron durante el primer semestre de la vigencia. Teniendo  en cuenta que para el año se requiere aplicar 6 exámenes, durante el primer semestre se adaptaron 3 por lo cual se obtuvo en un logro en la meta del 50%, meta esperada para este corte.
Las adaptaciones realizadas consisten en la elaboración de formas de prueba específicas para población con una discapacidad no motora y son especialmente dirigidas a los módulos genéricos de los exámenes de Estado. Estas formas de prueba son más cortas, y se procura que los ítems seleccionados cumplan con los criterios del diseño universal; este último criterio es verificado por los gestores de pruebas en el banco de pruebas e ítems durante la  revisión de cada uno de los ítems. En particular, en Saber 11 se cuenta con una acomodación adicional, ya que las pruebas de Matemáticas, Sociales y Ciudadanas, Ciencias Naturales y Lectura Crítica cuentan con traducción a Lengua de Señas Colombiana.</t>
  </si>
  <si>
    <t>SE-PAI-1</t>
  </si>
  <si>
    <t>Realizar la calificación de las pruebas de Estado Saber 11, Presaber, Insor, Validantes, Saber Pro y Saber TyT mediante estándares estadístico y psicométricos que respalda decisiones informadas en el ámbito educativo.</t>
  </si>
  <si>
    <t>Informe con las discusiones y propuestas de mejora sugeridas por los expertos.
Materiales de apoyo utilizados durante la presentación.</t>
  </si>
  <si>
    <t xml:space="preserve">Porcentaje de exámenes calificados </t>
  </si>
  <si>
    <t>Número de exámenes calificados: Representa la cantidad de exámenes de estado que han sido procesados  correctamente de acuerdo a los procedimientos definidos y el cronograma institucional.
Número de exámenes calificar: Indica el total de exámenes de estado que deben ser evaluadas o calificadas en el periodo.</t>
  </si>
  <si>
    <t>Porcentaje de exámenes calificados =(N° de numero calificados /N° de exámenes a calificar)*100%
Porcentaje de exámenes calificados:
(2/2)*100%=100%</t>
  </si>
  <si>
    <t xml:space="preserve">
Durante el primer trimestre, se llevaron a cabo las calificaciones de los siguientes exámenes:
1. Saber Pro  (2023-2do semestre)
2. Saber TyT (2023-2do semestre) 
Para ello, se realizaron actividades relacionadas con el análisis del comportamiento de los ítems y la asignación de puntajes de acuerdo con los procedimientos establecidos, asegurando el cumplimiento del cronograma institucional. Las bases de datos procesadas se remitieron de manera oportuna a la Subdirección de Información para su posterior proceso de publicación. Además, se garantizó la calidad de estas bases de datos mediante la aplicación de listas de verificación, y se documentaron las etapas desarrolladas en los manuales de calificación y procesamiento de cada prueba.</t>
  </si>
  <si>
    <t>Carpeta de OneDrive en la que se encuentran los siguientes archivos para cada examen:
-Listas de verificación de la calidad de las bases de datos.
-Correo de carga de resultados.
-Manual de calificación y procesamiento</t>
  </si>
  <si>
    <t>Para el siguiente trimestre está previsto la calificación de los exámenes: 
1.Saber 11    (Calendario B) e Insor
2. Pre Saber  (Calendario B)
3.Validantes (Calendario B)</t>
  </si>
  <si>
    <t>Se realizó la calificación de los exámenes de estado Saber 11, Presaber,INSOR y Validantes calendario B. Para ello se realizaron actividades de análisis de comportamiento de ítems y de asignación de puntajes, la cual se cumplió exitosamente con la entrega de la calificación a la subdirección de información de la siguiente manera: 
-  Saber 11: Se enviaron los resultados de  95.324 evaluados de los 95.325 inscritos. 
-Presaber: Se enviaron los resultados de  22.305 evaluados de los  22.305 inscritos. 
- INSOR: Un total de 16 evaluados de los cuales no se presentan novedades.
-Validantes: Se enviaron los resultados de 4724 evaluados.</t>
  </si>
  <si>
    <t>SI-PAI-2</t>
  </si>
  <si>
    <r>
      <rPr>
        <b/>
        <sz val="12"/>
        <rFont val="Arial"/>
        <family val="2"/>
      </rPr>
      <t xml:space="preserve">Centro de Analítica para el Sector Educativo: </t>
    </r>
    <r>
      <rPr>
        <sz val="12"/>
        <rFont val="Arial"/>
        <family val="2"/>
      </rPr>
      <t>Implementar un centro de analítica que permita ser un herramienta para el análisis, uso y divulgación de la información para los actores del sector educativo</t>
    </r>
  </si>
  <si>
    <t>Implementación Modelo del Centro de analítica de Datos:
 - Documento Interno definición del Modelo Centro Analítica de Datos (abril)
 - Documento Interno modelo explotación de datos (Junio)
 - Documento interno Modelo Control Fuentes Analítica (octubre)
 - Evidencias de divulgación del centro de analítica (noviembre)
Reportes automatizados con información relacionada a los resultados de los examinandos:
 - Informe de los reportes automatizados con información relacionada a los resultados de los examinandos (Septiembre)
Implementación tableros de control:
 - Levantamiento de requerimientos visualizaciones procesos - Documento de requerimientos (Mayo)
 - Análisis Requerimientos y priorización - elaboración de prototipos visualizaciones - Documento con priorización (Junio)
 - Prototipos visualizaciones procesos - Mockups de tableros (julio)
 - Pruebas visualizaciones Procesos - Informe con aprobación de tableros por área funcional (Agosto)
 - Despliegue en Producción visualizaciones Procesos - Acta Post implementación (septiembre)
Plan de Apertura de Datos:
 - Plan Apertura de Datos (plataforma para el acceso a los datos)  (Junio)
 - Informes de seguimiento a la implementación del plan de Apertura de datos (Septiembre)
 - Informes de seguimiento a la implementación del plan de Apertura de datos (Diciembre)</t>
  </si>
  <si>
    <t>Iniciativa que se reportará a partir de Trimestre 2.
Se ha estado trabajando en el documento Interno para la  definición del Modelo Centro Analítica de Datos que será entregado en el mes de abril y que define los lineamientos para su implementación y gestión.</t>
  </si>
  <si>
    <t>Implementación Modelo del Centro de analítica de Datos 
- Documento Interno definición del Modelo Centro Analítica de Datos (abril)
 - Documento Interno modelo explotación de datos (Junio)
Implementación tableros de control
- Levantamiento de requerimientos visualizaciones procesos - Documento de requerimientos (Mayo)
 - Análisis Requerimientos y priorización - elaboración de prototipos visualizaciones - Documento con priorización (Junio)
Plan de Apertura de Datos
- Plan Apertura de Datos (plataforma para el acceso a los datos)  (Junio)</t>
  </si>
  <si>
    <t>SI-PAI-3</t>
  </si>
  <si>
    <r>
      <rPr>
        <b/>
        <sz val="12"/>
        <rFont val="Arial"/>
        <family val="2"/>
      </rPr>
      <t xml:space="preserve">Modernización de escritorios: </t>
    </r>
    <r>
      <rPr>
        <sz val="12"/>
        <rFont val="Arial"/>
        <family val="2"/>
      </rPr>
      <t>Actualizar los equipos de computo fase I asignados a los funcionarios con características técnicas acordes a las necesidades de la entidad</t>
    </r>
  </si>
  <si>
    <t>Actualización de los equipos de computo fase I:
 - Informe de Priorización y asignación de equipos (mar)
 - Informe de implementación (jul)</t>
  </si>
  <si>
    <t>Se presentó informe con la priorización de equipos de acuerdo con el análisis de necesidades realizado e información acerca de cómo se realizara esta implementación</t>
  </si>
  <si>
    <t xml:space="preserve"> PRIORIZACIÓN Y ASIGNACIÓN EQUIPOS DE COMPUTO</t>
  </si>
  <si>
    <t>Siguiente reporte en T3</t>
  </si>
  <si>
    <t>SI-PAI-4</t>
  </si>
  <si>
    <r>
      <rPr>
        <b/>
        <sz val="12"/>
        <rFont val="Arial"/>
        <family val="2"/>
      </rPr>
      <t>Plan de Mantenimiento de Servicios Tecnológicos:</t>
    </r>
    <r>
      <rPr>
        <sz val="12"/>
        <rFont val="Arial"/>
        <family val="2"/>
      </rPr>
      <t xml:space="preserve"> Ejecutar el Plan anual 2024 de establecido de acuerdo con los lineamientos MIPG</t>
    </r>
  </si>
  <si>
    <t>Plan de Mantenimiento de Servicios Tecnológicos Cumplimiento de 61 actividades establecidas en el plan:
 - Check list cumplimiento T1 (mar)
 - Check list cumplimiento T2 (mar)
 - Check list cumplimiento T3 (mar)
 - Check list cumplimiento T4 (mar)</t>
  </si>
  <si>
    <t>Se realiza ejecución de 11 actividades correspondientes al Plan de Mantenimiento de Servicios Tecnológicos planeadas para el primer trimestre, las cuales son evidenciadas en las rutas destinadas para su ubicación y constituyen el 19 % del plan de mantenimiento de servicios tecnológicos 2024</t>
  </si>
  <si>
    <t>Se colocan evidencias asociadas a plan de mantenimiento con énfasis en: 
CMDB, directorio Activo, Estado de equipos, indicador Mesa, Internet Tigo,  Matriz Capacidades, Planes y remediación vulnerabilidades</t>
  </si>
  <si>
    <t>Plan de Mantenimiento de Servicios Tecnológicos: Cumplimiento de 61 actividades establecidas en el plan
- Check list cumplimiento T2 (mar)</t>
  </si>
  <si>
    <t>SI-PAI-5</t>
  </si>
  <si>
    <t>PETI - Fortalecer el modelo de Gestión de la operación de Servicios Tecnológicos</t>
  </si>
  <si>
    <t>Plan de trabajo de vulnerabilidades apps e infraestructura:
 - Plan de trabajo para el seguimiento de vulnerabilidades apps e infraestructura - Cronograma (Marzo)
 - Informes trimestrales de implementación del Plan de trabajo de vulnerabilidades apps e infraestructura (T2).
 - Informes trimestrales de implementación del Plan de trabajo de vulnerabilidades apps e infraestructura (T3).
 - Informes trimestrales de implementación del Plan de trabajo de vulnerabilidades apps e infraestructura (T4).
Seguimiento al cumplimiento del plan de Preservación Digital al Largo Plazo en cuanto a las actividades ejecutadas por la DTI:
 - Informe trimestral al Plan de Preservación Digital al Largo Plazo (T2)
 - Informe trimestral al Plan de Preservación Digital al Largo Plazo (T3)
 - Informe trimestral al Plan de Preservación Digital al Largo Plazo (T4)
Tablero de control y seguimiento del nombramiento de cada aplicación para que cada coordinador lo pueda visualizar:
 - Diseño del prototipo (Marzo)
 - Desarrollo del prototipo (Mayo)
 - Acta de comité de cambios (junio)
Documentación del proceso interno de nombramiento:
 - Definición del proceso nombramiento como documento interno de operaciones (Abril)
 - Diagramas del flujo del nombramiento (Abril)
 - Socialización al interior del equipo (Mayo)
 - Retroalimentación y Ajustes al documento (Junio)</t>
  </si>
  <si>
    <t xml:space="preserve">Se realiza cronograma para la remediación de las vulnerabilidades de aplicaciones e infraestructura en donde se evidencian las actividades a ejecutar, así como las condiciones en que se ejecutaran las actividades.
Por otro lado, se realizó el prototipo borrador del tablero de control del nombramiento de cada aplicación y se espera aprobación de usuario para el desarrollo </t>
  </si>
  <si>
    <t>Cronograma Vulnerabilidades 2023
CRONOGRAMA_REMEDICION_VULNERABILIDADES 2022
Borrador_prototipo</t>
  </si>
  <si>
    <t>Plan de trabajo de vulnerabilidades apps e infraestructura:
- Informes trimestrales de implementación del Plan de trabajo de vulnerabilidades apps e infraestructura (T2).
- Informe trimestral al Plan de Preservación Digital al Largo Plazo (T2)
Seguimiento al cumplimiento del plan de Preservación Digital al Largo Plazo en cuanto a las actividades ejecutadas por la DTI
- Desarrollo del prototipo (Mayo)
- Acta de comité de cambios (junio)
Tablero de control y seguimiento del nombramiento de cada aplicación para que cada coordinador lo pueda visualizar:
Documentación del proceso interno de nombramiento:
- Definición del proceso nombramiento como documento interno de operaciones (Abril)
- Diagramas del flujo del nombramiento  (Abril)
- Socialización al interior del equipo (Mayo)
- Retroalimentación y Ajustes al documento (Junio)</t>
  </si>
  <si>
    <t>SI-PAI-7</t>
  </si>
  <si>
    <t>PETI - Gestión de Interoperabilidad en el Icfes</t>
  </si>
  <si>
    <t>Monitoreo de Servicios en  x-road y servicios de resultados para entidades externas:
 - Informe seguimiento de la implementación del ajuste  (Abril)
 - Acta Comité Cambios para paso a producción de monitoreo y generación de estadísticas (junio)
Diseño de consumo de servicio para Consulta de cédulas de extranjería y permiso por Protección temporal:
 - Diagrama Modelo Conceptual de la Solución (abril)
 - Documento de diseño de consumo de Consulta de cédulas de extranjería y permiso de protección temporal (Mayo)
 - Informe seguimiento implementación VPN entre Migración Colombia e Icfes (junio)
Diseño de consumo del servicio de Resguardos y comunidades indígenas. (Min Interior):
 - Informe generación de mesas de interoperabilidad con la AND (Abril)
 - Informe validación de requerimientos de conectividad y acceso (Mayo)
 - Documento de diseño del consumo del servicio. (Mayo)
Diseño de consumo del servicio de identificación de personas Afrodescendientes (Min Interior):
 - Informe generación de mesas de interoperabilidad con la AND (Abril)
 - Documento validación de requerimientos de conectividad y acceso (mayo)
 - Documento de diseño del consumo del servicio.(Junio)
Diseño de consumo de servicio de consulta de personas en condición de discapacidad (Min Salud):
 - Resumen de compromisos de mesas de interoperabilidad con la AND (Abril)
 - Documento validación de requerimientos de conectividad y acceso (Mayo)
 -  Documento de diseño del consumo del servicio. (junio)
Análisis y verificación para la exposición del certificado de asistencia en la Carpeta Ciudadana:
 - Resumen de compromisos de mesas de interoperabilidad con la AND (junio)
 - Informe validación de requerimientos de conectividad y acceso (Julio)
 - Documento de diseño del consumo del servicio (Agosto).
Informe del Comportamiento de los servicios que salieron a producción en 2023 y puestos en producción a la fecha:
 - Trimestre 3
 - Trimestre 4
Procesos de intercambio de información con entidades con convenio y solicitudes de entidades externas (Flujo análisis de necesidades, Anexos técnicos, Minuta del Convenio, Acuerdo de Confidencialidad..):
 - Documentos gestión de procesos de intercambio de información en el trimestre T1
 - Documentos gestión de procesos de intercambio de información en el trimestre T2
 - Documentos gestión de procesos de intercambio de información en el trimestre T3
 - Documentos gestión de procesos de intercambio de información en el trimestre T4
Procedimiento de entrega de información para definir lineamientos sobre la documentación a realizar en caso de entregas frecuentes:
 - Diagrama del flujo de ajuste del proceso (Julio)
 - Formatos asociados. (Agosto)
 - Acta de aprobación del procedimiento (Septiembre)
 - Documento actualizado del procedimiento de entrega de información. (Octubre)</t>
  </si>
  <si>
    <t>Se realiza la gestión de procesos de intercambio de información así: 
- Entrega de información de Saber 11 del 2023 para las entidades que se tiene convenio. 
 - Se gestionaron las necesidades de información de discapacidad para solicitud de convenio con MIN Salud.
 - Se realizó versión preliminar del estudio previo para acuerdo de intercambio de información con Atenea. 
 - Se gestionó la entrega de oficio para la entrega de la minuta con ajustes para ser aprobada por Migración Colombia. 
 - Se gestionó la solicitud para renovación del acuerdo con el ICETEX. 
 - Se realizaron mesas de trabajo para actualizar el protocolo de intercambio de información con el MEN.</t>
  </si>
  <si>
    <t>Protocolo para intercambio de información Definitivo_18032024.docx,202410004469_migracioncolombia (1).pdf, 202410009709 _ICETEX(1).pdf, Anexo_técnico-ICFES_Atenea_V1_2_enviadoatenea_26032024.docx, Borrador estudio previo Atenea26032024.docx Borrador estudio previo Atenea26032024.docx,Entrega_saber112023_DNP.pdf, Entrega_UARIV_Saber11_2023.pdf, Envio_base_saber11__fultbright.pdf,Envio_base_saber11_ICBF.pdf, Envio_comunicacion_MigraciocColombia_convenio.pdf,Protocolo para intercambio de información Definitivo_18032024.docx</t>
  </si>
  <si>
    <t>Monitoreo de Servicios en  x-road y servicios de resultados para entidades externas.
- Informe seguimiento de la implementación del ajuste  (Abril)
 - Acta Comité Cambios para paso a producción de monitoreo y generación de estadísticas (junio)
Diseño de consumo de servicio para Consulta de cédulas de extranjería y permiso por Protección temporal.
- Diagrama Modelo Conceptual de la Solución (abril)
 - Documento de diseño de consumo de Consulta de cédulas de extranjería y permiso de protección temporal (Mayo)
 - Informe seguimiento implementación VPN entre Migración Colombia e Icfes (junio)
Diseño de consumo del servicio de Resguardos y comunidades indígenas. (Min Interior)
- Informe generación de mesas de interoperabilidad con la AND (Abril)
 - Informe validación de requerimientos de conectividad y acceso (Mayo)
 - Documento de diseño del consumo del servicio. (Mayo)
Diseño de consumo del servicio de identificación de personas Afrodescendientes (Min Interior). 
- Informe generación de mesas de interoperabilidad con la AND (Abril)
 - Documento validación de requerimientos de conectividad y acceso (mayo)
 - Documento de diseño del consumo del servicio.(Junio)
Diseño de consumo de servicio de consulta de personas en condición de discapacidad (Min Salud).
- Resumen de compromisos de mesas de interoperabilidad con la AND (Abril)
 - Documento validación de requerimientos de conectividad y acceso (Mayo)
 -  Documento de diseño del consumo del servicio. (junio)
Análisis y verificación para la exposición del certificado de asistencia en la Carpeta Ciudadana.
 - Resumen de compromisos de mesas de interoperabilidad con la AND (junio)
Procesos de intercambio de información con entidades con convenio y solicitudes de entidades externas (Flujo análisis de necesidades, Anexos técnicos, Minuta del Convenio, Acuerdo de Confidencialidad..)
- Documentos gestión de procesos de intercambio de información en el trimestre T2</t>
  </si>
  <si>
    <t>SI-PAI-8</t>
  </si>
  <si>
    <t>PETI - Sistema de Gestión y Gobierno de Datos</t>
  </si>
  <si>
    <t>Mesas técnicas de gobierno de datos (diez)
 - Actas de reunión mesas técnicas de gobierno de datos (marzo, abril, mayo, junio, julio, agosto, septiembre, octubre, noviembre, diciembre)
Catálogo de unidades de información y generar la versión de las unidades 2024 para 8 áreas misionales
 - Documento interno con definición de cambios al Catálogo de Unidades de Información (marzo)
 - Catálogo de Unidades de Información con modificaciones (marzo)
 - Mapa de Unidades de Información para 8 áreas ( 2 en abril, 3 en mayo, 1 en junio, 2 en julio)
Catálogo de Datos Maestros y Datos de referencia (Marzo)
Maestra de formularios:
 - Documento con la estrategia de cambio a implementar en la maestra de formularios (sede electrónica, cargue en dos pasos y actualización permanente) ( abril)
 - Informe con la implementación de la estrategia para el cargue desde sede electrónica y la actualización permanente (mayo)
 - Implementación del cargue de la maestra de formularios desde el string de lecturas (octubre)
Maestra de resultados
 - Documento de soporte y control del cargue de todos los registros de misional en la maestra de resultados (junio)
 - Documento de soporte y control del cargue de todos los registros de interactivo, Ricfes y Recaes en la maestra de resultados (agosto)
 - Documento de soporte y controles del cargue de todos los registros de los esquemas que contienen resultados en la maestra de resultados (diciembre)
DIIN
 - Documentación interna del DIIN transaccional (marzo)
 - Cargue DIIN histórico fotos 2016 - 2023 (marzo)
 - Informe de automatización de la foto del DIIN histórico (abril)
Datalake
 - Fichas técnicas de 4 nuevas fuentes internas (2 marzo, 1  julio, 1 octubre)
 - Fichas técnicas de 4 nuevas fuentes externas (1 abril, 1 mayo, 1 julio, 1 octubre)
 - Perfilamiento de 2 fuentes internas nuevas - informe (1 agosto, 1 noviembre)
 - Matriz de homologación de variables para las fichas técnicas externas trabajadas en el 2023 (abril)
 - Tabla concepto y perfilamiento de la fuente interna (agosto, noviembre)
Calidad de Datos
 - Informe Tableros de QA para fuentes trabajadas durante 2023 (abril)
 - Planes de trabajo para limpieza y remediación derivados de tableros QA (mayo)
 - Documento actualizado Modelo explotación de datos (junio)
Documentación interna:
 - Documento Marco de interoperabilidad (agosto)
 - Documento guía de calidad de datos (agosto)
 - Documento guía de control de fuentes de analítica (octubre)
 - Documento guía de Gestión de Datos Geoespaciales en DARUMA (noviembre)
 - Guía de Gestión de documentos electrónicos (diciembre)</t>
  </si>
  <si>
    <t xml:space="preserve"> - Se realiza la primera mesa técnica de gobierno de datos del año donde participaron las diferentes áreas que lo conforman tocando entre otro temas, lo relacionado con cargue del DIIN y la parametrización de los nuevos permisos.
 - Se realizó el documento interno con la definición de los cambios que se requieren en el catálogo de unidades de información respecto con los lineamientos del Modelo de Gobierno y el PNID Plan Nacional de Infraestructura de Datos del MinTic.
 - Se modificó el catálogo de unidades de información, realizando los cambios generales definidos según el PNID Plan Nacional de Infraestructura de Datos del MinTic
 - Se realizó definición y levantamiento del Catálogo de Datos Maestros y de Referencia.
 - Se definen y crean los documentos relacionados con el DIIN transaccional de SB 11 y  SB Pro yT&amp;T
 - Se realizó cargue del DIIN histórico de fotos entregadas por la Subdirección de Estadísticas, la cual se presentó en la mesa técnica.
 - Se realizaron las fichas técnicas de dos nuevas fuentes internas relacionadas con: infobásicas de clasificación de planteles y agregados</t>
  </si>
  <si>
    <t>Presentación de la Mesa Técnica
Lista de Asistencia
Acta de la reunión
Presentación Lineamientos MinTic
Presentación cambios a incluir en el modelo de GD
Catálogo de Unidades de Información. Sección de matrices
Catálogo de Datos Maestros
Fichas técnicas de los objetos del DIIN
Fichas técnicas de los objetos del DIIN
Fichas técnicas asociadas a las fuentes que se disponen en el Datalake</t>
  </si>
  <si>
    <t xml:space="preserve"> - Mesas técnicas de gobierno de datos (tres)
- Mapa de Unidades de Información para 6 áreas ( 2 en abril, 3 en mayo, 1 en junio)
Maestra de formularios:
- Documento con la estrategia de cambio a implementar en la maestra de formularios (sede electrónica, cargue en dos pasos y actualización permanente) (abril)
 - Informe con la implementación de la estrategia para el cargue desde sede electrónica y la actualización permanente (mayo)
Maestra de resultados
- Documento de soporte y control del cargue de todos los registros de misional en la maestra de resultados (junio)
DIIN
- Informe de automatización de la foto del DIIN histórico (abril)
Datalake
- Fichas técnicas de 2 nuevas fuentes externas (1 abril, 1 mayo)
- Matriz de homologación de variables para las fichas técnicas externas trabajadas en el 2023 (abril)
Calidad de Datos
- Informe Tableros de QA para fuentes trabajadas durante 2023 (abril)
 - Planes de trabajo para limpieza y remediación derivados de tableros QA (mayo)
 - Documento actualizado Modelo explotación de datos (junio)</t>
  </si>
  <si>
    <t>SI-PAI-6</t>
  </si>
  <si>
    <r>
      <t xml:space="preserve">PETI - Gestión de arquitectura de datos e información: </t>
    </r>
    <r>
      <rPr>
        <sz val="12"/>
        <rFont val="Arial"/>
        <family val="2"/>
      </rPr>
      <t>Estandarizar procesos en las bases de datos misionales para mejorar la operación misional</t>
    </r>
  </si>
  <si>
    <t>Creación de los procedimientos en la base de datos misional con el fin de que los usuarios misionales puedan realizar el cargue de los armados de las pruebas de estado directamente:
 - Definición de nuevas variables requeridas en el proceso a través de mesas de trabajo con las áreas involucradas. variables definidas y grabaciones (marzo)
 - Ajuste en el modelo de datos y procedimientos para la incorporación de las nuevas variables. Informe (marzo)
 - Documentación de los procesos actualizados. Acta de entrega de la documentación al Subdirector de información (Abril)
Creación de procedimientos en base de datos misional y validaciones para la carga de información de lectura por parte de la DPO:
 - Estructuras y procedimientos para la validación y cargue de la información del proveedor. Informe (Abril) 
- Documentación de los procedimientos. Acta de entrega de la documentación al Subdirector de información (Abril)
Creación de procedimientos y validaciones en base de datos misional para la entrega de codificación de la lectura de comunicación escrita y Arquitectura:
 - Procedimiento en base de datos misional con las validaciones recibidas por las áreas involucradas. Informe (julio)
 - Documentación de los procedimientos y socialización a las áreas involucradas. Actas de entrega y socialización (septiembre)
Migración de la lectura de prueba electrónica a la base de datos misional:
 - Identificación  de variables y procesamiento de la información. Informe de variables (Octubre)
 - Procedimiento para la migración de la información. Informe (noviembre)
 - Documentación enfocados el proceso realizado(Diciembre)</t>
  </si>
  <si>
    <t>En el mes de marzo, se alcanzó un avance del 100% en la ejecución del subproducto relacionado con la definición de nuevas variables requeridas en el proceso. Esto se logró mediante la realización de mesas de trabajo con las áreas involucradas SDI (Subdirección de diseño de instrumentos), SPI (Subdirección producción instrumentos), SI (Subdirección de Información). Se llevaron a cabo reuniones para discutir y definir las variables necesarias para el proceso.
Como resultado de estas reuniones, se logró la definición y aprobación de las variables identificadas en la base de datos misional.
Adicionalmente, se realizó ajuste en el modelo de datos y procedimientos para la incorporación de las nuevas variables durante el mes de marzo. Estos ajustes fueron necesarios para permitir la incorporación adecuada de las nuevas variables definidas anteriormente. Además, se llevaron a cabo pruebas para validar la funcionalidad y la integridad del sistema después de los cambios realizados.</t>
  </si>
  <si>
    <t>Archivo_Armado.xlsx
Revisión aplicación base de armado-20240125_100959-Grabación de la reunión.mp4
Cargue de armado sábana (Sesión 2)-20240125_083227-Grabación de la reunión.mp4
ACLARACION DUDAS CON LA IMPLEMENTACION CARGUE DEL ARMADO SABANA-20240130_090307-Grabación de la reunión.mp4
Validación de reglas de negocio - Cargue Archivos SDI-SPI-20240201_080451-Grabación de la reunión.mp4
Revisión Proceso carga ArmadoSDI y SPI-20240212_090319-Grabación de la reunión.mp4
20240401_Informe_ProcesoArmado.pdf</t>
  </si>
  <si>
    <t>Creación de los procedimientos en la base de datos misional con el fin de que los usuarios misionales puedan realizar el cargue de los armados de las pruebas de estado directamente.
- Documentación de los procesos actualizados. Acta de entrega de la documentación al Subdirector de información (Abril)
Creación de procedimientos en base de datos misional y validaciones para la carga de información de lectura por parte de la DPO
- Estructuras y procedimientos para la validación y cargue de la información del proveedor. Informe (Abril)
 - Documentación de los procedimientos. Acta de entrega de la documentación al Subdirector de información (Abril)</t>
  </si>
  <si>
    <t>SPI-PAI-1</t>
  </si>
  <si>
    <t>Ejecutar los planes de producción editorial de las pruebas de estado, proyectos y demás instrumentos de evaluación siguiendo criterios de innovación, calidad y oportunidad basados en el enfoque diferencial.</t>
  </si>
  <si>
    <t>Subdirector de la Subdirección de Producción de Instrumentos</t>
  </si>
  <si>
    <t>Planes de producción editorial ejecutados</t>
  </si>
  <si>
    <t>Ejecución de planes de Producción Editorial</t>
  </si>
  <si>
    <t>Numero de planes programados,
Numero de planes ejecutados</t>
  </si>
  <si>
    <t xml:space="preserve">Numero de planes ejecutados/Numero de planes programados*100
</t>
  </si>
  <si>
    <t>Se realizó la producción editorial de las pruebas esperadas durante el primer trimestre: Saber 11B</t>
  </si>
  <si>
    <t>Banco de pruebas e ítems, PlanView, Repositorio DPO (csanchez)</t>
  </si>
  <si>
    <t>Producción editorial de las pruebas programadas: Consejo Superior de la Judicatura Fase III, Saber Pro y TyT primer semestre</t>
  </si>
  <si>
    <t>SPI-PAI-2</t>
  </si>
  <si>
    <t>Ejecutar los planes de codificación de las pruebas de estado, proyectos y demás instrumentos de evaluación siguiendo criterios de innovación, calidad y oportunidad basados en el enfoque diferencial.</t>
  </si>
  <si>
    <t>Planes de codificación ejecutados</t>
  </si>
  <si>
    <t>Ejecución de planes de Codificación</t>
  </si>
  <si>
    <t>No se tenían planes de codificación programados para el primer trimestre</t>
  </si>
  <si>
    <t>Codificación de pruebas internacionales: Erce, Pisa</t>
  </si>
  <si>
    <t>- Codificación de las respuestas a las preguntas abiertas de las pruebas de Matemáticas, Ciencias y Lectura de la prueba internacional ERCE</t>
  </si>
  <si>
    <t>STH-PAI-1</t>
  </si>
  <si>
    <t>Ejecutar el Plan Anual de Vacantes  </t>
  </si>
  <si>
    <t>Producto: Provisión de las vacantes que se presenten.
Evidencia: Carpetas de Historias Laborales</t>
  </si>
  <si>
    <t>Cumplimiento de la ejecución del Plan Anual de Vacantes</t>
  </si>
  <si>
    <t>De cumplimiento</t>
  </si>
  <si>
    <t>Proveer las vacantes que se presenten</t>
  </si>
  <si>
    <r>
      <t xml:space="preserve">Durante el 1o trimestre de 2024 se realizaron 7 vinculaciones a la Planta de Personal del Icfes.
     </t>
    </r>
    <r>
      <rPr>
        <b/>
        <sz val="12"/>
        <color theme="1"/>
        <rFont val="Arial"/>
        <family val="2"/>
      </rPr>
      <t>Libre Nombramiento y Remoción - LNR</t>
    </r>
    <r>
      <rPr>
        <sz val="12"/>
        <color theme="1"/>
        <rFont val="Arial"/>
        <family val="2"/>
      </rPr>
      <t xml:space="preserve">
1. Diego Mauricio Salas Ramírez - Subdirector de Área grado 02 - Subdirección de Información - 22/01/2024
2. Alejandra Neira Aroca - Subdirector de Área grado 02 - Subdirección de Análisis y Divulgación - 23/01/2024
3. Ana Cecilia Valencia Aguirre - Subdirector de Área grado 02 - Subdirección de Talento Humano - 26/02/2024 
4. Byron Andrés Vélez Baldés - Jefe de Oficina Asesora grado 04 - Oficina Asesora de Comunicaciones y Mercadeo - 01/03/2024
     </t>
    </r>
    <r>
      <rPr>
        <b/>
        <sz val="12"/>
        <color theme="1"/>
        <rFont val="Arial"/>
        <family val="2"/>
      </rPr>
      <t xml:space="preserve">Nombramiento provisional
</t>
    </r>
    <r>
      <rPr>
        <sz val="12"/>
        <color theme="1"/>
        <rFont val="Arial"/>
        <family val="2"/>
      </rPr>
      <t>1. Rodrigo Antonio Arévalo Garzón - Profesional Universitario  grado 02 - Subdirección de Aplicación de Instrumentos - 18/01/2024
2. Gorety Gasca Bonello, Profesional - Profesional Especializado grado 03 - Subdirección de Talento Humano - 15/02/2024
3. Rodrigo Andrés Cartagena Garay - Profesional Especializado grado 03 - Subdirección de Abastecimiento y Servicios Generales - 01/03/2024</t>
    </r>
  </si>
  <si>
    <t>Archivos de Historias Laborales</t>
  </si>
  <si>
    <t>Los nombramientos que se generen durante el segundo trimestre de 2024.</t>
  </si>
  <si>
    <t>Cumplimiento</t>
  </si>
  <si>
    <t>STH-PAI-2</t>
  </si>
  <si>
    <t>Ejecutar el Plan de Previsión de Recursos Humanos  </t>
  </si>
  <si>
    <t>Producto: Documento Plan de Previsión de Recursos Humanos.
Evidencia: Archivos de gestión de STH</t>
  </si>
  <si>
    <t>Cumplimiento del diseño y adopción del Plan de Previsión de Recursos Humanos</t>
  </si>
  <si>
    <t>Diseñar y adoptar el Plan de Previsión de Recursos Humanos</t>
  </si>
  <si>
    <t>Se diseñó el Plan de Previsión de Recursos Humanos, se adoptó como parte de la Dimensión de Talento Humano y fue aprobado mediante reunión del Comité Institucional de Gestión y Desempeño.
Este plan fue debidamente publicado en el Portal de Transparencia el 31 de enero de 2024.</t>
  </si>
  <si>
    <t>Portal de Transparencia de la página Web del Icfes:
Ver 4.3.4 Planes Institucionales MIPG / Planes de Acción Institucional 2024</t>
  </si>
  <si>
    <t>Ninguna</t>
  </si>
  <si>
    <t>Cumplimiento
Diseño del PPRH</t>
  </si>
  <si>
    <t>STH-PAI-3</t>
  </si>
  <si>
    <t>Ejecutar el Plan Estratégico de Talento Humano  </t>
  </si>
  <si>
    <t>Producto: Documento Plan Estratégico de Talento Humano.
Evidencia: Archivos de gestión de STH</t>
  </si>
  <si>
    <t>Cumplimiento del diseño y adopción del Plan de Estratégico de Talento Humano</t>
  </si>
  <si>
    <t>Diseñar y adoptar el Plan Estratégico de Talento Humano</t>
  </si>
  <si>
    <t>Se diseñó el Plan Estratégico de Talento Humano, se adoptó como parte de la Dimensión de Talento Humano y fue aprobado mediante reunión del Comité Institucional de Gestión y Desempeño.
Este plan fue debidamente publicado en el Portal de Transparencia el 31 de enero de 2024.</t>
  </si>
  <si>
    <t>Cumplimiento
Diseño del PE-TH</t>
  </si>
  <si>
    <t>STH-PAI-4</t>
  </si>
  <si>
    <t>Ejecutar el Plan Institucional de Capacitación   </t>
  </si>
  <si>
    <t>Producto: Actividades de capacitación desarrolladas.
Evidencia: Carpetas de seguimiento al PIC.</t>
  </si>
  <si>
    <t>Nivel de ejecución del Plan Institucional de Capacitación</t>
  </si>
  <si>
    <t>No de capacitaciones realizadas
No de capacitaciones programadas</t>
  </si>
  <si>
    <t>( No de capacitaciones realizadas (XX) / No de capacitaciones programadas (XX) )  * 100</t>
  </si>
  <si>
    <t>Se diseñó el Plan Institucional de Capacitación, se adoptó como parte de la Dimensión de Talento Humano y fue aprobado mediante reunión del Comité Institucional de Gestión y Desempeño.
Este plan fue debidamente publicado en el Portal de Transparencia el 31 de enero de 2024.
En el primer trimestre de 2024 se realizaron 13 capacitaciones del Plan Institucional de Capacitación - PIC, de las cuales 11 fueron internas y 2 externas. Los eventos se realizaron conforme a lo previsto para este periodo de tiempo.</t>
  </si>
  <si>
    <t>Portal de Transparencia de la página Web del Icfes:
Ver 4.3.4 Planes Institucionales MIPG / Planes de Acción Institucional 2024
Archivos de STH sobre seguimiento del PIC, con asistencia y memorias.
Carpeta compartida STH.
Consulta: César S Sánchez C</t>
  </si>
  <si>
    <t>Las actividades de capacitación programadas en el Plan Institucional de Capacitación - PIC para el segundo trimestre de 2024.</t>
  </si>
  <si>
    <t>( No de capacitaciones realizadas (17) / No de capacitaciones programadas (17) )  * 100</t>
  </si>
  <si>
    <t>Se diseñó el Plan Institucional de Capacitación, se adoptó como parte de la Dimensión de Talento Humano y fue aprobado mediante reunión del Comité Institucional de Gestión y Desempeño.
Este plan fue debidamente publicado en el Portal de Transparencia el 31 de enero de 2024.
En el segundo trimestre de 2024 se realizaron 17 capacitaciones del Plan Institucional de Capacitación - PIC, de las cuales 11 fueron internas y 6 externas. Los eventos se realizaron conforme a lo previsto para este periodo de tiempo.</t>
  </si>
  <si>
    <t>STH-PAI-5</t>
  </si>
  <si>
    <t>Ejecutar el Plan de Incentivos Institucionales  </t>
  </si>
  <si>
    <t>Producto: Actividades de bienestar e incentivos realizadas.
Evidencia: Carpetas de seguimiento a las actividades de bienestar e incentivos.</t>
  </si>
  <si>
    <t>Nivel de ejecución del Plan de Incentivos Institucionales</t>
  </si>
  <si>
    <t>No de actividades realizadas
No de actividades programadas</t>
  </si>
  <si>
    <t>( No de actividades realizadas (XX) / No de actividades programadas (XX) )  * 100</t>
  </si>
  <si>
    <t>Se diseñó el Plan de Incentivos Institucionales, se adoptó como parte de la Dimensión de Talento Humano y fue aprobado mediante reunión del Comité Institucional de Gestión y Desempeño.
Este plan fue debidamente publicado en el Portal de Transparencia el 31 de enero de 2024.
Durante el primer trimestre de 2024 se programaron y ejecutaron 7 actividades:
- Aprobación y publicación del Plan de Bienestar e Incentivos
- Tarjeta virtual de cumpleaños (A partir de marzo esta actividad la desarrolla únicamente la Dirección General)
- Inscripción a Juegos Autóctonos
- Estímulo a la convocatoria Proyectos por Equipos de Trabajo
- Día de la Mujer
- Taller Tiempo Libre Lúdico
- Festival FEST</t>
  </si>
  <si>
    <t>Portal de Transparencia de la página Web del Icfes:
Ver 4.3.4 Planes Institucionales MIPG / Planes de Acción Institucional 2024
Carpetas de seguimiento a las actividades de bienestar e incentivos.
Carpeta compartida de la STH.
Consulta: Goreti Gasca B</t>
  </si>
  <si>
    <t>Las actividades de bienestar e incentivos programadas en el Plan de Incentivos Institucionales para el segundo trimestre de 2024.</t>
  </si>
  <si>
    <t>( No de actividades realizadas (25) / No de actividades programadas (21) )  * 100</t>
  </si>
  <si>
    <t xml:space="preserve">Se diseñó el Plan de Incentivos Institucionales, se adoptó como parte de la Dimensión de Talento Humano y fue aprobado mediante reunión del Comité Institucional de Gestión y Desempeño.
Este plan fue debidamente publicado en el Portal de Transparencia el 31 de enero de 2024.
Durante el segundo trimestre de 2024 se programaron 21 y se ejecutaron 25 actividades, entre las cuales se mencionan algunas:
- Taller de Finanzas Personales
- Semana del Servidor Público
- Caminata Ecológica
- Evento Día del Padre
- Evento Día de la Madre
- Gimnasio en los meses de mayo y junio
- Taller en el Día de la Secretaria </t>
  </si>
  <si>
    <t>STH-PAI-6</t>
  </si>
  <si>
    <t>Ejecutar el Plan Trabajo Anual en Seguridad y Salud en el Trabajo  </t>
  </si>
  <si>
    <t>Producto: Actividades de Seguridad y Salud en el Trabajo realizadas.
Evidencia: Carpetas de seguimiento a las actividades de Seguridad y Salud en el Trabajo.</t>
  </si>
  <si>
    <t>Nivel de ejecución del Plan de Trabajo Anual en Seguridad y Salud en el Trabajo</t>
  </si>
  <si>
    <t xml:space="preserve">Se diseñó el Plan de Trabajo Anual en Seguridad y Salud en el Trabajo, se adoptó como parte de la Dimensión de Talento Humano y fue aprobado mediante reunión del Comité Institucional de Gestión y Desempeño.
Este plan fue debidamente publicado en el Portal de Transparencia el 31 de enero de 2024.
Durante el primer trimestre de 2024 se programaron y se realizaron 59 actividades, entre las cuales se destacan las siguientes. Nivel de ejecución del 100%.
- Inducción realizada a todo el personal 
- Actualización de la Matriz Legal
- Seguimiento a los indicadores
- Divulgación de la política y objetivos del SST </t>
  </si>
  <si>
    <t>Portal de Transparencia de la página Web del Icfes:
Ver 4.3.4 Planes Institucionales MIPG / Planes de Acción Institucional 2024
Carpetas de seguimiento a las actividades de Seguridad y Salud en el Trabajo.
Carpeta compartida de la STH.
Consulta: Ana María Martín S</t>
  </si>
  <si>
    <t>Las actividades programadas en el Plan de Trabajo Anual en Seguridad y Salud en el Trabajo para el segundo trimestre de 2024.</t>
  </si>
  <si>
    <t>( No de actividades realizadas (51) / No de actividades programadas (51) )  * 100</t>
  </si>
  <si>
    <t>Se diseñó el Plan de Trabajo Anual en Seguridad y Salud en el Trabajo, se adoptó como parte de la Dimensión de Talento Humano y fue aprobado mediante reunión del Comité Institucional de Gestión y Desempeño.
Este plan fue debidamente publicado en el Portal de Transparencia el 31 de enero de 2024.
Durante el segundo trimestre de 2024 se programaron y se realizaron 51 actividades, entre las cuales se destacan las siguientes. Nivel de ejecución del 100%.
- Reuniones mensuales con el COPASST
- Realización de exámenes médicos de ingreso y egreso
- Actualización y ejecución de programas del SG-SST
- Actualización matriz legal</t>
  </si>
  <si>
    <t>SFC-PAI-1</t>
  </si>
  <si>
    <t xml:space="preserve">1. Identificar y analizar desde la perspectiva contable, la información contenida en los estados financieros sobre el costo real de las pruebas, para el seguimiento y desarrollo del modelo propuesto basado en actividades.
2.  Desarrollar una herramienta de gestión a partir de la información financiera con los insumos necesarios para determinar e implementar un esquema tarifario diferencial, planteando diversos escenarios de acuerdo con las dos actividades estratégicas establecidas entre la SFC y OAP. </t>
  </si>
  <si>
    <t>Power BI o una Vista en algún programa predeterminando</t>
  </si>
  <si>
    <t>Avance y progresión en el desarrollo actividades</t>
  </si>
  <si>
    <t>Cálculo del avance en el desarrollo de las actividades a realizar en la vigencia 2024.</t>
  </si>
  <si>
    <t>% de avance en la ejecución de las actividades planeadas</t>
  </si>
  <si>
    <t>UAC-PAI-1</t>
  </si>
  <si>
    <t>Diseñar la encuesta de satisfacción a grupos focales con carácter diferencial</t>
  </si>
  <si>
    <t xml:space="preserve">CUMPLIMIENTO </t>
  </si>
  <si>
    <t xml:space="preserve">mensual </t>
  </si>
  <si>
    <t xml:space="preserve"> ENCUESTAS FINALIZADAS / ENCUENTAS PLANEADAS </t>
  </si>
  <si>
    <t>INDICADOR DE CUMPLIMIENTO : META ALCANZADA/ META PLANEADA *100</t>
  </si>
  <si>
    <t xml:space="preserve">Desde la Unidad de Atención al Ciudadano se generaron los procesos de alistamiento del material base con el cual se generará la encuesta con enfoque diferencial, así las cosas, se tuvo en cuenta en primera instancia la caracterización de usuarios adelantada por la OAP, lo anterior aunado al uso de la guía para la inclusión del enfoque diferencial e interseccional publicado por el DANE en el 2020, así las cosas se está realizando el primer bosquejo de encuesta para ser puesta en consideración en el segundo trimestre del año. </t>
  </si>
  <si>
    <t>Generar primer borrador de la encuesta</t>
  </si>
  <si>
    <t>UAC-PAI-2</t>
  </si>
  <si>
    <t>Realizar el seguimiento al  Plan de Participación Ciudadana</t>
  </si>
  <si>
    <t xml:space="preserve">Seguimientos realizados trimestralmente </t>
  </si>
  <si>
    <t xml:space="preserve">CUMPLMIENTO </t>
  </si>
  <si>
    <t xml:space="preserve"> cuatrimestral </t>
  </si>
  <si>
    <t xml:space="preserve">SEGUIMIENTOS REALIZADOS/ SEGUIMIENTOS PLANEADOS </t>
  </si>
  <si>
    <t>En el primer Trimestre del año 2024 se realiza la invitación al plan de participación ciudadana, el cual cuenta con actividades que involucran a los grupos de interés del Instituto, además de ello, la versión 2024 se encuentra publicada y actualizada.
Es importante citar que dicho plan cuenta con 21 actividades enfocadas a fortalecer el relacionamiento con el ciudadano, entre las que encontramos.
1.	Encuentros con las comunidades de aprendizaje
2.	Presencia del Icfes en los festivales Juntémonos que realiza Función Pública
3.	Encuentros con lideres de Calidad
4.	Talleres de análisis y uso e interpretación de resultados de las evaluaciones gestionadas por el Icfes con diversas poblaciones de Colombia entre otros, es de aclarar que dicho seguimiento se publicara al finalizar el primer cuatrimestre de 2024</t>
  </si>
  <si>
    <t>Generar seguimiento al Primer Cuatrimestre 2024</t>
  </si>
  <si>
    <t>UAC-PAI-3</t>
  </si>
  <si>
    <t>Documentar y remitir casos de PQRSD que fueron de manera deficiente en  términos de tiempo, calidad y pertinencia, para el análisis por parte del grupo interno de trabajo de asuntos disciplinarios en lo que respecta a su competencia</t>
  </si>
  <si>
    <t xml:space="preserve">informe de casos </t>
  </si>
  <si>
    <t>INFORMES REALIZADOS/INFORMES PLANEADOS</t>
  </si>
  <si>
    <t xml:space="preserve">Desde la Unidad de Atención al Ciudadano y en el marco de Política de Prevención de Daño Antijurídico – PPDA,  se ha venido generando la consolidación de la información con referencia a aquellos que fueron atendidos de manera deficiente en  términos de tiempo, calidad y pertinencia, en ese mismo sentido se esta avanzando en la generación del informe detallado en lo que  por competencia esta asignado al área. </t>
  </si>
  <si>
    <t xml:space="preserve">Generar seguimiento detallado a la materialización de los incumplimientos  en los tiempos, calidad y pertinencia de las respuestas generadas del segundo trimestre. </t>
  </si>
  <si>
    <t>UAC-PAI-4</t>
  </si>
  <si>
    <t>Proporcionar informes estadísticos trimestrales al Comité de Conciliación, sobre las fallas en la atención de PQRSD. Dicho informe deberá contener como mínimo, el número de PQRSD recibidas en el periodo, las solicitudes de ampliación de términos cursados a los peticionarios y sus causas y las respuestas emitidas por fuera del término legal.</t>
  </si>
  <si>
    <t xml:space="preserve">Informe de Fallas </t>
  </si>
  <si>
    <t>UAC-PAI-5</t>
  </si>
  <si>
    <t>Realizar el Seguimiento Mecanismos para mejorar la Atención al Ciudadano</t>
  </si>
  <si>
    <t>cuatrimestral</t>
  </si>
  <si>
    <t>En el primer Trimestre del año 2024 se realiza la publicación de las actividades  concernientes al plan anticorrupción y atención al ciudadano versión 2024, incluido en el Anexo 5. Mecanismos para mejorar la atención al ciudadano, el cual será reportado en el primer cuatrimestre del 2024.</t>
  </si>
  <si>
    <t>UAC-PAI-6</t>
  </si>
  <si>
    <t>Implementar la fase II del modelo de servicio de la Unidad de Atención al Ciudadano</t>
  </si>
  <si>
    <t>Implementación del Modelo de Servicio fase II</t>
  </si>
  <si>
    <t xml:space="preserve">semanal </t>
  </si>
  <si>
    <t xml:space="preserve">ACTIVODADES REALIZADAS/ACTIVIDADES PLANEADAS </t>
  </si>
  <si>
    <t xml:space="preserve">Desde la implementación del modelo de servicio a mediados del 2022, y mostrándose como una completa disrupción tecnológica, la unidad de atención al ciudadano ha desarrollado una serie de estrategias enfocadas al fortalecimiento de la relación Estado – Ciudadano desde el escenario del servicio, así las cosas, una de las citadas iniciativas cuyo objetivo es acercarnos, interactuar de manera asertiva y suplir las necesidades de nuestros grupos de interés.  Todo lo anterior está enmarcado en la campaña Somos Servicio fase II la cual basa sus actividades en la búsqueda y valores del servicio que nos permite como Unidad de Atención al Ciudadano, dar mayor valor a cada una de las acciones de cara a las necesidades y requerimientos de nuestros grupos de interés.  </t>
  </si>
  <si>
    <t>Seguir realizando las capacitaciones 
Saber Más , Cápsulas del Saber, Guardianes del Saber, Distinciones Servicio con Excelencia.</t>
  </si>
  <si>
    <t>Versión del PAI</t>
  </si>
  <si>
    <t>Fecha de actualización PAI</t>
  </si>
  <si>
    <t>Observaciones al PAI</t>
  </si>
  <si>
    <t>Versión 1, PAI 2024</t>
  </si>
  <si>
    <t>Versión 2, ajustado posterior a la consulta con la ciudadanía y grupos de interés</t>
  </si>
  <si>
    <t>Se realizaron los siguientes ajustes:
•La Subdirección de Abastecimiento y Servicios Generales solicita el cambio de responsabilidad de la actividad SASG-PAI-5, toda vez que el Sistema de Gestión Ambiental se entregó desde la Subdirección a la Oficina Asesora de Planeación.
•La Dirección de Tecnologías de la Información y sus subdirecciones, Subdirección de Información y Subdirección de Desarrollo de Aplicaciones, solicitan la inclusión de dos nuevas actividades: “Sede Electrónica Fase II: Diseñar, desarrollar e implementar la aplicación móvil” y “PETI - Gestión de arquitectura de datos e información: Estandarizar procesos en las bases de datos misionales para mejorar la operación misional”.
•Así mismo, la Dirección de Tecnologías de la Información realizó cambios y ajustes por priorización de temas que, alineados con la estrategia, lo requieren. Así mismo se realizó la inclusión de las actividades que no se culminaron en el PAI 2023 de acuerdo con las recomendaciones del Informe de Evaluación institucional a la Gestión de las Dependencias Vigencia 2023 realizado por la Oficina de Control Interno.
•La Oficina Asesora de Comunicaciones amplia la fecha de finalización de la actividad “Establecer una Política de Comunicaciones para la entidad”, en concordancia con la contratación del Desarrollador web en el Instituto, el cual es de carácter urgente y necesario para garantizar el adecuado desarrollo de la página web y de los procesos comunicativos de la entidad.
•Se corrigen las celdas de las actividades de la Subdirección de Producción de Instrumentos, cuyo responsable estaba erróneo, quedando el cargo correcto que es “subdirector de la Subdirección de Producción de Instrumentos”
•La Dirección de Evaluación solicita ajuste en la actividad DE-PAI-4, dándole un enfoque hacia la Creación del Banco de Innovación, de acuerdo con los lineamientos establecidos internamente y la alineación con los objetivos e indicadores del PEI.
•La Oficina Asesora de Planeación hace un ajuste a las actividades OAP-PAI-1 (fusionada con la acción OAP-PAI-2), OAP-PAI-3, OAP-PAI-4, OAP-PAI-5 (Ajuste en el nombre de la actividad) y OAP-PAI-11 (ajuste en la evidencia).
•La Oficina Asesora de Planeación fusiona las actividades OAP-PAI-15 y OAP-PAI-16, en una sola actividad denominada: "Implementar y documentar el sistema integrado de gestión del Icfes ya que se cuenta con el mismo plan de trabajo de integración formulado</t>
  </si>
  <si>
    <t>Este es un documento controlado; una vez se descargue o se imprima se considera NO CONTROLADO</t>
  </si>
  <si>
    <t>Indice de enlaces</t>
  </si>
  <si>
    <t>Código de actividad</t>
  </si>
  <si>
    <t>Dependencia</t>
  </si>
  <si>
    <t>N°</t>
  </si>
  <si>
    <t>Enlace</t>
  </si>
  <si>
    <t>Se adjuntan los dos informes (material de carácter confidencial):
Informe de procesamiento y análisis de resultados.</t>
  </si>
  <si>
    <t>Informe de recomendaciones</t>
  </si>
  <si>
    <t xml:space="preserve">
Plan de trabajo comunidad NARP</t>
  </si>
  <si>
    <t>Evidencia 1</t>
  </si>
  <si>
    <t>Evidencia 2</t>
  </si>
  <si>
    <t>Evidencia 3</t>
  </si>
  <si>
    <t>Presentación: 2024.04.19 Informe de Esquema Tarifario</t>
  </si>
  <si>
    <t>Ficha Técnica: 2024.04.23 Ficha Técnica</t>
  </si>
  <si>
    <t>Acta de reunión: 2024.04.22 Acta Esquema tarifario</t>
  </si>
  <si>
    <t xml:space="preserve">Investigación interna - Sharepoint OGPI </t>
  </si>
  <si>
    <t>2023.01.19 Plan de Trabajo DataIcfes.pptx
(Link de redes sociales)</t>
  </si>
  <si>
    <t>Sitio Convocatorias de Investigación</t>
  </si>
  <si>
    <t>Docentes</t>
  </si>
  <si>
    <t>PDET Superior</t>
  </si>
  <si>
    <t>Resultados Saber Pro y  TyT</t>
  </si>
  <si>
    <t>Fundación del Área Andina</t>
  </si>
  <si>
    <t>Fundación Alquería</t>
  </si>
  <si>
    <t>Fedemunicipios</t>
  </si>
  <si>
    <t>San Andrés</t>
  </si>
  <si>
    <t>informe ICCS 2022</t>
  </si>
  <si>
    <t>Informe PISA 2022</t>
  </si>
  <si>
    <t>Informe Saber 11º 2023</t>
  </si>
  <si>
    <t>Informe INPEC Saber 11º 2023</t>
  </si>
  <si>
    <t>Comunidad de Aprendizaje</t>
  </si>
  <si>
    <t>Saber+</t>
  </si>
  <si>
    <t>Percepción de los Productos</t>
  </si>
  <si>
    <t>Apropiación de los Resultados</t>
  </si>
  <si>
    <t>Resumen infográfico Saber 11º 2023</t>
  </si>
  <si>
    <t>Resumen infográfico Saber Pro y TyT 2023</t>
  </si>
  <si>
    <t>Parrilla fechas especiales año 2024</t>
  </si>
  <si>
    <t>Estrategia de difusión mes de abril</t>
  </si>
  <si>
    <t>Estrategia de Icfes con las regiones</t>
  </si>
  <si>
    <t>Análisis tipo de resultados</t>
  </si>
  <si>
    <t>Piezas de alianzas en las regiones</t>
  </si>
  <si>
    <t>Piezas día de la mujer</t>
  </si>
  <si>
    <t>Piezas día del hombre</t>
  </si>
  <si>
    <t>Piezas Alquería</t>
  </si>
  <si>
    <t>piezas Clasificación de Planteles</t>
  </si>
  <si>
    <t>Encuentro Rutas Saber</t>
  </si>
  <si>
    <t>Piezas día de las Matemáticas</t>
  </si>
  <si>
    <t>Indicadores PEI_GC</t>
  </si>
  <si>
    <t>Informes finales de Auditorías y Seguimientos: Se realizaron 3 auditorías de las 9 programadas y se ejecutaron 13 informes de 29 programados.</t>
  </si>
  <si>
    <t xml:space="preserve">Actividades realizadas para el fortalecimiento del SGC
Actividades Planeadas para el fortalecimiento del SGC
</t>
  </si>
  <si>
    <t>NORMOGRAMA</t>
  </si>
  <si>
    <t>Durante el segundo trimestre de la vigencia 2024, se realizó el análisis de los costos variables (directos e indirectos) y de los gastos fijos, clasificados por centros de costos, según transacciones o registros contables identificados por actividades y/o recursos (inputs); lo anterior teniendo en cuenta en parte a lo relacionado por las dependencias en los certificados de cumplimiento. Las bases de imputación para los meses de abril, mayo y junio; son reflejadas en el costo por prestación de servicios presentados en los estados financieros. Al final del ejercicio contable estas son distribuidas a las actividades y/o procesos involucrados en la cadena de valor que se requieren para el desarrollo y aplicación de las pruebas de estado o proyectos específicos (modelo ABC o por actividades).  
Lo anteriormente mencionado hace referencia al análisis de la situación financiera del Icfes desde la perspectiva contable, según el Marco Normativo Contable de la CGN Capitulo 9.2.2.2. "Los costos de prestación de un servicio se medirán por las erogaciones y cargos de mano de obra, materiales y costos indirectos en los que se haya incurrido y que estén asociados a la prestación de este" (costos reales).
Si bien este ejercicio es desde la perspectiva contable, se debe continuar con la revisión de las pruebas de estado o proyectos específicos y tener en cuenta su forma de aplicación en términos electrónico o presencial, con el objetivo de identificar las variables que pueden incidir en el resultado final y de requerirse, ajustar la distribución de algunas variables por su particularidad. En principio, se observa que se debe analizar determinadas pruebas debido a que se realizan bajo un componente electrónico, lo que induce a la necesidad de revisar la variabilidad de los costos bajo estas modalidades, debido a que se van a seguir ejecutando en próximas aplicaciones.
El modelo basado en actividades es dinámico en cuanto a su aplicación y desarrollo, partiendo de una metodología que debe ser consistente y adaptable con la realidad económica de la entidad.</t>
  </si>
  <si>
    <t xml:space="preserve">1. Distribución mensual al costo por prestación de servicios de las imputaciones contables identificadas por cuentas de gastos y costos asociadas a los centros de costos según clasificación de los recursos (inputs) para la presentación de estados financieros de los meses de abril, mayo y junio.
2. Análisis de los costos variables (directos e indirectos) asociados con los servicios prestados por terceros (proveedores) con las pruebas de estado y proyectos específicos para ir monitoreando e identificando su efecto contable en la aplicación del modelo de costeo.
3. Analisis y parametrización de base de datos Pruebas de estado y proyectos específicos del año 2021 al 2023 para empezar la estructuración del borrador de la herramienta </t>
  </si>
  <si>
    <t xml:space="preserve">Se realiza el seguimiento y reporte de las actividades contempladas del primer cuatrimestre de 2024 en el marco del Plan Anticorrupción y Atención al Ciudadano 2024, desde el anexo 5. Mecanismos para la mejora de la Atención al Ciudadano. </t>
  </si>
  <si>
    <t>Estas actividades se reportaran a partir del tercer trimestre</t>
  </si>
  <si>
    <t>Se viene ejeuntando el contrato ICFES-440-2024 para la elaboración del inventario de fuentes de emisión y huella de carbono. Se han realizado actividades de contexto institucional, Identificación de grupos de valor e interés y modelo de relacionamiento, los cuales están en fase de revisión por parte de la OAP como supervisor del contrato. Se espera para los siguientes trimestres continuar con las siguientes etapas para la entrega de los informes correspondientes</t>
  </si>
  <si>
    <t xml:space="preserve">   Durante la vigencia se realizaron los siguientes ejercicios de divulgación:
•⁠  ⁠Convocatoria de financiación de proyectos de investigación para 2024 por redes sociales y a través de correo electrónico a bases de datos
•⁠  ⁠Socialización del proyecto ICFES Rural con los docentes y rectores del proyecto para presentar los resultados de la estrategia
-  Lanzamiento de la Actualización del Dataicfes para acceder a las bases de Saber Pro, Saber TyT y Saber 11º</t>
  </si>
  <si>
    <t>Durante  el periodo se realizan dos de propuestas  a convocatorias  abiertas de investigación asociadas a las líneas de investigación del ICFES: 
1. Contrato de aporte condicionado Fundación WWB Colombia firmado y con otro si de aclaración 
2.  Formalización de proyecto ACIEM</t>
  </si>
  <si>
    <t>"""
Investigación interna - SharePoint OGPI""
ACIEM: Cargado para seguimiento en Plan View - para fase de ejecución."</t>
  </si>
  <si>
    <t>Se realizaron durante el periodo avance de actividades de diseño de estrategia de fomento a la investigación: 
Reestructuración términos de referencia y documentación anexa para convocatoria piloto
Apertura convocatoria piloto
Evaluación y selección ganadores convocatoria piloto</t>
  </si>
  <si>
    <t>Seguimiento de entregables del contrato ICFES-440-2024, en custodia de la Oficina Asesora de Planeación</t>
  </si>
  <si>
    <t>Evidencias relacionadas en el gestor documental DARUMA, sección de documentos del Sistema</t>
  </si>
  <si>
    <t xml:space="preserve">Actividades desarrolladas en el trimestre. Estructura del evento, se efectuó modificación de la fecha al 23 de octubre de 2024. Actualización e ingresos de nuevos datos de contacto de entidades internacionales en la base de datos de invitados nacionales e internacionales
Realizar alistamiento de evento. Se han realizado reuniones con el equipo de la Oficina Asesora de Comunicaciones para validar la estructura técnica y operativa del evento, así como las temáticas a tratar.
</t>
  </si>
  <si>
    <t>Se cuenta con el memorando 202430001738: Respuesta a memorando 202430001438,  y hace referencia a la entrega de temas de Seguridad y Privacidad de la Información de la Dirección de Tecnología de la Información a la OAP</t>
  </si>
  <si>
    <t>Memorando para consulta en gestor documental Mercurio</t>
  </si>
  <si>
    <t>Boletines Entre-Nos con información del Sistema de Gestión Ambiental</t>
  </si>
  <si>
    <t>Sin reporte para este trimestre</t>
  </si>
  <si>
    <t>Elaboración de inventario de fuentes de emisión
Determinación de alcance de huella de carbono
Determinación de herramientas de recopilación y reporte de huella de carbono
Auditorías Internas
Auditorías externas de verificación de huella de carbono</t>
  </si>
  <si>
    <t>Mantenimiento de la certificación del Sistema de Gestión de Calidad: Caracterizacioes ajustestadas.
Inventario base documental
Socializaciones SIGO
Gestión del Cambio
Control de Salidas no conformes.
Oportunidades.
Planes de Mejoramiento.
Gestión del Riegos
Revisión por la Dirección.
Auditorias Internas
Auiditoria externas
Indicadores de Gestión</t>
  </si>
  <si>
    <t>Desarrollar las actividades de austeridad y gestión ambiental, a través del cumplimiento del plan de trabajo de la vigencia 2024</t>
  </si>
  <si>
    <t>Planes de Trabajo para la integración del SIGO: ( N° actividades ejecutadas en el periodo / N° actividades planificadas 2024)</t>
  </si>
  <si>
    <t>Trimestre I</t>
  </si>
  <si>
    <t>Trimestre II</t>
  </si>
  <si>
    <t>Consultar evidencia con la dependencia</t>
  </si>
  <si>
    <t>Presentación de la estrategia Icfes con las regiones</t>
  </si>
  <si>
    <t>Icfes con las regiones  en Unguía (Choco)</t>
  </si>
  <si>
    <t>Boletines Internos Entre-Nos</t>
  </si>
  <si>
    <t>Aplicativo DARUMA</t>
  </si>
  <si>
    <t>Medición de la Satisfacción con respecto a la información publicada en los canales internos</t>
  </si>
  <si>
    <t>Evidencias en custodia de la OAP</t>
  </si>
  <si>
    <t>Avances en la estrategia de fomento a la investigación</t>
  </si>
  <si>
    <t>Las actividades se encuentran programadas se encuentran plasmadas en el plan general publicado en el enlace de esta celda</t>
  </si>
  <si>
    <t>Desarrollo del PAA</t>
  </si>
  <si>
    <t>Evidencia para consulta de la dependencia</t>
  </si>
  <si>
    <t>La evidencia se consulta con la dependencia directamente</t>
  </si>
  <si>
    <t>Archivos de Historias Laborales,  consultar con la Dependencia</t>
  </si>
  <si>
    <t xml:space="preserve">En el proyecto de clima escolar se gestionaron las actividades necesarias para el alistamiento de la aplicación para calendario B en 2024, como por ejemplo el formato de invitación para instituciones educativas y los insumos necesarios para la campaña de comunicaciones. También ee gestiono un tablero de monitoreo de respuestas en la encuesta para dicha aplicación. Sin embargo, es importante destacar que la aplicación quedo pausado desde finales de abril por la caída de sistemas del instituto, por lo cual no se cuenta con resultados de aplicación piloto para 2024.
Relacionado con el desarrollo del Informe de resultados de aplicación de los cuestionarios auxiliares en el marco del Informe Nacional de Resultados Saber 3579, se analizaron los resultados del cuestionario de Habilidades Socioemocionales y del Cuestionario de factores asociados, identificando diferencias a nivel de las distintas variables de desagregación (sexo, sector, zona). Del mismo modo, se analizaron los resultados en estos cuestionarios para los estudiantes de comunidades étnicas y en condición de discapacidad. Con estos insumos se construyó  el capítulo de Cuestionarios Auxiliares del Informe, que se encuentra en proceso de revisión y corrección de estilo. </t>
  </si>
  <si>
    <t xml:space="preserve">Durante el periodo de reporte, se estructuró el índice extendido del documento que sustenta el laboratorio y el proyecto del banco de innovación, el cual fue compartido con el Director de Evaluación. El equipo nuclear realizó ocho (8) reuniones para ir consolidando los conceptos centrales del laboratorio. 
Frente a la mesa técnica, se elaboró la propuesta metodológica del encuentro programado para el día 25 de julio de 2024. </t>
  </si>
  <si>
    <t>El documento esta en proceso de normalizarse en DARUMA, en este momento esta en revisión.</t>
  </si>
  <si>
    <t>Presentación a Dirección general de la primera propuesta del modelo de tarifas
Matriz consolidada de información entregada por parte del MEN y el Subdirección de Información del ICFES</t>
  </si>
  <si>
    <t>Durante el segundo trimestre del año se realizaron actualizaciones a los autodiagnósticos de las políticas por parte de los procesos involucrados. La idea es para el tercer trimestre del año presentar ante Comité Institucional de Gestión y Desempeño, y acorde con el resultado del IDI realizar los ajustes pertinentes.</t>
  </si>
  <si>
    <t>Autodiagnósticos MIPG alojados en el SharePoint de la OAP</t>
  </si>
  <si>
    <t>Para este periodo, se avanzo en la planeación de los ajustes de las caracterizaciones de los procesos articulados con el PEI; se remitió las bases de documentales de los 20 procesos para la planificación de los cambios de los documentos, se realizaron  6  socializaciones y transferencias de conocimiento a los Gestores SIGO, se adelantó la construcción y revisión del contexto del instituto y se adelantaron actividades para la caracterización de los grupos de valor e interés, se realizo monitoreo a las gestión del riesgo, planes e indicadores, así como también se remitieron a los avance de los planes de mejoramiento; se ajustaron el procedimiento del procedimiento de planes de mejoramiento así como la actualización de la Guía de Información documentada. Se esta en proceso de planeación del proceso contactura para la realización de la auditoria interna de calidad y adicionalmente se planificaron los lineamientos para la revisión por la dirección.</t>
  </si>
  <si>
    <t>En el marco de la integración del SIGO en el mes de Mayo se emitió la Resolución 258 de 2024 con el cual el instituto reglamenta el Modelo Integrado de Planeación y Gestión, funciones del Comité Institucional de Gestión y Desempeño, y se conforma  Sistema Inteligente para la Gestión Organizacional - SIGO.</t>
  </si>
  <si>
    <t>Se viene ejeuntando el contrato ICFES-440-2024 para la elaboración del informe de sostenibilidad del Instituto. Se han realizado actividades de contexto institucional, Identificación de grupos de valor e interés y modelo de relacionamiento, los cuales están en fase de revisión por parte de la OAP como supervisor del contrato. Se espera para los siguientes trimestres continuar con las siguientes etapas para la entrega de los informes correspondientes</t>
  </si>
  <si>
    <t xml:space="preserve">Sumando al resultado de alcance el primer trimestre de 44 invitados al Encuentro Regional de San Andrés, durante el trimestre se realizó el envió del portafolio de servicios a 4 entidades internacionales, concretando 1 reunión comercial. Se ejecutó la campaña de divulgación interna del portafolio de servicios alcanzando 94 visitas </t>
  </si>
  <si>
    <t xml:space="preserve">El porcentaje de avance se ha visto afectado por la inestabilidad de la página, para el siguiente Q de jul-sep., se planea dejar actualizado el espacio de gestión comercial. En cuanto al portafolio de servicios, esta actualizado a junio al 100% </t>
  </si>
  <si>
    <t>Creación DES -PR011: Gestión de Activos de información
DES -GU009 Identificación, clasificación y valoración de activo de información
DES -GU010 Etiquetado a la información
Respuesta del 06 de mayo entrega de temas de SGSPI por parte del jefe OAP a la DTI</t>
  </si>
  <si>
    <t>Se realizaron actividades de socialización respecto temas de gestión ambiental y sostenibilidad, publicados principalmente en el Entre-Nos, de la siguiente manera:
01 de abril: Información sobre el día de la movilidad sostenible
22 de abril: Información sobre el día de la Tierra
29 de abril: Información para el racionamiento de agua
06 de mayo: información sobre reciclaje
12 de junio: información para la toma de conciencia sobre la disposición de residuos
17 de junio: Tips para el ahorro de energía
24 de junio: recomendaciones para el uso de bicicleta como un medio de transporte sostenible</t>
  </si>
  <si>
    <t>La guía será diseñada en el tercer trimestre</t>
  </si>
  <si>
    <t>Durante el periodo se realizaron productos asociados  a los siguientes productos de investigación: 
Se construyen las diferentes fichas técnicas de investigación y se avanza en el primer hito de los proyectos de investigación de todas las investigaciones vigentes consignadas en la agenda de investigación 2024 del Icfes.</t>
  </si>
  <si>
    <t>El desarrollo de la primera fase del proceso de adaptación de cuadernillos para comunidades étnicas, denominada "Realización de talleres de construcción de preguntas para docentes
de las comunidades participantes"  está directamente relacionada con la ejecución del componente transversal de enfoque étnico descrito en el contrato de evaluación de la calidad inicial suscrito con el Ministerio de Educación Nacional y, teniendo en cuenta que dicho contrato inició después de lo previsto inicialmente, no ha sido posible desarrollar las fases del proceso iterativo de adaptación de cuadernillos para comunidades étnicas dentro de los tiempos inicialmente planeados.
Por esta razón, se solicitará un ajuste en las metas de esta actividad, con el propósito de poder evidenciar la ejecución y desarrollo de esta de acuerdo con la realidad organizacional.</t>
  </si>
  <si>
    <t>En la siguiente carpeta de OneDrive donde se encuentran:
-Listas de verificación de la calidad de las bases de datos.
-Correo de carga de resultados.
-Manual de calificación y procesamiento de cada uno de los exámenes.</t>
  </si>
  <si>
    <t>Se llevó a cabo la producción editorial de los exámenes programados:
- Consejo Superior de la Judicatura
- Ponal patrulleros
-Saber Pro y Saber TyT primer semestre (Prueba Electrónica)
-Saber Pro y Saber TyT primer semestre (Lápiz y papel)</t>
  </si>
  <si>
    <t xml:space="preserve">Desde la Unidad de Atención al Ciudadano se  han venido generado importantes avances en términos de documentación base a fin de generar el primer borrador de la encuesta que aterrizará cada uno de los esfuerzos realizados desde la Entidad por asegurar procesos de inclusión  en nuestros grupos de valor, por tanto se tomaron como base de referencia  las encuestas realizadas en cada unos de los canales actuales y a partir de ellos modelar la nueva encuesta. </t>
  </si>
  <si>
    <t xml:space="preserve">En el primer Trimestre del año 2024 se realiza la invitación al plan de participación ciudadana, el cual cuenta con actividades que involucran a los grupos de interés del Instituto, además de ello, la versión 2024 se encuentra publicada y actualizada.
Es importante citar que dicho plan cuenta con 21 actividades enfocadas a fortalecer el relacionamiento con el ciudadano,  ahora bien desde la OAP el día 30 de mayo de 2024 se envió el correo "Estrategia de actividades de las políticas de relacionamiento estado - ciudadanía" el cual condensa las solicitudes de seguimiento de las políticas de plan de participación ciudadana y rendición de cuentas 2024. </t>
  </si>
  <si>
    <t>Parrilla gráfica</t>
  </si>
  <si>
    <t>Insumo base Clima escolar 11B</t>
  </si>
  <si>
    <t xml:space="preserve">ABC clima escolar </t>
  </si>
  <si>
    <t>Formato de invitación clima escolar</t>
  </si>
  <si>
    <t>Link de tablero de monitoreo</t>
  </si>
  <si>
    <t>Cuestionarios Auxiliares</t>
  </si>
  <si>
    <t>Cuestionarios Auxiliares (2)</t>
  </si>
  <si>
    <t>Informe</t>
  </si>
  <si>
    <t xml:space="preserve">1.1. </t>
  </si>
  <si>
    <t xml:space="preserve">1.2. </t>
  </si>
  <si>
    <t xml:space="preserve">1.3  </t>
  </si>
  <si>
    <t xml:space="preserve">1.4  </t>
  </si>
  <si>
    <t xml:space="preserve">2.1 </t>
  </si>
  <si>
    <t xml:space="preserve">2.2 </t>
  </si>
  <si>
    <t xml:space="preserve">3. </t>
  </si>
  <si>
    <t xml:space="preserve">4.1 </t>
  </si>
  <si>
    <t xml:space="preserve">4.2 </t>
  </si>
  <si>
    <t xml:space="preserve">4.3 </t>
  </si>
  <si>
    <t>Evidencia 4</t>
  </si>
  <si>
    <t>Archivo denominado: Seguimiento Plan Anual de Auditoria 2024 v4 al 27-06-2024. Ubicado en Disco duro de la Jefe de la OCI</t>
  </si>
  <si>
    <t>Convocatoria de financiación de proyectos de investigación para 2024 por redes sociales y a través de correo electrónico a bases de datos</t>
  </si>
  <si>
    <t>Socialización del proyecto ICFES Rural con los docentes y rectores del proyecto para presentar los resultados de la estrategia</t>
  </si>
  <si>
    <t>Lanzamiento de la Actualización del Dataicfes para acceder a las bases de Saber Pro, Saber TyT y Saber 11º</t>
  </si>
  <si>
    <t xml:space="preserve">Dentro del proceso de consultoría para el proyecto Sacúdete, durante los meses de abril y mayo, se hizo el seguimiento a las observaciones del BID sobre los informes previamente entregados (informe de procesamiento y análisis de resultados, y el reporte diagnóstico final). Durante este mismo lapso se realizaron los ajustes solicitados por el BID, que fueron relativos exclusivamente al informe de procesamiento y análisis de resultados (primera medición) del instrumento de habilidades del SXXI. La versión final de dicho informe fue entregada en el mes de mayo. 
Para el segundo trimestre del 2024, se llevan a cabo las siguientes actividades en el proyecto de Inclusión:
Realizar informes que detallen: 
1. Antecedentes y alcances de la implementación del enfoque diferencial de derechos en la evaluación de la calidad de la educación a nivel nacional e internacional, con base en el análisis de las fuentes académicas y legales pertinentes.
2.Antecedentes de estrategias y metodologías efectivas (incluyendo estudios de casos, investigaciones y prácticas exitosas) que han incorporado el enfoque diferencial de derechos en evaluaciones estandarizadas.
Se realizaron protocolos para ejecutar para entrevistas con expertos/as, educadores y actores clave de las diferentes poblaciones objetivo. 
Así mismo, se elaboró un primer borrador de un manual para la construcción y validación de ítems, así como recomendaciones para las diversas dependencias del Icfes. Lo anterior por parte del grupo de género
Así mismo, durante el periodo comprendido, se llevaron a cabo reuniones por subgrupos de trabajo (Género, Discapacidad, Interculturalidad y etnias, Diferencial-conceptual) para la revisión y discusión de referentes académicos y del marco legal y político en Colombia en los que se ha abordado el concepto de Enfoque Diferencial de Derechos y su aplicación a los contextos educativos.
Además se adelantaron unas primeras entrevistas con expertos/as, educadores y actores clave de las diferentes comunidades, por parte de los subgrupos de interculturalidad y de discapacidad para detectar sus imaginarios alrededor de la educación inclusiva y equitativa aplicada en la evaluación:
- Diversidad y Reconocimiento de la Diferencia
- Equidad y Justicia Social
- Acciones Afirmativas
</t>
  </si>
  <si>
    <r>
      <t xml:space="preserve">Durante el 2o trimestre de 2024 se realizaron 10 vinculaciones a la Planta de Personal del Icfes.
     </t>
    </r>
    <r>
      <rPr>
        <b/>
        <sz val="12"/>
        <color rgb="FF000000"/>
        <rFont val="Arial"/>
        <family val="2"/>
      </rPr>
      <t xml:space="preserve">Libre Nombramiento y Remoción - LNR
</t>
    </r>
    <r>
      <rPr>
        <sz val="12"/>
        <color rgb="FF000000"/>
        <rFont val="Arial"/>
        <family val="2"/>
      </rPr>
      <t>1.Gustavo Monsalve Londoño - Subdirector de Área grado 02- Subdirección de Producción de Instrumentos - 02/04/2024
2.Blanca Irene Echavarría Lotero - Secretaria General grado 03 - Secretaria General - 08/04/2024
3. Lorena Catalina Ramírez Duque - Jefe de Oficina Asesora grado 04 - Oficina Jurídica - 08/04/2024
4.Cristian Cardona Pulgarín - Subdirector de Área grado 02- Subdirector Financiero y Contable - 09/04/2024
5.Luis Rodrigo Cadavid Durán - Director Técnico grado 03- Dirección de Tecnología e Información - 09/04/2024
6. Jennyfer Paola Guio Veloza -  Jefe de Oficina Asesora grado 04 - Oficina de Gestión de proyectos de Investigación - 16/04/2024
7. Estiben Alejandro Restrepo Mejía - Jefe de Oficina Asesora grado 04- Oficina Asesora de Planeación - 16/04/2024
8.  David Fernando Díaz Palacio - Subdirector de Área grado 02- Subdirección de Abastecimiento y Servicios Generales - 29/04/2024
9. Jorge Mario Guzmán Cano. - Subdirector de Área grado 02- Subdirección de Aplicación de Instrumentos. - 02/05/2024
10. Brahiam Daniel Montoya Zuleta.  Jefe Oficina Asesora grado 04 - Oficina Asesora Jurídica - 18/06/2024</t>
    </r>
  </si>
  <si>
    <t>El Plan de Acción Institucional del segundo trimestre tuvo un rezago respecto al reporte de las actividades porque faltaron reportes de algunas dependencias. La idea es realizar los ajustes correspondientes</t>
  </si>
  <si>
    <t>Se realizaron los siguientes ajustes:
•Todas las actividades se actualizan incluyendo indicadores y metas.
•La Subdirección de Diseño de Instrumentos ajusta las metas de la actividad SDI-PAI-6
•La Oficina Asesora de Comunicaciones y Mercadeo cambia la fecha fin de la actividad OACM-PAI-4, y por tanto se ajustan sus metas para los trimestres
•La Oficina Asesora de Planeación ajusta la descripción de la actividad OAP-PAI-13, así como las metas programadas para los trimestres
•La Oficina Asesora de Planeación ajusta la descripción de productos de la actividad OAP-PAI-14.
•La Oficina Asesora de Planeación elimina la acción OAP-PAI-2, considerando que las actividades se ven reflejadas en las actividades OAP-PAI-3, OAP-PAI-4 y OAP-PAI-5, de las cuales se hace monitoreo de manera individual.
•La Oficina Asesora de Planeación corrige la actividad OAP-PAI-10 que hacía referencia a la Subdirección de Abastecimiento y Servicios Generales.
•La Oficina Asesora de Planeació ajusta el indicador de la acción OAP-PAI-15
•La Oficina Asesora de Planeació ajusta las acciones OAP-PAI-6, OAP-PAI-7, OAP-PAI-8 y OAP-PAI-9, que hace referencia a Seguridad de la Información
• Se eliminan las acciones “Implementar el proyecto "Prepárate con el Icfes"” e “Implementar el índice de la calidad de la educación”, en ocasión de la revisión actual que se está realizando al PEI 2024-2027 y sus indicadores estratégicos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</si>
</sst>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 #,##0.00_-;_-* &quot;-&quot;??_-;_-@_-"/>
    <numFmt numFmtId="164" formatCode="000"/>
    <numFmt numFmtId="165" formatCode="0.0%"/>
    <numFmt numFmtId="166" formatCode="0.00000000"/>
  </numFmts>
  <fonts count="28" x14ac:knownFonts="1">
    <font>
      <sz val="11"/>
      <color theme="1"/>
      <name val="Calibri"/>
      <family val="2"/>
      <scheme val="minor"/>
    </font>
    <font>
      <sz val="12"/>
      <color theme="1"/>
      <name val="Calibri"/>
      <family val="2"/>
      <scheme val="minor"/>
    </font>
    <font>
      <sz val="12"/>
      <name val="Calibri"/>
      <family val="2"/>
      <scheme val="minor"/>
    </font>
    <font>
      <sz val="8"/>
      <name val="Calibri"/>
      <family val="2"/>
      <scheme val="minor"/>
    </font>
    <font>
      <sz val="11"/>
      <name val="Calibri"/>
      <family val="2"/>
      <scheme val="minor"/>
    </font>
    <font>
      <b/>
      <sz val="16"/>
      <color theme="0"/>
      <name val="Calibri"/>
      <family val="2"/>
      <scheme val="minor"/>
    </font>
    <font>
      <b/>
      <sz val="14"/>
      <color theme="0"/>
      <name val="Calibri"/>
      <family val="2"/>
      <scheme val="minor"/>
    </font>
    <font>
      <b/>
      <sz val="18"/>
      <name val="Calibri"/>
      <family val="2"/>
      <scheme val="minor"/>
    </font>
    <font>
      <b/>
      <sz val="12"/>
      <color theme="0"/>
      <name val="Calibri"/>
      <family val="2"/>
      <scheme val="minor"/>
    </font>
    <font>
      <sz val="11"/>
      <color theme="1"/>
      <name val="Calibri"/>
      <family val="2"/>
      <scheme val="minor"/>
    </font>
    <font>
      <b/>
      <sz val="11"/>
      <color theme="1"/>
      <name val="Calibri"/>
      <family val="2"/>
      <scheme val="minor"/>
    </font>
    <font>
      <sz val="18"/>
      <name val="Calibri"/>
      <family val="2"/>
      <scheme val="minor"/>
    </font>
    <font>
      <i/>
      <sz val="14"/>
      <color theme="1"/>
      <name val="Calibri"/>
      <family val="2"/>
      <scheme val="minor"/>
    </font>
    <font>
      <sz val="14"/>
      <color theme="1"/>
      <name val="Calibri"/>
      <family val="2"/>
      <scheme val="minor"/>
    </font>
    <font>
      <b/>
      <sz val="14"/>
      <color theme="1"/>
      <name val="Calibri"/>
      <family val="2"/>
      <scheme val="minor"/>
    </font>
    <font>
      <u/>
      <sz val="11"/>
      <color theme="10"/>
      <name val="Calibri"/>
      <family val="2"/>
      <scheme val="minor"/>
    </font>
    <font>
      <b/>
      <sz val="12"/>
      <name val="Arial"/>
      <family val="2"/>
    </font>
    <font>
      <sz val="12"/>
      <name val="Arial"/>
      <family val="2"/>
    </font>
    <font>
      <u/>
      <sz val="11"/>
      <color theme="11"/>
      <name val="Calibri"/>
      <family val="2"/>
      <scheme val="minor"/>
    </font>
    <font>
      <sz val="12"/>
      <color rgb="FF000000"/>
      <name val="Arial"/>
      <family val="2"/>
    </font>
    <font>
      <u/>
      <sz val="11"/>
      <name val="Arial"/>
      <family val="2"/>
    </font>
    <font>
      <sz val="12"/>
      <color theme="1"/>
      <name val="Arial"/>
      <family val="2"/>
    </font>
    <font>
      <u/>
      <sz val="12"/>
      <name val="Arial"/>
      <family val="2"/>
    </font>
    <font>
      <u/>
      <sz val="12"/>
      <color theme="1"/>
      <name val="Arial"/>
      <family val="2"/>
    </font>
    <font>
      <b/>
      <sz val="12"/>
      <color theme="1"/>
      <name val="Arial"/>
      <family val="2"/>
    </font>
    <font>
      <u/>
      <sz val="11"/>
      <color theme="6" tint="-0.499984740745262"/>
      <name val="Arial"/>
      <family val="2"/>
    </font>
    <font>
      <b/>
      <sz val="12"/>
      <color rgb="FF000000"/>
      <name val="Arial"/>
      <family val="2"/>
    </font>
    <font>
      <u/>
      <sz val="11"/>
      <name val="Calibri"/>
      <family val="2"/>
      <scheme val="minor"/>
    </font>
  </fonts>
  <fills count="13">
    <fill>
      <patternFill patternType="none"/>
    </fill>
    <fill>
      <patternFill patternType="gray125"/>
    </fill>
    <fill>
      <patternFill patternType="solid">
        <fgColor theme="1"/>
        <bgColor indexed="64"/>
      </patternFill>
    </fill>
    <fill>
      <patternFill patternType="solid">
        <fgColor theme="4" tint="-0.499984740745262"/>
        <bgColor indexed="64"/>
      </patternFill>
    </fill>
    <fill>
      <patternFill patternType="solid">
        <fgColor theme="5" tint="-0.499984740745262"/>
        <bgColor theme="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0"/>
        <bgColor indexed="64"/>
      </patternFill>
    </fill>
    <fill>
      <patternFill patternType="solid">
        <fgColor theme="6" tint="-0.499984740745262"/>
        <bgColor theme="4"/>
      </patternFill>
    </fill>
    <fill>
      <patternFill patternType="solid">
        <fgColor rgb="FFD9D9D9"/>
        <bgColor rgb="FF000000"/>
      </patternFill>
    </fill>
    <fill>
      <patternFill patternType="solid">
        <fgColor theme="0" tint="-0.34998626667073579"/>
        <bgColor theme="0" tint="-0.34998626667073579"/>
      </patternFill>
    </fill>
    <fill>
      <patternFill patternType="solid">
        <fgColor theme="0" tint="-0.14999847407452621"/>
        <bgColor theme="0" tint="-0.14999847407452621"/>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bottom style="medium">
        <color indexed="64"/>
      </bottom>
      <diagonal/>
    </border>
  </borders>
  <cellStyleXfs count="12">
    <xf numFmtId="0" fontId="0" fillId="0" borderId="0"/>
    <xf numFmtId="0" fontId="1" fillId="0" borderId="0"/>
    <xf numFmtId="43" fontId="9" fillId="0" borderId="0" applyFont="0" applyFill="0" applyBorder="0" applyAlignment="0" applyProtection="0"/>
    <xf numFmtId="9" fontId="9" fillId="0" borderId="0" applyFont="0" applyFill="0" applyBorder="0" applyAlignment="0" applyProtection="0"/>
    <xf numFmtId="0" fontId="25" fillId="0" borderId="0" applyNumberForma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18" fillId="0" borderId="0" applyNumberFormat="0" applyFill="0" applyBorder="0" applyAlignment="0" applyProtection="0"/>
    <xf numFmtId="43" fontId="9" fillId="0" borderId="0" applyFont="0" applyFill="0" applyBorder="0" applyAlignment="0" applyProtection="0"/>
    <xf numFmtId="0" fontId="15" fillId="0" borderId="0" applyNumberFormat="0" applyFill="0" applyBorder="0" applyAlignment="0" applyProtection="0"/>
  </cellStyleXfs>
  <cellXfs count="195">
    <xf numFmtId="0" fontId="0" fillId="0" borderId="0" xfId="0"/>
    <xf numFmtId="0" fontId="1" fillId="0" borderId="0" xfId="1"/>
    <xf numFmtId="0" fontId="1" fillId="0" borderId="0" xfId="1" applyAlignment="1">
      <alignment wrapText="1"/>
    </xf>
    <xf numFmtId="0" fontId="1" fillId="0" borderId="0" xfId="1" applyAlignment="1">
      <alignment vertical="center" wrapText="1"/>
    </xf>
    <xf numFmtId="0" fontId="0" fillId="0" borderId="0" xfId="0" applyAlignment="1">
      <alignment horizontal="left"/>
    </xf>
    <xf numFmtId="0" fontId="0" fillId="0" borderId="0" xfId="0" applyAlignment="1">
      <alignment wrapText="1"/>
    </xf>
    <xf numFmtId="0" fontId="4" fillId="0" borderId="0" xfId="0" applyFont="1"/>
    <xf numFmtId="0" fontId="1" fillId="0" borderId="1" xfId="0" applyFont="1" applyBorder="1"/>
    <xf numFmtId="14" fontId="1" fillId="0" borderId="1" xfId="0" applyNumberFormat="1" applyFont="1" applyBorder="1"/>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 xfId="0" applyFont="1" applyBorder="1" applyAlignment="1">
      <alignment horizontal="center" vertical="center" wrapText="1"/>
    </xf>
    <xf numFmtId="0" fontId="10" fillId="0" borderId="20" xfId="0" applyFont="1" applyBorder="1" applyAlignment="1">
      <alignment horizontal="left" vertical="center" wrapText="1"/>
    </xf>
    <xf numFmtId="0" fontId="10" fillId="0" borderId="21" xfId="0" applyFont="1" applyBorder="1" applyAlignment="1">
      <alignment horizontal="left" vertical="center" wrapText="1"/>
    </xf>
    <xf numFmtId="0" fontId="0" fillId="5" borderId="0" xfId="0" applyFill="1"/>
    <xf numFmtId="0" fontId="10" fillId="0" borderId="22" xfId="0" applyFont="1" applyBorder="1" applyAlignment="1">
      <alignment horizontal="center" vertical="center" wrapText="1"/>
    </xf>
    <xf numFmtId="0" fontId="4" fillId="0" borderId="7" xfId="0" applyFont="1" applyBorder="1"/>
    <xf numFmtId="0" fontId="10" fillId="0" borderId="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2" xfId="0" applyFont="1" applyBorder="1" applyAlignment="1">
      <alignment horizontal="center" vertical="center" wrapText="1"/>
    </xf>
    <xf numFmtId="0" fontId="4" fillId="0" borderId="3" xfId="0" applyFont="1" applyBorder="1"/>
    <xf numFmtId="0" fontId="10" fillId="0" borderId="9" xfId="0" applyFont="1" applyBorder="1" applyAlignment="1">
      <alignment horizontal="left" vertical="center" wrapText="1"/>
    </xf>
    <xf numFmtId="0" fontId="10" fillId="0" borderId="5" xfId="0" applyFont="1" applyBorder="1" applyAlignment="1">
      <alignment horizontal="left" vertical="center" wrapText="1"/>
    </xf>
    <xf numFmtId="0" fontId="12" fillId="5" borderId="0" xfId="0" applyFont="1" applyFill="1" applyAlignment="1">
      <alignment horizontal="center" wrapText="1"/>
    </xf>
    <xf numFmtId="0" fontId="13" fillId="5" borderId="0" xfId="0" applyFont="1" applyFill="1" applyAlignment="1">
      <alignment horizontal="center" wrapText="1"/>
    </xf>
    <xf numFmtId="0" fontId="8" fillId="2" borderId="1" xfId="0" applyFont="1" applyFill="1" applyBorder="1" applyAlignment="1">
      <alignment vertical="center" wrapText="1"/>
    </xf>
    <xf numFmtId="0" fontId="2" fillId="0" borderId="1"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1" xfId="0" applyFont="1" applyBorder="1" applyAlignment="1">
      <alignment horizontal="center" vertical="center" wrapText="1"/>
    </xf>
    <xf numFmtId="0" fontId="6" fillId="4" borderId="23"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17" fillId="0" borderId="1" xfId="0" applyFont="1" applyBorder="1" applyAlignment="1">
      <alignment horizontal="left" vertical="center" wrapText="1"/>
    </xf>
    <xf numFmtId="0" fontId="17" fillId="0" borderId="1" xfId="0" applyFont="1" applyBorder="1" applyAlignment="1">
      <alignment horizontal="center" vertical="center" wrapText="1"/>
    </xf>
    <xf numFmtId="9" fontId="17" fillId="0" borderId="1" xfId="3" applyFont="1" applyFill="1" applyBorder="1" applyAlignment="1">
      <alignment horizontal="center" vertical="center" wrapText="1"/>
    </xf>
    <xf numFmtId="0" fontId="17" fillId="0" borderId="13"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13" xfId="0" applyFont="1" applyBorder="1" applyAlignment="1">
      <alignment horizontal="left" vertical="center" wrapText="1"/>
    </xf>
    <xf numFmtId="1" fontId="17" fillId="0" borderId="1" xfId="3" applyNumberFormat="1" applyFont="1" applyFill="1" applyBorder="1" applyAlignment="1">
      <alignment horizontal="center" vertical="center" wrapText="1"/>
    </xf>
    <xf numFmtId="9" fontId="17" fillId="0" borderId="1" xfId="0" applyNumberFormat="1" applyFont="1" applyBorder="1" applyAlignment="1">
      <alignment horizontal="left" vertical="center" wrapText="1"/>
    </xf>
    <xf numFmtId="49" fontId="17" fillId="0" borderId="1" xfId="0" applyNumberFormat="1" applyFont="1" applyBorder="1" applyAlignment="1">
      <alignment horizontal="left" vertical="center" wrapText="1"/>
    </xf>
    <xf numFmtId="165" fontId="17" fillId="0" borderId="1" xfId="3" applyNumberFormat="1" applyFont="1" applyFill="1" applyBorder="1" applyAlignment="1">
      <alignment horizontal="center" vertical="center" wrapText="1"/>
    </xf>
    <xf numFmtId="0" fontId="21" fillId="0" borderId="1" xfId="0" applyFont="1" applyBorder="1" applyAlignment="1">
      <alignment horizontal="left" vertical="center" wrapText="1"/>
    </xf>
    <xf numFmtId="14" fontId="17" fillId="0" borderId="1" xfId="0" applyNumberFormat="1" applyFont="1" applyBorder="1" applyAlignment="1">
      <alignment horizontal="center" vertical="center" wrapText="1"/>
    </xf>
    <xf numFmtId="9" fontId="21" fillId="0" borderId="1" xfId="3" applyFont="1" applyBorder="1" applyAlignment="1">
      <alignment horizontal="center" vertical="center"/>
    </xf>
    <xf numFmtId="0" fontId="21" fillId="0" borderId="13" xfId="0" applyFont="1" applyBorder="1" applyAlignment="1">
      <alignment horizontal="center" vertical="center" wrapText="1"/>
    </xf>
    <xf numFmtId="0" fontId="21" fillId="0" borderId="17" xfId="0" applyFont="1" applyBorder="1" applyAlignment="1">
      <alignment horizontal="center" vertical="center" wrapText="1"/>
    </xf>
    <xf numFmtId="0" fontId="17" fillId="0" borderId="1" xfId="0" applyFont="1" applyBorder="1" applyAlignment="1">
      <alignment vertical="center" wrapText="1"/>
    </xf>
    <xf numFmtId="0" fontId="17" fillId="0" borderId="25" xfId="0" applyFont="1" applyBorder="1" applyAlignment="1">
      <alignment vertical="center" wrapText="1"/>
    </xf>
    <xf numFmtId="0" fontId="17" fillId="0" borderId="25" xfId="0" applyFont="1" applyBorder="1" applyAlignment="1">
      <alignment horizontal="center" vertical="center" wrapText="1"/>
    </xf>
    <xf numFmtId="0" fontId="17" fillId="0" borderId="25" xfId="0" applyFont="1" applyBorder="1" applyAlignment="1">
      <alignment horizontal="left" vertical="center" wrapText="1"/>
    </xf>
    <xf numFmtId="14" fontId="17" fillId="0" borderId="25" xfId="0" applyNumberFormat="1" applyFont="1" applyBorder="1" applyAlignment="1">
      <alignment horizontal="center" vertical="center" wrapText="1"/>
    </xf>
    <xf numFmtId="0" fontId="17" fillId="0" borderId="26" xfId="0" applyFont="1" applyBorder="1" applyAlignment="1">
      <alignment horizontal="center" vertical="center" wrapText="1"/>
    </xf>
    <xf numFmtId="9" fontId="17" fillId="0" borderId="25" xfId="3" applyFont="1" applyFill="1" applyBorder="1" applyAlignment="1">
      <alignment horizontal="center" vertical="center" wrapText="1"/>
    </xf>
    <xf numFmtId="0" fontId="17" fillId="0" borderId="18" xfId="0" applyFont="1" applyBorder="1" applyAlignment="1">
      <alignment horizontal="center" vertical="center" wrapText="1"/>
    </xf>
    <xf numFmtId="0" fontId="20" fillId="0" borderId="25" xfId="4" applyFont="1" applyFill="1" applyBorder="1" applyAlignment="1">
      <alignment horizontal="left" vertical="center" wrapText="1"/>
    </xf>
    <xf numFmtId="0" fontId="17" fillId="0" borderId="18" xfId="0" applyFont="1" applyBorder="1" applyAlignment="1">
      <alignment horizontal="left" vertical="center" wrapText="1"/>
    </xf>
    <xf numFmtId="0" fontId="19" fillId="0" borderId="1" xfId="0" applyFont="1" applyBorder="1" applyAlignment="1">
      <alignment horizontal="left" vertical="center" wrapText="1"/>
    </xf>
    <xf numFmtId="0" fontId="17" fillId="0" borderId="1" xfId="1" applyFont="1" applyBorder="1" applyAlignment="1">
      <alignment vertical="center" wrapText="1"/>
    </xf>
    <xf numFmtId="0" fontId="17" fillId="0" borderId="1" xfId="1" applyFont="1" applyBorder="1" applyAlignment="1">
      <alignment horizontal="center" vertical="center" wrapText="1"/>
    </xf>
    <xf numFmtId="14" fontId="17" fillId="0" borderId="1" xfId="1" applyNumberFormat="1" applyFont="1" applyBorder="1" applyAlignment="1">
      <alignment horizontal="center" vertical="center" wrapText="1"/>
    </xf>
    <xf numFmtId="0" fontId="17" fillId="0" borderId="1" xfId="1" applyFont="1" applyBorder="1" applyAlignment="1">
      <alignment horizontal="left" vertical="center" wrapText="1"/>
    </xf>
    <xf numFmtId="0" fontId="16" fillId="0" borderId="1" xfId="0" applyFont="1" applyBorder="1" applyAlignment="1">
      <alignment horizontal="left" vertical="center" wrapText="1"/>
    </xf>
    <xf numFmtId="0" fontId="22" fillId="0" borderId="1" xfId="4" applyFont="1" applyFill="1" applyBorder="1" applyAlignment="1">
      <alignment horizontal="left" vertical="center" wrapText="1"/>
    </xf>
    <xf numFmtId="0" fontId="17" fillId="0" borderId="1" xfId="0" applyFont="1" applyBorder="1" applyAlignment="1">
      <alignment horizontal="justify" vertical="center" wrapText="1"/>
    </xf>
    <xf numFmtId="0" fontId="22" fillId="0" borderId="1" xfId="4" applyFont="1" applyFill="1" applyBorder="1" applyAlignment="1">
      <alignment horizontal="left" vertical="center"/>
    </xf>
    <xf numFmtId="9" fontId="21" fillId="8" borderId="1" xfId="3" applyFont="1" applyFill="1" applyBorder="1" applyAlignment="1">
      <alignment horizontal="center" vertical="center"/>
    </xf>
    <xf numFmtId="0" fontId="21" fillId="8" borderId="1" xfId="0" applyFont="1" applyFill="1" applyBorder="1" applyAlignment="1">
      <alignment horizontal="left" vertical="center" wrapText="1"/>
    </xf>
    <xf numFmtId="0" fontId="21" fillId="0" borderId="1" xfId="0" applyFont="1" applyBorder="1"/>
    <xf numFmtId="9" fontId="21" fillId="0" borderId="1" xfId="3" applyFont="1" applyFill="1" applyBorder="1" applyAlignment="1">
      <alignment horizontal="center" vertical="center"/>
    </xf>
    <xf numFmtId="0" fontId="21" fillId="0" borderId="1" xfId="0" applyFont="1" applyBorder="1" applyAlignment="1">
      <alignment horizontal="left" vertical="center"/>
    </xf>
    <xf numFmtId="9" fontId="21" fillId="0" borderId="1" xfId="3" applyFont="1" applyBorder="1" applyAlignment="1">
      <alignment horizontal="center" vertical="center" wrapText="1"/>
    </xf>
    <xf numFmtId="9" fontId="21" fillId="0" borderId="1" xfId="0" applyNumberFormat="1" applyFont="1" applyBorder="1" applyAlignment="1">
      <alignment horizontal="center" vertical="center" wrapText="1"/>
    </xf>
    <xf numFmtId="0" fontId="17" fillId="0" borderId="1" xfId="0" applyFont="1" applyBorder="1" applyAlignment="1" applyProtection="1">
      <alignment horizontal="left" vertical="center" wrapText="1"/>
      <protection locked="0"/>
    </xf>
    <xf numFmtId="10" fontId="21" fillId="0" borderId="1" xfId="3" applyNumberFormat="1" applyFont="1" applyBorder="1" applyAlignment="1" applyProtection="1">
      <alignment horizontal="center" vertical="center" wrapText="1"/>
    </xf>
    <xf numFmtId="10" fontId="22" fillId="0" borderId="1" xfId="4" applyNumberFormat="1" applyFont="1" applyFill="1" applyBorder="1" applyAlignment="1">
      <alignment horizontal="left" vertical="center" wrapText="1"/>
    </xf>
    <xf numFmtId="0" fontId="16" fillId="0" borderId="1" xfId="0" applyFont="1" applyBorder="1" applyAlignment="1" applyProtection="1">
      <alignment horizontal="justify" vertical="center" wrapText="1"/>
      <protection locked="0"/>
    </xf>
    <xf numFmtId="10" fontId="21" fillId="0" borderId="1" xfId="3" applyNumberFormat="1" applyFont="1" applyBorder="1" applyAlignment="1">
      <alignment horizontal="center" vertical="center"/>
    </xf>
    <xf numFmtId="0" fontId="21" fillId="0" borderId="1" xfId="0" applyFont="1" applyBorder="1" applyAlignment="1" applyProtection="1">
      <alignment horizontal="left" vertical="center" wrapText="1"/>
      <protection locked="0"/>
    </xf>
    <xf numFmtId="0" fontId="17" fillId="0" borderId="1" xfId="0" applyFont="1" applyBorder="1" applyAlignment="1" applyProtection="1">
      <alignment vertical="center" wrapText="1"/>
      <protection locked="0"/>
    </xf>
    <xf numFmtId="0" fontId="17" fillId="0" borderId="1" xfId="0" applyFont="1" applyBorder="1" applyAlignment="1" applyProtection="1">
      <alignment horizontal="justify" vertical="center" wrapText="1"/>
      <protection locked="0"/>
    </xf>
    <xf numFmtId="0" fontId="17" fillId="0" borderId="1" xfId="0" applyFont="1" applyBorder="1" applyAlignment="1" applyProtection="1">
      <alignment horizontal="center" vertical="center" wrapText="1"/>
      <protection locked="0"/>
    </xf>
    <xf numFmtId="0" fontId="21" fillId="0" borderId="1" xfId="0" quotePrefix="1" applyFont="1" applyBorder="1" applyAlignment="1">
      <alignment horizontal="left" vertical="center" wrapText="1"/>
    </xf>
    <xf numFmtId="9" fontId="22" fillId="0" borderId="1" xfId="4" applyNumberFormat="1" applyFont="1" applyFill="1" applyBorder="1" applyAlignment="1">
      <alignment horizontal="left" vertical="center" wrapText="1"/>
    </xf>
    <xf numFmtId="0" fontId="24" fillId="0" borderId="1" xfId="0" applyFont="1" applyBorder="1"/>
    <xf numFmtId="0" fontId="24" fillId="0" borderId="17" xfId="0" applyFont="1" applyBorder="1"/>
    <xf numFmtId="0" fontId="24" fillId="0" borderId="13" xfId="0" applyFont="1" applyBorder="1"/>
    <xf numFmtId="0" fontId="21" fillId="0" borderId="17" xfId="0" applyFont="1" applyBorder="1"/>
    <xf numFmtId="0" fontId="21" fillId="0" borderId="26" xfId="0" applyFont="1" applyBorder="1"/>
    <xf numFmtId="0" fontId="21" fillId="0" borderId="25" xfId="0" applyFont="1" applyBorder="1"/>
    <xf numFmtId="9" fontId="17" fillId="0" borderId="1" xfId="3" applyFont="1" applyBorder="1" applyAlignment="1">
      <alignment horizontal="center" vertical="center" wrapText="1"/>
    </xf>
    <xf numFmtId="0" fontId="18" fillId="0" borderId="13" xfId="9" applyBorder="1" applyAlignment="1">
      <alignment wrapText="1"/>
    </xf>
    <xf numFmtId="0" fontId="18" fillId="0" borderId="13" xfId="9" applyBorder="1"/>
    <xf numFmtId="0" fontId="18" fillId="0" borderId="13" xfId="9" applyBorder="1" applyAlignment="1">
      <alignment vertical="center"/>
    </xf>
    <xf numFmtId="0" fontId="18" fillId="0" borderId="18" xfId="9" applyBorder="1" applyAlignment="1">
      <alignment vertical="center"/>
    </xf>
    <xf numFmtId="0" fontId="5" fillId="3" borderId="33"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6" fillId="4" borderId="38" xfId="0" applyFont="1" applyFill="1" applyBorder="1" applyAlignment="1">
      <alignment horizontal="center" vertical="center" wrapText="1"/>
    </xf>
    <xf numFmtId="0" fontId="6" fillId="4" borderId="33" xfId="0" applyFont="1" applyFill="1" applyBorder="1" applyAlignment="1">
      <alignment horizontal="center" vertical="center" wrapText="1"/>
    </xf>
    <xf numFmtId="0" fontId="6" fillId="4" borderId="37" xfId="0" applyFont="1" applyFill="1" applyBorder="1" applyAlignment="1">
      <alignment horizontal="center" vertical="center" wrapText="1"/>
    </xf>
    <xf numFmtId="0" fontId="17" fillId="0" borderId="17" xfId="0" applyFont="1" applyBorder="1" applyAlignment="1">
      <alignment horizontal="center" vertical="center"/>
    </xf>
    <xf numFmtId="0" fontId="17" fillId="0" borderId="13" xfId="1" applyFont="1" applyBorder="1" applyAlignment="1">
      <alignment horizontal="center" vertical="center" wrapText="1"/>
    </xf>
    <xf numFmtId="0" fontId="17" fillId="0" borderId="13" xfId="0" applyFont="1" applyBorder="1" applyAlignment="1" applyProtection="1">
      <alignment horizontal="center" vertical="center" wrapText="1"/>
      <protection locked="0"/>
    </xf>
    <xf numFmtId="0" fontId="17" fillId="0" borderId="26" xfId="0" applyFont="1" applyBorder="1" applyAlignment="1">
      <alignment horizontal="center" vertical="center"/>
    </xf>
    <xf numFmtId="0" fontId="6" fillId="4" borderId="24" xfId="0" applyFont="1" applyFill="1" applyBorder="1" applyAlignment="1">
      <alignment horizontal="center" vertical="center" wrapText="1"/>
    </xf>
    <xf numFmtId="0" fontId="6" fillId="4" borderId="36" xfId="0" applyFont="1" applyFill="1" applyBorder="1" applyAlignment="1">
      <alignment horizontal="center" vertical="center" wrapText="1"/>
    </xf>
    <xf numFmtId="9" fontId="21" fillId="0" borderId="13" xfId="3" applyFont="1" applyBorder="1" applyAlignment="1">
      <alignment horizontal="center" vertical="center"/>
    </xf>
    <xf numFmtId="0" fontId="21" fillId="8" borderId="13" xfId="0" applyFont="1" applyFill="1" applyBorder="1" applyAlignment="1">
      <alignment horizontal="center" vertical="center" wrapText="1"/>
    </xf>
    <xf numFmtId="0" fontId="21" fillId="0" borderId="17" xfId="0" applyFont="1" applyBorder="1" applyAlignment="1">
      <alignment horizontal="left" vertical="center" wrapText="1"/>
    </xf>
    <xf numFmtId="0" fontId="21" fillId="0" borderId="17" xfId="0" applyFont="1" applyBorder="1" applyAlignment="1">
      <alignment horizontal="left" wrapText="1"/>
    </xf>
    <xf numFmtId="0" fontId="17" fillId="0" borderId="17" xfId="0" applyFont="1" applyBorder="1" applyAlignment="1">
      <alignment horizontal="left" vertical="center" wrapText="1"/>
    </xf>
    <xf numFmtId="0" fontId="21" fillId="0" borderId="13" xfId="0" applyFont="1" applyBorder="1" applyAlignment="1">
      <alignment horizontal="left" vertical="center" wrapText="1"/>
    </xf>
    <xf numFmtId="0" fontId="21" fillId="8" borderId="17" xfId="0" applyFont="1" applyFill="1" applyBorder="1" applyAlignment="1">
      <alignment horizontal="center" vertical="center" wrapText="1"/>
    </xf>
    <xf numFmtId="0" fontId="21" fillId="8" borderId="13" xfId="0" applyFont="1" applyFill="1" applyBorder="1" applyAlignment="1">
      <alignment horizontal="left" vertical="center" wrapText="1"/>
    </xf>
    <xf numFmtId="0" fontId="21" fillId="0" borderId="13" xfId="0" applyFont="1" applyBorder="1" applyAlignment="1">
      <alignment horizontal="left" vertical="center"/>
    </xf>
    <xf numFmtId="0" fontId="21" fillId="0" borderId="13" xfId="0" applyFont="1" applyBorder="1" applyAlignment="1" applyProtection="1">
      <alignment horizontal="left" vertical="center" wrapText="1"/>
      <protection locked="0"/>
    </xf>
    <xf numFmtId="0" fontId="6" fillId="4" borderId="30" xfId="0" applyFont="1" applyFill="1" applyBorder="1" applyAlignment="1">
      <alignment horizontal="center" vertical="center" wrapText="1"/>
    </xf>
    <xf numFmtId="0" fontId="21" fillId="8" borderId="17" xfId="0" applyFont="1" applyFill="1" applyBorder="1" applyAlignment="1">
      <alignment horizontal="left" wrapText="1"/>
    </xf>
    <xf numFmtId="0" fontId="21" fillId="8" borderId="1" xfId="0" applyFont="1" applyFill="1" applyBorder="1" applyAlignment="1">
      <alignment horizontal="left" wrapText="1"/>
    </xf>
    <xf numFmtId="0" fontId="6" fillId="9" borderId="32" xfId="0" applyFont="1" applyFill="1" applyBorder="1" applyAlignment="1">
      <alignment horizontal="center" vertical="center" wrapText="1"/>
    </xf>
    <xf numFmtId="0" fontId="6" fillId="9" borderId="23" xfId="0" applyFont="1" applyFill="1" applyBorder="1" applyAlignment="1">
      <alignment horizontal="center" vertical="center" wrapText="1"/>
    </xf>
    <xf numFmtId="0" fontId="0" fillId="0" borderId="0" xfId="0" applyAlignment="1">
      <alignment horizontal="center" vertical="center"/>
    </xf>
    <xf numFmtId="10" fontId="21" fillId="0" borderId="1" xfId="3" applyNumberFormat="1" applyFont="1" applyFill="1" applyBorder="1" applyAlignment="1" applyProtection="1">
      <alignment horizontal="center" vertical="center" wrapText="1"/>
    </xf>
    <xf numFmtId="0" fontId="21" fillId="0" borderId="17" xfId="0" applyFont="1" applyBorder="1" applyAlignment="1">
      <alignment horizontal="left" vertical="center"/>
    </xf>
    <xf numFmtId="9" fontId="21" fillId="0" borderId="17" xfId="3" applyFont="1" applyBorder="1" applyAlignment="1">
      <alignment horizontal="left" vertical="center"/>
    </xf>
    <xf numFmtId="9" fontId="17" fillId="0" borderId="14" xfId="0" applyNumberFormat="1" applyFont="1" applyBorder="1" applyAlignment="1">
      <alignment horizontal="left" vertical="center" wrapText="1"/>
    </xf>
    <xf numFmtId="9" fontId="17" fillId="0" borderId="15" xfId="3" applyFont="1" applyBorder="1" applyAlignment="1">
      <alignment horizontal="left" vertical="center" wrapText="1"/>
    </xf>
    <xf numFmtId="0" fontId="17" fillId="0" borderId="15" xfId="0" applyFont="1" applyBorder="1" applyAlignment="1">
      <alignment horizontal="left" vertical="center" wrapText="1"/>
    </xf>
    <xf numFmtId="9" fontId="17" fillId="0" borderId="17" xfId="0" applyNumberFormat="1" applyFont="1" applyBorder="1" applyAlignment="1">
      <alignment horizontal="left" vertical="center" wrapText="1"/>
    </xf>
    <xf numFmtId="9" fontId="17" fillId="0" borderId="1" xfId="3" applyFont="1" applyBorder="1" applyAlignment="1">
      <alignment horizontal="left" vertical="center" wrapText="1"/>
    </xf>
    <xf numFmtId="0" fontId="19" fillId="0" borderId="1" xfId="0" applyFont="1" applyBorder="1" applyAlignment="1">
      <alignment horizontal="left" vertical="top" wrapText="1"/>
    </xf>
    <xf numFmtId="9" fontId="17" fillId="0" borderId="17" xfId="3" applyFont="1" applyBorder="1" applyAlignment="1">
      <alignment horizontal="left" vertical="center" wrapText="1"/>
    </xf>
    <xf numFmtId="9" fontId="17" fillId="11" borderId="17" xfId="0" applyNumberFormat="1" applyFont="1" applyFill="1" applyBorder="1" applyAlignment="1">
      <alignment horizontal="left" vertical="center" wrapText="1"/>
    </xf>
    <xf numFmtId="9" fontId="17" fillId="11" borderId="1" xfId="3" applyFont="1" applyFill="1" applyBorder="1" applyAlignment="1">
      <alignment horizontal="left" vertical="center" wrapText="1"/>
    </xf>
    <xf numFmtId="0" fontId="17" fillId="0" borderId="1" xfId="0" applyFont="1" applyBorder="1" applyAlignment="1">
      <alignment horizontal="left" vertical="top" wrapText="1"/>
    </xf>
    <xf numFmtId="9" fontId="17" fillId="12" borderId="17" xfId="0" applyNumberFormat="1" applyFont="1" applyFill="1" applyBorder="1" applyAlignment="1">
      <alignment horizontal="left" vertical="center" wrapText="1"/>
    </xf>
    <xf numFmtId="9" fontId="17" fillId="12" borderId="1" xfId="3" applyFont="1" applyFill="1" applyBorder="1" applyAlignment="1">
      <alignment horizontal="left" vertical="center" wrapText="1"/>
    </xf>
    <xf numFmtId="166" fontId="17" fillId="0" borderId="17" xfId="0" applyNumberFormat="1" applyFont="1" applyBorder="1" applyAlignment="1">
      <alignment horizontal="left" vertical="center" wrapText="1"/>
    </xf>
    <xf numFmtId="9" fontId="17" fillId="0" borderId="1" xfId="3" applyFont="1" applyFill="1" applyBorder="1" applyAlignment="1">
      <alignment horizontal="left" vertical="center" wrapText="1"/>
    </xf>
    <xf numFmtId="10" fontId="17" fillId="0" borderId="17" xfId="0" applyNumberFormat="1" applyFont="1" applyBorder="1" applyAlignment="1">
      <alignment horizontal="left" vertical="center" wrapText="1"/>
    </xf>
    <xf numFmtId="9" fontId="19" fillId="0" borderId="1" xfId="0" applyNumberFormat="1" applyFont="1" applyBorder="1" applyAlignment="1">
      <alignment horizontal="left" vertical="center" wrapText="1"/>
    </xf>
    <xf numFmtId="9" fontId="19" fillId="10" borderId="1" xfId="0" applyNumberFormat="1" applyFont="1" applyFill="1" applyBorder="1" applyAlignment="1">
      <alignment horizontal="left" vertical="center" wrapText="1"/>
    </xf>
    <xf numFmtId="0" fontId="19" fillId="0" borderId="17" xfId="0" applyFont="1" applyBorder="1" applyAlignment="1">
      <alignment horizontal="left" vertical="center" wrapText="1"/>
    </xf>
    <xf numFmtId="9" fontId="17" fillId="0" borderId="17" xfId="3" applyFont="1" applyFill="1" applyBorder="1" applyAlignment="1">
      <alignment horizontal="left" vertical="center" wrapText="1"/>
    </xf>
    <xf numFmtId="0" fontId="20" fillId="0" borderId="13" xfId="4" applyFont="1" applyFill="1" applyBorder="1" applyAlignment="1">
      <alignment horizontal="left" vertical="center" wrapText="1"/>
    </xf>
    <xf numFmtId="9" fontId="20" fillId="0" borderId="13" xfId="4" applyNumberFormat="1" applyFont="1" applyFill="1" applyBorder="1" applyAlignment="1">
      <alignment horizontal="left" vertical="center" wrapText="1"/>
    </xf>
    <xf numFmtId="0" fontId="21" fillId="0" borderId="1" xfId="0" applyFont="1" applyBorder="1" applyAlignment="1">
      <alignment wrapText="1"/>
    </xf>
    <xf numFmtId="0" fontId="27" fillId="0" borderId="1" xfId="11" applyFont="1" applyFill="1" applyBorder="1" applyAlignment="1">
      <alignment horizontal="left" vertical="center" wrapText="1"/>
    </xf>
    <xf numFmtId="0" fontId="1" fillId="0" borderId="1" xfId="0" applyFont="1" applyBorder="1" applyAlignment="1">
      <alignment horizontal="left" wrapText="1"/>
    </xf>
    <xf numFmtId="0" fontId="1" fillId="0" borderId="1" xfId="0" applyFont="1" applyBorder="1" applyAlignment="1">
      <alignment horizontal="left"/>
    </xf>
    <xf numFmtId="0" fontId="14" fillId="6" borderId="2" xfId="0" applyFont="1" applyFill="1" applyBorder="1" applyAlignment="1">
      <alignment horizontal="center"/>
    </xf>
    <xf numFmtId="0" fontId="14" fillId="6" borderId="3" xfId="0" applyFont="1" applyFill="1" applyBorder="1" applyAlignment="1">
      <alignment horizontal="center"/>
    </xf>
    <xf numFmtId="0" fontId="14" fillId="6" borderId="9" xfId="0" applyFont="1" applyFill="1" applyBorder="1" applyAlignment="1">
      <alignment horizontal="center"/>
    </xf>
    <xf numFmtId="0" fontId="10" fillId="7" borderId="1" xfId="0" applyFont="1" applyFill="1" applyBorder="1" applyAlignment="1">
      <alignment horizontal="center"/>
    </xf>
    <xf numFmtId="0" fontId="14" fillId="7" borderId="7" xfId="0" applyFont="1" applyFill="1" applyBorder="1" applyAlignment="1">
      <alignment horizontal="center"/>
    </xf>
    <xf numFmtId="0" fontId="14" fillId="7" borderId="8" xfId="0" applyFont="1" applyFill="1" applyBorder="1" applyAlignment="1">
      <alignment horizontal="center"/>
    </xf>
    <xf numFmtId="0" fontId="14" fillId="7" borderId="6" xfId="0" applyFont="1" applyFill="1" applyBorder="1" applyAlignment="1">
      <alignment horizontal="center"/>
    </xf>
    <xf numFmtId="0" fontId="14" fillId="6" borderId="7" xfId="0" applyFont="1" applyFill="1" applyBorder="1" applyAlignment="1">
      <alignment horizontal="center"/>
    </xf>
    <xf numFmtId="0" fontId="14" fillId="6" borderId="8" xfId="0" applyFont="1" applyFill="1" applyBorder="1" applyAlignment="1">
      <alignment horizontal="center"/>
    </xf>
    <xf numFmtId="0" fontId="14" fillId="6" borderId="6" xfId="0" applyFont="1" applyFill="1" applyBorder="1" applyAlignment="1">
      <alignment horizontal="center"/>
    </xf>
    <xf numFmtId="0" fontId="11" fillId="0" borderId="17"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14" xfId="0" applyBorder="1" applyAlignment="1">
      <alignment horizontal="center" wrapText="1"/>
    </xf>
    <xf numFmtId="0" fontId="0" fillId="0" borderId="15" xfId="0" applyBorder="1" applyAlignment="1">
      <alignment horizontal="center" wrapText="1"/>
    </xf>
    <xf numFmtId="0" fontId="0" fillId="0" borderId="17" xfId="0" applyBorder="1" applyAlignment="1">
      <alignment horizontal="center" wrapText="1"/>
    </xf>
    <xf numFmtId="0" fontId="0" fillId="0" borderId="1" xfId="0" applyBorder="1" applyAlignment="1">
      <alignment horizontal="center" wrapText="1"/>
    </xf>
    <xf numFmtId="0" fontId="7" fillId="0" borderId="15"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3" xfId="0" applyFont="1" applyBorder="1" applyAlignment="1">
      <alignment horizontal="center" vertical="center" wrapText="1"/>
    </xf>
    <xf numFmtId="164" fontId="7" fillId="0" borderId="1" xfId="2" quotePrefix="1" applyNumberFormat="1" applyFont="1" applyBorder="1" applyAlignment="1">
      <alignment horizontal="center" vertical="center" wrapText="1"/>
    </xf>
    <xf numFmtId="164" fontId="7" fillId="0" borderId="13" xfId="2" quotePrefix="1" applyNumberFormat="1" applyFont="1" applyBorder="1" applyAlignment="1">
      <alignment horizontal="center" vertical="center" wrapText="1"/>
    </xf>
    <xf numFmtId="0" fontId="5" fillId="3" borderId="10" xfId="0" applyFont="1" applyFill="1" applyBorder="1" applyAlignment="1">
      <alignment horizontal="center" vertical="center" wrapText="1"/>
    </xf>
    <xf numFmtId="0" fontId="5" fillId="3" borderId="32" xfId="0" applyFont="1" applyFill="1" applyBorder="1" applyAlignment="1">
      <alignment horizontal="center" vertical="center" wrapText="1"/>
    </xf>
    <xf numFmtId="0" fontId="5" fillId="3" borderId="33"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5" fillId="3" borderId="35" xfId="0" applyFont="1" applyFill="1" applyBorder="1" applyAlignment="1">
      <alignment horizontal="center" vertical="center" wrapText="1"/>
    </xf>
    <xf numFmtId="0" fontId="5" fillId="3" borderId="36"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0" xfId="0" applyFont="1" applyFill="1" applyAlignment="1">
      <alignment horizontal="center" vertical="center" wrapText="1"/>
    </xf>
    <xf numFmtId="0" fontId="8" fillId="2" borderId="1" xfId="0" applyFont="1" applyFill="1" applyBorder="1" applyAlignment="1">
      <alignment horizontal="left" vertical="center" wrapText="1"/>
    </xf>
    <xf numFmtId="0" fontId="24" fillId="0" borderId="14" xfId="0" applyFont="1" applyBorder="1" applyAlignment="1">
      <alignment horizontal="center"/>
    </xf>
    <xf numFmtId="0" fontId="24" fillId="0" borderId="15" xfId="0" applyFont="1" applyBorder="1" applyAlignment="1">
      <alignment horizontal="center"/>
    </xf>
    <xf numFmtId="0" fontId="24" fillId="0" borderId="16" xfId="0" applyFont="1" applyBorder="1" applyAlignment="1">
      <alignment horizontal="center"/>
    </xf>
    <xf numFmtId="0" fontId="0" fillId="0" borderId="39" xfId="0" applyBorder="1" applyAlignment="1">
      <alignment horizontal="center"/>
    </xf>
  </cellXfs>
  <cellStyles count="12">
    <cellStyle name="Hipervínculo" xfId="11" builtinId="8"/>
    <cellStyle name="Hipervínculo visitado" xfId="9" builtinId="9"/>
    <cellStyle name="Hyperlink" xfId="4" xr:uid="{1D8433D3-5FA6-4B89-AB3B-D370B9F8C3FA}"/>
    <cellStyle name="Millares" xfId="2" builtinId="3"/>
    <cellStyle name="Millares 2" xfId="5" xr:uid="{469AEBCB-FFB8-49DC-9C46-F3F34BDE4D4F}"/>
    <cellStyle name="Millares 3" xfId="6" xr:uid="{CB2508BF-424B-4A39-8999-935A8CDB29B7}"/>
    <cellStyle name="Millares 4" xfId="7" xr:uid="{2A92329D-3A29-491C-B02B-BAB6143590F7}"/>
    <cellStyle name="Millares 5" xfId="8" xr:uid="{F7AB3671-950D-4255-A058-F9F6957A0808}"/>
    <cellStyle name="Millares 6" xfId="10" xr:uid="{18F6B4A4-D0E9-49DF-A4BA-C72F30F00E1C}"/>
    <cellStyle name="Normal" xfId="0" builtinId="0"/>
    <cellStyle name="Normal 2" xfId="1" xr:uid="{4C7241B0-BE17-46CD-88C8-815D472F0314}"/>
    <cellStyle name="Porcentaje" xfId="3" builtinId="5"/>
  </cellStyles>
  <dxfs count="47">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top style="thin">
          <color indexed="64"/>
        </top>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top style="thin">
          <color indexed="64"/>
        </top>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top style="thin">
          <color indexed="64"/>
        </top>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top style="thin">
          <color indexed="64"/>
        </top>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top style="thin">
          <color indexed="64"/>
        </top>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top style="thin">
          <color indexed="64"/>
        </top>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top style="thin">
          <color indexed="64"/>
        </top>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top style="thin">
          <color indexed="64"/>
        </top>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medium">
          <color indexed="64"/>
        </right>
        <top style="thin">
          <color indexed="64"/>
        </top>
        <bottom style="thin">
          <color indexed="64"/>
        </bottom>
        <vertical style="thin">
          <color indexed="64"/>
        </vertical>
        <horizontal style="thin">
          <color indexed="64"/>
        </horizontal>
      </border>
    </dxf>
    <dxf>
      <font>
        <strike val="0"/>
        <outline val="0"/>
        <shadow val="0"/>
        <u/>
        <vertAlign val="baseline"/>
        <sz val="11"/>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medium">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family val="2"/>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family val="2"/>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border outline="0">
        <left style="thin">
          <color indexed="64"/>
        </left>
        <right style="thin">
          <color indexed="64"/>
        </right>
        <top style="thin">
          <color indexed="64"/>
        </top>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14"/>
        <color theme="0"/>
        <name val="Calibri"/>
        <family val="2"/>
        <scheme val="minor"/>
      </font>
      <fill>
        <patternFill patternType="solid">
          <fgColor theme="4"/>
          <bgColor theme="5" tint="-0.499984740745262"/>
        </patternFill>
      </fill>
      <alignment horizontal="center" vertical="center" textRotation="0" wrapText="1" indent="0" justifyLastLine="0" shrinkToFit="0" readingOrder="0"/>
    </dxf>
  </dxfs>
  <tableStyles count="1" defaultTableStyle="TableStyleMedium2" defaultPivotStyle="PivotStyleLight16">
    <tableStyle name="Estilo de tabla 1" pivot="0" count="0" xr9:uid="{F752F508-93FF-4469-B2D6-5DBFEE8BE91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2911927</xdr:colOff>
      <xdr:row>5</xdr:row>
      <xdr:rowOff>125680</xdr:rowOff>
    </xdr:from>
    <xdr:to>
      <xdr:col>5</xdr:col>
      <xdr:colOff>675409</xdr:colOff>
      <xdr:row>5</xdr:row>
      <xdr:rowOff>536864</xdr:rowOff>
    </xdr:to>
    <xdr:sp macro="" textlink="">
      <xdr:nvSpPr>
        <xdr:cNvPr id="2" name="Rectángulo 1">
          <a:extLst>
            <a:ext uri="{FF2B5EF4-FFF2-40B4-BE49-F238E27FC236}">
              <a16:creationId xmlns:a16="http://schemas.microsoft.com/office/drawing/2014/main" id="{26D00217-4559-456D-9E4B-AA448B5D9B48}"/>
            </a:ext>
          </a:extLst>
        </xdr:cNvPr>
        <xdr:cNvSpPr/>
      </xdr:nvSpPr>
      <xdr:spPr>
        <a:xfrm>
          <a:off x="10583882" y="1649680"/>
          <a:ext cx="1192482" cy="411184"/>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solidFill>
                <a:schemeClr val="tx1"/>
              </a:solidFill>
            </a:rPr>
            <a:t>X</a:t>
          </a:r>
        </a:p>
      </xdr:txBody>
    </xdr:sp>
    <xdr:clientData/>
  </xdr:twoCellAnchor>
  <xdr:twoCellAnchor>
    <xdr:from>
      <xdr:col>11</xdr:col>
      <xdr:colOff>314698</xdr:colOff>
      <xdr:row>5</xdr:row>
      <xdr:rowOff>173182</xdr:rowOff>
    </xdr:from>
    <xdr:to>
      <xdr:col>11</xdr:col>
      <xdr:colOff>1870365</xdr:colOff>
      <xdr:row>5</xdr:row>
      <xdr:rowOff>571499</xdr:rowOff>
    </xdr:to>
    <xdr:sp macro="" textlink="">
      <xdr:nvSpPr>
        <xdr:cNvPr id="3" name="Rectángulo 2">
          <a:extLst>
            <a:ext uri="{FF2B5EF4-FFF2-40B4-BE49-F238E27FC236}">
              <a16:creationId xmlns:a16="http://schemas.microsoft.com/office/drawing/2014/main" id="{743F065B-983E-48D9-9952-E87C28F0CEDB}"/>
            </a:ext>
            <a:ext uri="{C183D7F6-B498-43B3-948B-1728B52AA6E4}">
              <adec:decorative xmlns:adec="http://schemas.microsoft.com/office/drawing/2017/decorative" val="1"/>
            </a:ext>
          </a:extLst>
        </xdr:cNvPr>
        <xdr:cNvSpPr/>
      </xdr:nvSpPr>
      <xdr:spPr>
        <a:xfrm>
          <a:off x="36942653" y="1697182"/>
          <a:ext cx="1555667" cy="398317"/>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6</xdr:col>
      <xdr:colOff>7236525</xdr:colOff>
      <xdr:row>5</xdr:row>
      <xdr:rowOff>120732</xdr:rowOff>
    </xdr:from>
    <xdr:to>
      <xdr:col>7</xdr:col>
      <xdr:colOff>796636</xdr:colOff>
      <xdr:row>5</xdr:row>
      <xdr:rowOff>588818</xdr:rowOff>
    </xdr:to>
    <xdr:sp macro="" textlink="">
      <xdr:nvSpPr>
        <xdr:cNvPr id="4" name="Rectángulo 3">
          <a:extLst>
            <a:ext uri="{FF2B5EF4-FFF2-40B4-BE49-F238E27FC236}">
              <a16:creationId xmlns:a16="http://schemas.microsoft.com/office/drawing/2014/main" id="{3677BFE9-3019-4157-88E4-C2F94A1A086B}"/>
            </a:ext>
            <a:ext uri="{C183D7F6-B498-43B3-948B-1728B52AA6E4}">
              <adec:decorative xmlns:adec="http://schemas.microsoft.com/office/drawing/2017/decorative" val="1"/>
            </a:ext>
          </a:extLst>
        </xdr:cNvPr>
        <xdr:cNvSpPr/>
      </xdr:nvSpPr>
      <xdr:spPr>
        <a:xfrm>
          <a:off x="21645252" y="1644732"/>
          <a:ext cx="1301339" cy="468086"/>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b="1">
            <a:solidFill>
              <a:schemeClr val="tx1"/>
            </a:solidFill>
          </a:endParaRPr>
        </a:p>
      </xdr:txBody>
    </xdr:sp>
    <xdr:clientData/>
  </xdr:twoCellAnchor>
  <xdr:twoCellAnchor editAs="oneCell">
    <xdr:from>
      <xdr:col>0</xdr:col>
      <xdr:colOff>258536</xdr:colOff>
      <xdr:row>1</xdr:row>
      <xdr:rowOff>27214</xdr:rowOff>
    </xdr:from>
    <xdr:to>
      <xdr:col>1</xdr:col>
      <xdr:colOff>1244932</xdr:colOff>
      <xdr:row>4</xdr:row>
      <xdr:rowOff>164425</xdr:rowOff>
    </xdr:to>
    <xdr:pic>
      <xdr:nvPicPr>
        <xdr:cNvPr id="6" name="Imagen 5" descr="Logo Icfes">
          <a:extLst>
            <a:ext uri="{FF2B5EF4-FFF2-40B4-BE49-F238E27FC236}">
              <a16:creationId xmlns:a16="http://schemas.microsoft.com/office/drawing/2014/main" id="{9F4DCE7D-3459-426D-8058-3ED7FEDEDA4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8536" y="231321"/>
          <a:ext cx="2547382" cy="99446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EF9A795-2753-484D-9B83-14C0CA23827B}" name="Tabla2" displayName="Tabla2" ref="A9:AR115" totalsRowShown="0" headerRowDxfId="46" dataDxfId="45" tableBorderDxfId="44">
  <autoFilter ref="A9:AR115" xr:uid="{9EF9A795-2753-484D-9B83-14C0CA23827B}"/>
  <sortState xmlns:xlrd2="http://schemas.microsoft.com/office/spreadsheetml/2017/richdata2" ref="A10:AR115">
    <sortCondition ref="B9:B115"/>
  </sortState>
  <tableColumns count="44">
    <tableColumn id="1" xr3:uid="{910ADA2C-07C1-4E85-9CD7-14AC937EA56D}" name="CÓDIGO" dataDxfId="43"/>
    <tableColumn id="2" xr3:uid="{1364E37C-D569-4C4D-B3A3-C11FDF4F1F94}" name="Dependencia " dataDxfId="42"/>
    <tableColumn id="3" xr3:uid="{DEADA9FB-1554-4F29-957F-5FFE76B0DC47}" name="Perspectiva" dataDxfId="41"/>
    <tableColumn id="4" xr3:uid="{CB042F42-3B45-4B87-817D-E54AF475DE98}" name="Objetivo Estratégico " dataDxfId="40"/>
    <tableColumn id="5" xr3:uid="{F75B0274-0BA8-45B8-B625-F94AC9934B19}" name="Iniciativa estratégica" dataDxfId="39"/>
    <tableColumn id="6" xr3:uid="{28F161A5-68CE-47EF-9765-D6438396755B}" name="Indicador Estratégico" dataDxfId="38"/>
    <tableColumn id="7" xr3:uid="{4813BDFA-90F2-4C21-BD2D-E1635AF457E2}" name="Actividad" dataDxfId="37"/>
    <tableColumn id="8" xr3:uid="{C3BAE75A-7CA1-49E8-B3F4-D9C1E537B5E0}" name="Responsable" dataDxfId="36"/>
    <tableColumn id="9" xr3:uid="{06CA3FA4-2EC2-4DDB-8D59-06B8ABDE603B}" name="Fecha Inicio" dataDxfId="35"/>
    <tableColumn id="10" xr3:uid="{E868B3C0-8D08-4877-8B69-4BE7F252A399}" name="Fecha Fin " dataDxfId="34"/>
    <tableColumn id="11" xr3:uid="{9EA8C896-03FD-4D6F-AE17-C6592EE8688A}" name="Evidencia" dataDxfId="33"/>
    <tableColumn id="12" xr3:uid="{87277710-9325-4336-9221-50D181D9D5DA}" name="Origen de formulación" dataDxfId="32"/>
    <tableColumn id="13" xr3:uid="{03E3E1DB-DD3F-4458-AC0D-47B44CB66F15}" name="Políticas De Gestión Y Desempeño " dataDxfId="31"/>
    <tableColumn id="14" xr3:uid="{0713AE3A-B9F5-447F-8DD3-970658E3FE19}" name="Políticas De Gestión Y Desempeño 2" dataDxfId="30"/>
    <tableColumn id="15" xr3:uid="{79A19A06-0A28-4F52-A4E4-A9154607C057}" name="Políticas De Gestión Y Desempeño 3" dataDxfId="29"/>
    <tableColumn id="16" xr3:uid="{A098BDDD-C0A5-4F5F-84C8-B06BCF358C13}" name="Planes Institucionales " dataDxfId="28"/>
    <tableColumn id="17" xr3:uid="{D55E7269-0AAE-49CE-BC7B-BAC337EAE69C}" name="Fuente De Financiación " dataDxfId="27"/>
    <tableColumn id="18" xr3:uid="{B2DE1898-A609-4B1E-AADB-703C710400D0}" name="Proyecto De Inversión" dataDxfId="26"/>
    <tableColumn id="19" xr3:uid="{9CD014BC-66C9-480F-BA3E-F9B514C75A3E}" name="Nombre del indicador" dataDxfId="25"/>
    <tableColumn id="20" xr3:uid="{53F0A70A-93D0-4F46-A11C-09F155640BF4}" name="Periodicidad de medición" dataDxfId="24"/>
    <tableColumn id="21" xr3:uid="{8ABC1026-4D3F-45EC-AFF6-AFB80205C259}" name="Tendencia del indicador " dataDxfId="23"/>
    <tableColumn id="22" xr3:uid="{9C612FB3-476E-4BC4-8950-0209C887CF9F}" name="Tipo de indicador" dataDxfId="22"/>
    <tableColumn id="23" xr3:uid="{B471B356-2DB2-41DB-86F9-6BE16FF804FE}" name="Variables del indicador" dataDxfId="21"/>
    <tableColumn id="24" xr3:uid="{4826A398-B663-4DC2-8E02-2EDA471BAB00}" name="Formula de indicador" dataDxfId="20"/>
    <tableColumn id="25" xr3:uid="{1E032144-3F61-44C4-ADC3-E9E3E136B036}" name="Meta Trimestre 2" dataDxfId="19"/>
    <tableColumn id="26" xr3:uid="{75504B05-A9ED-46E9-A20E-063250C80D33}" name="Meta Trimestre 3" dataDxfId="18"/>
    <tableColumn id="27" xr3:uid="{3EC144ED-7655-4E4B-AF93-C34DD9237173}" name="Meta Trimestre 4" dataDxfId="17"/>
    <tableColumn id="28" xr3:uid="{CDCB9BAF-6C48-4FF8-8055-CEB6EA8035C9}" name="¿La Meta es variable?" dataDxfId="16"/>
    <tableColumn id="29" xr3:uid="{56289014-BA9C-417B-BE25-9BFCE45B4703}" name="¿La acción se culminó en este trimestre?" dataDxfId="15"/>
    <tableColumn id="30" xr3:uid="{9E42393A-328C-41AB-A3B6-4316258A0232}" name="Análisis cualitativo" dataDxfId="14"/>
    <tableColumn id="31" xr3:uid="{A43CEE53-1754-474F-AE55-75EE184BDEEF}" name="Ubicación y ruta de la evidencia" dataDxfId="13" dataCellStyle="Hyperlink"/>
    <tableColumn id="32" xr3:uid="{72811F6C-53C3-4797-BF45-FFF8D2C2BD78}" name="Actividades esperadas para el siguiente trimestre" dataDxfId="12"/>
    <tableColumn id="33" xr3:uid="{116312DD-34DB-4879-A673-51B1CB243377}" name="Valor del indicador en Trimestre II" dataDxfId="11"/>
    <tableColumn id="34" xr3:uid="{00D37D09-FE4E-412A-AFD4-59CF969A15E5}" name="Porcentaje de cumplimiento del indicador T2" dataDxfId="10">
      <calculatedColumnFormula>IFERROR(Tabla2[[#This Row],[Valor del indicador en Trimestre II]]/Tabla2[[#This Row],[Meta Trimestre 2]],"-")</calculatedColumnFormula>
    </tableColumn>
    <tableColumn id="35" xr3:uid="{AF476FCC-5C74-4663-861D-65BDA9232F2A}" name="Análisis cualitativo T2" dataDxfId="9"/>
    <tableColumn id="36" xr3:uid="{5E99F265-60AE-46B4-BAE6-01709D4552B1}" name="Ubicación y ruta de la evidencia T2" dataDxfId="8"/>
    <tableColumn id="37" xr3:uid="{12C1244E-8AA7-433F-973D-57759EB2E3F0}" name="¿La acción se culminó en este trimestre?6" dataDxfId="7"/>
    <tableColumn id="38" xr3:uid="{7278D672-7F98-419F-8CAA-6B0440ECCB9F}" name="Análisis cualitativo7" dataDxfId="6"/>
    <tableColumn id="39" xr3:uid="{B0AEE3E8-666E-4503-AD7D-B2A312A37478}" name="Ubicación y ruta de la evidencia8" dataDxfId="5"/>
    <tableColumn id="40" xr3:uid="{72B6370E-6547-4E93-AB9E-4548ADF9A4F9}" name="Actividades esperadas para el siguiente trimestre9" dataDxfId="4"/>
    <tableColumn id="41" xr3:uid="{39FBC776-5D45-4FA7-93DB-3F02F184A16C}" name="¿La acción se culminó en este trimestre?10" dataDxfId="3"/>
    <tableColumn id="42" xr3:uid="{DDA43855-86CE-41ED-9BB9-1E1C95B2AC3B}" name="Análisis cualitativo11" dataDxfId="2"/>
    <tableColumn id="43" xr3:uid="{72DF0696-63D7-4382-9B55-04A00FBF1F0F}" name="Ubicación y ruta de la evidencia12" dataDxfId="1"/>
    <tableColumn id="44" xr3:uid="{5D2FA5F2-305F-493A-B160-168AE21BAE1D}" name="Actividades esperadas para el siguiente trimestre13" dataDxfId="0"/>
  </tableColumns>
  <tableStyleInfo name="TableStyleMedium8" showFirstColumn="0" showLastColumn="0" showRowStripes="1" showColumnStripes="0"/>
</table>
</file>

<file path=xl/theme/theme1.xml><?xml version="1.0" encoding="utf-8"?>
<a:theme xmlns:a="http://schemas.openxmlformats.org/drawingml/2006/main" name="Tema de Office">
  <a:themeElements>
    <a:clrScheme name="Verde azulado">
      <a:dk1>
        <a:sysClr val="windowText" lastClr="000000"/>
      </a:dk1>
      <a:lt1>
        <a:sysClr val="window" lastClr="FFFFFF"/>
      </a:lt1>
      <a:dk2>
        <a:srgbClr val="373545"/>
      </a:dk2>
      <a:lt2>
        <a:srgbClr val="CEDBE6"/>
      </a:lt2>
      <a:accent1>
        <a:srgbClr val="3494BA"/>
      </a:accent1>
      <a:accent2>
        <a:srgbClr val="58B6C0"/>
      </a:accent2>
      <a:accent3>
        <a:srgbClr val="75BDA7"/>
      </a:accent3>
      <a:accent4>
        <a:srgbClr val="7A8C8E"/>
      </a:accent4>
      <a:accent5>
        <a:srgbClr val="84ACB6"/>
      </a:accent5>
      <a:accent6>
        <a:srgbClr val="2683C6"/>
      </a:accent6>
      <a:hlink>
        <a:srgbClr val="6B9F25"/>
      </a:hlink>
      <a:folHlink>
        <a:srgbClr val="9F6715"/>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6" Type="http://schemas.openxmlformats.org/officeDocument/2006/relationships/hyperlink" Target="https://www.figma.com/file/QZnzgHyKykDBKMhN1wrZfK/APP_SABER_2024?type=design&amp;node-id=0%3A1&amp;mode=design&amp;t=bAFUbwOViOeIj11y-1" TargetMode="External"/><Relationship Id="rId21" Type="http://schemas.openxmlformats.org/officeDocument/2006/relationships/hyperlink" Target="https://icfesgovco.sharepoint.com/:f:/s/SubdireccindeAnisisyDivulgacin2023/ErfsbnEVuKpPhlXHc6JIVfIBDw8GpU5pn5jgrbzy5qKmOg?e=VXuNlt" TargetMode="External"/><Relationship Id="rId42" Type="http://schemas.openxmlformats.org/officeDocument/2006/relationships/hyperlink" Target="https://icfesgovco.sharepoint.com/sites/Oficinadeinvestigaciones/Documentos%20compartidos/Forms/AllItems.aspx?ga=1&amp;id=%2Fsites%2FOficinadeinvestigaciones%2FDocumentos%20compartidos%2FNUEVA%20CARPETA%20OAGPI%2F04%2E%20Investigaci%C3%B3n%20interna%2F2024&amp;viewid=f9f5d623%2D7fd7%2D4983%2D8ef7%2D1d945e87c52d" TargetMode="External"/><Relationship Id="rId47" Type="http://schemas.openxmlformats.org/officeDocument/2006/relationships/hyperlink" Target="https://icfesgovco.sharepoint.com/:f:/s/RepositorioDTI/EnbxMAe8xQZAmr60l58ck3sB5km36AU5zHIlnekeFQYrOw?e=LmIqxF" TargetMode="External"/><Relationship Id="rId63" Type="http://schemas.openxmlformats.org/officeDocument/2006/relationships/hyperlink" Target="https://icfes.darumasoftware.com/app.php/staff/document/view?id=4121" TargetMode="External"/><Relationship Id="rId68" Type="http://schemas.openxmlformats.org/officeDocument/2006/relationships/hyperlink" Target="https://icfesgovco.sharepoint.com/:x:/s/planeacion/EeyVrnNbZaNCiUkQtdq7x1EBl4RwLgoPwMfuDz7LHWnc-A?e=TVLsSd" TargetMode="External"/><Relationship Id="rId84" Type="http://schemas.openxmlformats.org/officeDocument/2006/relationships/hyperlink" Target="https://icfes.darumasoftware.com/app.php/staff/document/view?id=3476" TargetMode="External"/><Relationship Id="rId89" Type="http://schemas.openxmlformats.org/officeDocument/2006/relationships/hyperlink" Target="../../../../:f:/g/personal/fcamargo_icfes_gov_co/Ei-mfTic-3NEqmXUi76hnJMBFZi0WtpSO4yKisuNFDUSYw?e=Qt7nqW" TargetMode="External"/><Relationship Id="rId16" Type="http://schemas.openxmlformats.org/officeDocument/2006/relationships/hyperlink" Target="https://icfesgovco.sharepoint.com/:f:/s/EquipoUnidaddeAtencinalCiudadano/EgxDANtxd-NKhiUfbkzoX0UBkqQaHgBJI2SqcIFy7RRnkg?e=SbIFEa" TargetMode="External"/><Relationship Id="rId11" Type="http://schemas.openxmlformats.org/officeDocument/2006/relationships/hyperlink" Target="https://acortar.link/NkOkQT" TargetMode="External"/><Relationship Id="rId32" Type="http://schemas.openxmlformats.org/officeDocument/2006/relationships/hyperlink" Target="https://icfesgovco.sharepoint.com/:f:/s/SubdireccindeAnisisyDivulgacin2023/EoOdovkwL5JKseb0v6aInrwBVrDm8sWPQB_johQBvzELVA?e=rVPFTy" TargetMode="External"/><Relationship Id="rId37" Type="http://schemas.openxmlformats.org/officeDocument/2006/relationships/hyperlink" Target="https://icfesgovco.sharepoint.com/:f:/g/personal/lfcastanedab_icfes_gov_co/EvBuimjF4TBLiiTGXSxpSFABqcnZ6DxZ5qSw1xB7L8wgHw?e=ptumo9" TargetMode="External"/><Relationship Id="rId53" Type="http://schemas.openxmlformats.org/officeDocument/2006/relationships/hyperlink" Target="https://www.icfes.gov.co/plan-de-acci%C3%B3n" TargetMode="External"/><Relationship Id="rId58" Type="http://schemas.openxmlformats.org/officeDocument/2006/relationships/hyperlink" Target="https://icfesgovco.sharepoint.com/:p:/r/sites/OficinaAsesoradeComunicacionesyPrensa/_layouts/15/Doc.aspx?sourcedoc=%7B90325F01-EC9F-41CD-821F-2784BC44356D%7D&amp;file=Estrategia%20plan%20de%20medios.pptx&amp;action=edit&amp;mobileredirect=true&amp;wdsle=0" TargetMode="External"/><Relationship Id="rId74" Type="http://schemas.openxmlformats.org/officeDocument/2006/relationships/hyperlink" Target="https://icfesgovco.sharepoint.com/:f:/s/EquipoUnidaddeAtencinalCiudadano/EgxDANtxd-NKhiUfbkzoX0UBkqQaHgBJI2SqcIFy7RRnkg?e=SbIFEa" TargetMode="External"/><Relationship Id="rId79" Type="http://schemas.openxmlformats.org/officeDocument/2006/relationships/hyperlink" Target="https://www.icfes.gov.co/en/web/guest/convocatorias-de-investigacion" TargetMode="External"/><Relationship Id="rId5" Type="http://schemas.openxmlformats.org/officeDocument/2006/relationships/hyperlink" Target="https://www.icfes.gov.co/plan-de-acci%C3%B3n" TargetMode="External"/><Relationship Id="rId90" Type="http://schemas.openxmlformats.org/officeDocument/2006/relationships/hyperlink" Target="../../../../:f:/g/personal/fcamargo_icfes_gov_co/ElxdbVsMvBRFhvQvAOFl1gIB4thixs0WWNiXsUgItyAenw?e=8FTlnT" TargetMode="External"/><Relationship Id="rId95" Type="http://schemas.openxmlformats.org/officeDocument/2006/relationships/hyperlink" Target="https://www.icfes.gov.co/plan-de-acci%C3%B3n" TargetMode="External"/><Relationship Id="rId22" Type="http://schemas.openxmlformats.org/officeDocument/2006/relationships/hyperlink" Target="https://icfesgovco.sharepoint.com/:w:/s/SubdireccindeAnisisyDivulgacin2023/EcFgDiS6JS5Ll2AscsiG76EBcrBK_E8N36AEFAMLB5bf-Q?e=dmXEN3" TargetMode="External"/><Relationship Id="rId27" Type="http://schemas.openxmlformats.org/officeDocument/2006/relationships/hyperlink" Target="https://icfesgovco.sharepoint.com/:f:/s/SubdireccindeAnisisyDivulgacin2023/EqlZZGgxEg1BtGO9kJ9wzAYB0TSjanI2DzH82nEupA8FXQ?e=nY2En4" TargetMode="External"/><Relationship Id="rId43" Type="http://schemas.openxmlformats.org/officeDocument/2006/relationships/hyperlink" Target="https://icfesgovco.sharepoint.com/:f:/s/Oficinadeinvestigaciones/EsY0WTE0dlRAp4-Tyjj_YRUBLSWqcK7jAugeg4nqbaAjwQ?e=oM3juI" TargetMode="External"/><Relationship Id="rId48" Type="http://schemas.openxmlformats.org/officeDocument/2006/relationships/hyperlink" Target="https://icfesgovco.sharepoint.com/:f:/s/RepositorioDTI/EhMWlpao8L5HhBNB53YVLrMBGXGg8MuJ8xPJnE-3cRYclA?e=317LVk" TargetMode="External"/><Relationship Id="rId64" Type="http://schemas.openxmlformats.org/officeDocument/2006/relationships/hyperlink" Target="https://www.icfes.gov.co/plan-de-acci%C3%B3n" TargetMode="External"/><Relationship Id="rId69" Type="http://schemas.openxmlformats.org/officeDocument/2006/relationships/hyperlink" Target="https://icfesgovco.sharepoint.com/:x:/s/planeacion/EeyVrnNbZaNCiUkQtdq7x1EBl4RwLgoPwMfuDz7LHWnc-A?e=TVLsSd" TargetMode="External"/><Relationship Id="rId80" Type="http://schemas.openxmlformats.org/officeDocument/2006/relationships/hyperlink" Target="https://icfesgovco.sharepoint.com/:f:/s/planeacion/EpxrgUNh1nxLjhYFBoWTBJsBKXmabola00EF_C4F4sP2qQ?e=lTrKNI" TargetMode="External"/><Relationship Id="rId85" Type="http://schemas.openxmlformats.org/officeDocument/2006/relationships/hyperlink" Target="https://icfes.servisoft.com.co/mercurio/index.jsp" TargetMode="External"/><Relationship Id="rId3" Type="http://schemas.openxmlformats.org/officeDocument/2006/relationships/hyperlink" Target="https://icfesgovco.sharepoint.com/:f:/g/personal/fcamargo_icfes_gov_co/EqBO6SAM9_JLq6nmR_Y3Kc4B0xR_f9SOpLenENrC9l2ucw?e=7PQevI" TargetMode="External"/><Relationship Id="rId12" Type="http://schemas.openxmlformats.org/officeDocument/2006/relationships/hyperlink" Target="https://acortar.link/4lkCHO" TargetMode="External"/><Relationship Id="rId17" Type="http://schemas.openxmlformats.org/officeDocument/2006/relationships/hyperlink" Target="https://icfesgovco.sharepoint.com/:f:/s/EquipoUnidaddeAtencinalCiudadano/EgxDANtxd-NKhiUfbkzoX0UBkqQaHgBJI2SqcIFy7RRnkg?e=SbIFEa" TargetMode="External"/><Relationship Id="rId25" Type="http://schemas.openxmlformats.org/officeDocument/2006/relationships/hyperlink" Target="https://www.figma.com/file/GnjIxPFjB0ngMdGTc4C723/SISTEMA_DISE%C3%91O?type=design&amp;t=WDfukCjcbaaXPenM-6" TargetMode="External"/><Relationship Id="rId33" Type="http://schemas.openxmlformats.org/officeDocument/2006/relationships/hyperlink" Target="https://icfesgovco.sharepoint.com/:x:/s/SubdireccindeAnisisyDivulgacin2023/EV_CLY54BGVJs2barySHM9MBoRiZ6vf59Se4AWu9PlxhoQ?e=4nJnJb" TargetMode="External"/><Relationship Id="rId38" Type="http://schemas.openxmlformats.org/officeDocument/2006/relationships/hyperlink" Target="https://icfesgovco.sharepoint.com/:f:/s/SEGURIDADDELAINFORMACINOAP/EihjXdw28DBCnsjqDeU7hEwBgR7V5EiIKldN_FDahUTqvQ?e=ER9VkW" TargetMode="External"/><Relationship Id="rId46" Type="http://schemas.openxmlformats.org/officeDocument/2006/relationships/hyperlink" Target="https://icfesgovco.sharepoint.com/:f:/g/personal/ijjimenezg_icfes_gov_co/EtROVftEimlEo5LYWrrqf40BhgM56g790NkPA0Zyp9ZjbQ?e=bABpBJ" TargetMode="External"/><Relationship Id="rId59" Type="http://schemas.openxmlformats.org/officeDocument/2006/relationships/hyperlink" Target="https://icfesgovco.sharepoint.com/sites/OficinaAsesoradeComunicacionesyPrensa/Documentos%20compartidos/Forms/AllItems.aspx?id=%2Fsites%2FOficinaAsesoradeComunicacionesyPrensa%2FDocumentos%20compartidos%2FGesti%C3%B3n%20de%20calidad%2FPlan%20de%20Acci%C3%B3n%20Institucional%2F1%20Dise%C3%B1ar%20e%20implementar%20una%20estrategia%20de%20divulgaci%C3%B3n%20de%20la%20PPDA%2FSegundo%20trimestre&amp;viewid=189abbd3%2Dc9be%2D4ad6%2D9764%2Da7475959d71c" TargetMode="External"/><Relationship Id="rId67" Type="http://schemas.openxmlformats.org/officeDocument/2006/relationships/hyperlink" Target="../../../dcorrea_icfes_gov_co/_layouts/15/onedrive.aspx?ct=1684942936279&amp;or=OWA%2DNT&amp;cid=b256da18%2D2c69%2Dec18%2Dd262%2Df1ced5292fb6&amp;ga=1&amp;id=%2Fpersonal%2Fdcorrea%5Ficfes%5Fgov%5Fco%2FDocuments%2FRepositorio%20de%20evidencias%20SDI%202020%20%2D%202024%2F2024%2FEvidencias%20del%20PAI%202024%2FAdaptaci%C3%B3n%20de%20cuadernillos%20a%20comunidades%20%C3%A9tcnicas&amp;view=0" TargetMode="External"/><Relationship Id="rId20" Type="http://schemas.openxmlformats.org/officeDocument/2006/relationships/hyperlink" Target="https://icfesgovco.sharepoint.com/:b:/s/SubdireccindeAnisisyDivulgacin2023/Ed-ACqKsHzNElxBm-nTn1LsB2tPrgeNfAUCexcMDqGZuPQ?e=QrSwGA" TargetMode="External"/><Relationship Id="rId41" Type="http://schemas.openxmlformats.org/officeDocument/2006/relationships/hyperlink" Target="https://icfesgovco.sharepoint.com/sites/oaj77/Lists/Actas_comite_conciliacion/AllItems.aspx" TargetMode="External"/><Relationship Id="rId54" Type="http://schemas.openxmlformats.org/officeDocument/2006/relationships/hyperlink" Target="https://www.icfes.gov.co/plan-de-acci%C3%B3n" TargetMode="External"/><Relationship Id="rId62" Type="http://schemas.openxmlformats.org/officeDocument/2006/relationships/hyperlink" Target="https://icfes.darumasoftware.com/app.php/staff/document/view?id=4122" TargetMode="External"/><Relationship Id="rId70" Type="http://schemas.openxmlformats.org/officeDocument/2006/relationships/hyperlink" Target="https://icfesgovco.sharepoint.com/:x:/s/planeacion/EeyVrnNbZaNCiUkQtdq7x1EBl4RwLgoPwMfuDz7LHWnc-A?e=TVLsSd" TargetMode="External"/><Relationship Id="rId75" Type="http://schemas.openxmlformats.org/officeDocument/2006/relationships/hyperlink" Target="https://icfesgovco.sharepoint.com/:f:/s/EquipoUnidaddeAtencinalCiudadano/EvVCud0lKYVAjjDjT3dL3BsBqeDGJzLugzFpcare-OWGSg?e=NuvvHV" TargetMode="External"/><Relationship Id="rId83" Type="http://schemas.openxmlformats.org/officeDocument/2006/relationships/hyperlink" Target="https://normograma.icfes.gov.co/docs/arbol/5258.htm" TargetMode="External"/><Relationship Id="rId88" Type="http://schemas.openxmlformats.org/officeDocument/2006/relationships/hyperlink" Target="../../../../:f:/g/personal/fcamargo_icfes_gov_co/EhWdynO8p-ZKlLf26YgW29kBdW3_8cKHsW27IvfB4ZPOjQ?e=3jUX1Q" TargetMode="External"/><Relationship Id="rId91" Type="http://schemas.openxmlformats.org/officeDocument/2006/relationships/hyperlink" Target="https://icfesgovco.sharepoint.com/:f:/s/SDE/EpndP7MOviVAqLYNlnu0pDMB-wBBqc10g4fCa_q9FK2rmA?e=5fQELK" TargetMode="External"/><Relationship Id="rId96" Type="http://schemas.openxmlformats.org/officeDocument/2006/relationships/hyperlink" Target="../../../../:f:/g/personal/tesoreria_icfes_gov_co/EgcF016g085DopXXgkUFlsgBSiYRuGDSbtezg8xz_EvB_A?e=HBua7u" TargetMode="External"/><Relationship Id="rId1" Type="http://schemas.openxmlformats.org/officeDocument/2006/relationships/hyperlink" Target="https://icfesgovco.sharepoint.com/:f:/g/personal/fcamargo_icfes_gov_co/Epesh_YBlnxKg4D6Gp_mB6IBdKiQoByH-j81Z1Bwx1qxUw?e=XdhRde" TargetMode="External"/><Relationship Id="rId6" Type="http://schemas.openxmlformats.org/officeDocument/2006/relationships/hyperlink" Target="https://icfesgovco.sharepoint.com/:f:/s/MIPG2024/Eiez0e_5bLVOng_maEtQ3FoBpnTm-t60rNEffEgHCO5CMQ?e=lSxJ8SCorreo%20OAP%20solicitud%20de%20reporte%20plan%20de%20brecha" TargetMode="External"/><Relationship Id="rId15" Type="http://schemas.openxmlformats.org/officeDocument/2006/relationships/hyperlink" Target="https://icfesgovco.sharepoint.com/:f:/s/EquipoUnidaddeAtencinalCiudadano/Ej8j279dgvFPu9NAAefkJdABYUzxZmqp3gE8Ik0P-HFJsg?e=gdFa2q" TargetMode="External"/><Relationship Id="rId23" Type="http://schemas.openxmlformats.org/officeDocument/2006/relationships/hyperlink" Target="https://icfesgovco.sharepoint.com/:f:/s/SubdireccindeAnisisyDivulgacin2023/Eg38YzeO_v1GqXhqTW79rSkBhV3wlG5BKSQwrCDs6TPwJA?e=v6G0Ec" TargetMode="External"/><Relationship Id="rId28" Type="http://schemas.openxmlformats.org/officeDocument/2006/relationships/hyperlink" Target="https://icfesgovco.sharepoint.com/:x:/s/SubdireccindeAnisisyDivulgacin2023/ESrvmImzyUVKotN8JH-g64MBzpy7oNuuMRR0ZRzFaKyCVA?e=wtO0ok" TargetMode="External"/><Relationship Id="rId36" Type="http://schemas.openxmlformats.org/officeDocument/2006/relationships/hyperlink" Target="https://www.icfes.gov.co/web/guest/infografias1" TargetMode="External"/><Relationship Id="rId49" Type="http://schemas.openxmlformats.org/officeDocument/2006/relationships/hyperlink" Target="https://icfesgovco.sharepoint.com/:f:/s/RepositorioDTI/ErT4Wfhgqr1Lv2Olu99zvhwB5Xg-cXA72UthElM8jOCIjA?e=8y2gLU" TargetMode="External"/><Relationship Id="rId57" Type="http://schemas.openxmlformats.org/officeDocument/2006/relationships/hyperlink" Target="https://icfesgovco.sharepoint.com/:f:/s/RepositorioDTI/Ep1pQtRsSxBOtMZHD_ZNDCgB5EDspRV6pHf_HFcFaX2OEQ?e=zBJ1t0" TargetMode="External"/><Relationship Id="rId10" Type="http://schemas.openxmlformats.org/officeDocument/2006/relationships/hyperlink" Target="https://acortar.link/VHJcso" TargetMode="External"/><Relationship Id="rId31" Type="http://schemas.openxmlformats.org/officeDocument/2006/relationships/hyperlink" Target="https://icfesgovco.sharepoint.com/:f:/s/SubdireccindeAnisisyDivulgacin2023/EmikJWq9UxxAuOrYMom44bcBBunKp-yNjwl2abb4UoWRsw?e=IJs4j4" TargetMode="External"/><Relationship Id="rId44" Type="http://schemas.openxmlformats.org/officeDocument/2006/relationships/hyperlink" Target="https://clasificacionee-da887c978e3b.herokuapp.com/" TargetMode="External"/><Relationship Id="rId52" Type="http://schemas.openxmlformats.org/officeDocument/2006/relationships/hyperlink" Target="https://icfesgovco.sharepoint.com/:f:/s/RepositorioDTI/EoosfBJSviNFuKCLq66suhoB4fLhCqijVxqpoDE45QSN1A?e=d3ZoWj" TargetMode="External"/><Relationship Id="rId60" Type="http://schemas.openxmlformats.org/officeDocument/2006/relationships/hyperlink" Target="https://icfesgovco.sharepoint.com/sites/OficinaAsesoradeComunicacionesyPrensa/Documentos%20compartidos/Forms/AllItems.aspx?id=%2Fsites%2FOficinaAsesoradeComunicacionesyPrensa%2FDocumentos%20compartidos%2FGesti%C3%B3n%20de%20calidad%2FPlan%20de%20Acci%C3%B3n%20Institucional%2F2%20Desarrollar%20estrategias%20de%20comunicaci%C3%B3n%20interna%20con%20las%20diferentes%20dependencias%20del%20Instituto%2FSegundo%20semestre&amp;viewid=189abbd3%2Dc9be%2D4ad6%2D9764%2Da7475959d71c" TargetMode="External"/><Relationship Id="rId65" Type="http://schemas.openxmlformats.org/officeDocument/2006/relationships/hyperlink" Target="https://www.icfes.gov.co/plan-de-acci%C3%B3n" TargetMode="External"/><Relationship Id="rId73" Type="http://schemas.openxmlformats.org/officeDocument/2006/relationships/hyperlink" Target="https://icfesgovco.sharepoint.com/:f:/s/EquipoUnidaddeAtencinalCiudadano/EgxDANtxd-NKhiUfbkzoX0UBkqQaHgBJI2SqcIFy7RRnkg?e=SbIFEa" TargetMode="External"/><Relationship Id="rId78" Type="http://schemas.openxmlformats.org/officeDocument/2006/relationships/hyperlink" Target="https://icfesgovco.sharepoint.com/:f:/s/EquipoUnidaddeAtencinalCiudadano/EmkTE77y3HZGnxar8O4eC1kBWCADwOC15PiwoanKRy-Z3w?e=fa6pTs" TargetMode="External"/><Relationship Id="rId81" Type="http://schemas.openxmlformats.org/officeDocument/2006/relationships/hyperlink" Target="https://icfesgovco.sharepoint.com/:f:/s/planeacion/EpxrgUNh1nxLjhYFBoWTBJsBKXmabola00EF_C4F4sP2qQ?e=lTrKNI" TargetMode="External"/><Relationship Id="rId86" Type="http://schemas.openxmlformats.org/officeDocument/2006/relationships/hyperlink" Target="https://icfesgovco.sharepoint.com/:f:/s/MIPG2024/EmIjyVrZ73JCgNrwWklD-gMBvjMOTOs1Z3WRZvMgivZCRA?e=kl66Dg" TargetMode="External"/><Relationship Id="rId94" Type="http://schemas.openxmlformats.org/officeDocument/2006/relationships/hyperlink" Target="file:///C:\Users\abello\OneDrive%20-%20icfes.gov.co\Documentos\ICFES\OCI\2024\Seguimiento%20Plan%20de%20Acci&#243;n%20y%20Plan%20Anual%20de%20Auditor&#237;a\" TargetMode="External"/><Relationship Id="rId99" Type="http://schemas.openxmlformats.org/officeDocument/2006/relationships/table" Target="../tables/table1.xml"/><Relationship Id="rId4" Type="http://schemas.openxmlformats.org/officeDocument/2006/relationships/hyperlink" Target="https://icfesgovco.sharepoint.com/:f:/g/personal/fcamargo_icfes_gov_co/Eu1jUg3UwxdEoluaWeiSSHIBlhx4hjaev58wdFPW-rv6ag?e=bm2QgK" TargetMode="External"/><Relationship Id="rId9" Type="http://schemas.openxmlformats.org/officeDocument/2006/relationships/hyperlink" Target="https://acortar.link/zupbif" TargetMode="External"/><Relationship Id="rId13" Type="http://schemas.openxmlformats.org/officeDocument/2006/relationships/hyperlink" Target="https://icfesgovco.sharepoint.com/sites/dcorrea_icfes_gov_co/_layouts/15/onedrive.aspx?ct=1684942936279&amp;or=OWA%2DNT&amp;cid=b256da18%2D2c69%2Dec18%2Dd262%2Df1ced5292fb6&amp;ga=1&amp;id=%2Fpersonal%2Fdcorrea%5Ficfes%5Fgov%5Fco%2FDocuments%2FRepositorio%20de%20evidencias%20SDI%202020%20%2D%202024%2F2024%2FEvidencias%20del%20PAI%202024%2FAdaptaci%C3%B3n%20de%20cuadernillos%20a%20comunidades%20%C3%A9tcnicas&amp;view=0" TargetMode="External"/><Relationship Id="rId18" Type="http://schemas.openxmlformats.org/officeDocument/2006/relationships/hyperlink" Target="https://icfesgovco.sharepoint.com/:f:/s/EquipoUnidaddeAtencinalCiudadano/EvVCud0lKYVAjjDjT3dL3BsBqeDGJzLugzFpcare-OWGSg?e=NuvvHV" TargetMode="External"/><Relationship Id="rId39" Type="http://schemas.openxmlformats.org/officeDocument/2006/relationships/hyperlink" Target="https://icfesgovco.sharepoint.com/:f:/s/SEGURIDADDELAINFORMACINOAP/EihjXdw28DBCnsjqDeU7hEwBgR7V5EiIKldN_FDahUTqvQ?e=ER9VkW" TargetMode="External"/><Relationship Id="rId34" Type="http://schemas.openxmlformats.org/officeDocument/2006/relationships/hyperlink" Target="https://icfesgovco.sharepoint.com/:f:/s/SubdireccindeAnisisyDivulgacin2023/EqKtwlsUrixAuzWPuWyIb4IBaDWlY3paS5JE0iXDdHl7GQ?e=iZpCBo" TargetMode="External"/><Relationship Id="rId50" Type="http://schemas.openxmlformats.org/officeDocument/2006/relationships/hyperlink" Target="https://icfesgovco.sharepoint.com/:f:/s/RepositorioDTI/EiRvuSKplwlBtO9KwNHddxkBjHL-k9G32lA3gi4_BYmAWQ?e=copUhl" TargetMode="External"/><Relationship Id="rId55" Type="http://schemas.openxmlformats.org/officeDocument/2006/relationships/hyperlink" Target="https://www.icfes.gov.co/plan-de-acci%C3%B3n" TargetMode="External"/><Relationship Id="rId76" Type="http://schemas.openxmlformats.org/officeDocument/2006/relationships/hyperlink" Target="https://icfesgovco.sharepoint.com/:f:/s/EquipoUnidaddeAtencinalCiudadano/EiYUvqPD699CswNgkcBeArYBuMJrSrFl4Hut35dc17MVMA?e=igklBn" TargetMode="External"/><Relationship Id="rId97" Type="http://schemas.openxmlformats.org/officeDocument/2006/relationships/printerSettings" Target="../printerSettings/printerSettings1.bin"/><Relationship Id="rId7" Type="http://schemas.openxmlformats.org/officeDocument/2006/relationships/hyperlink" Target="https://icfesgovco.sharepoint.com/:f:/g/personal/esjulicueh_icfes_gov_co/Egxz5_wNslNEg15Rp1eabtMBgq4440eRL3NgRi9iiGStEQ?e=x5defD" TargetMode="External"/><Relationship Id="rId71" Type="http://schemas.openxmlformats.org/officeDocument/2006/relationships/hyperlink" Target="../../../tesoreria_icfes_gov_co/_layouts/15/onedrive.aspx?id=%2Fpersonal%2Ftesoreria%5Ficfes%5Fgov%5Fco%2FDocuments%2FSFC%202024%2F3%2E%20Contabilidad%2FEvidencias%20PAI%202024%2F2do%20Trimestre%202024&amp;ga=1" TargetMode="External"/><Relationship Id="rId92" Type="http://schemas.openxmlformats.org/officeDocument/2006/relationships/hyperlink" Target="https://www.icfes.gov.co/plan-de-acci%C3%B3n" TargetMode="External"/><Relationship Id="rId2" Type="http://schemas.openxmlformats.org/officeDocument/2006/relationships/hyperlink" Target="https://icfesgovco.sharepoint.com/:f:/g/personal/fcamargo_icfes_gov_co/Eu7rUOHkdyNCnFaV6J0uy-8BHup6n243NNgSpjJxhLUZEA?e=C0fo8e" TargetMode="External"/><Relationship Id="rId29" Type="http://schemas.openxmlformats.org/officeDocument/2006/relationships/hyperlink" Target="https://icfesgovco.sharepoint.com/:f:/s/SubdireccindeAnisisyDivulgacin2023/Ev62VHSiVZ9BvGatB_zCaXQBy7QbLqP0WAvy56EHRo9URA?e=2yDz77" TargetMode="External"/><Relationship Id="rId24" Type="http://schemas.openxmlformats.org/officeDocument/2006/relationships/hyperlink" Target="https://icfesgovco.sharepoint.com/:p:/s/SubdireccindeAnisisyDivulgacin2023/ETB_qkM_X4FBngBMdd3AGGgBVuKsPcNFxe_jE504m_bIXw?e=efxjMN" TargetMode="External"/><Relationship Id="rId40" Type="http://schemas.openxmlformats.org/officeDocument/2006/relationships/hyperlink" Target="https://icfesgovco.sharepoint.com/:f:/s/SEGURIDADDELAINFORMACINOAP/EihjXdw28DBCnsjqDeU7hEwBgR7V5EiIKldN_FDahUTqvQ?e=ER9VkW" TargetMode="External"/><Relationship Id="rId45" Type="http://schemas.openxmlformats.org/officeDocument/2006/relationships/hyperlink" Target="https://icfesgovco.sharepoint.com/:f:/s/RepositorioDTI/EgFABQuFCy5MkPf1ZKt8Y_UBp-RIUTY1Uor1W6QVfsB1JQ?e=5rd8lK" TargetMode="External"/><Relationship Id="rId66" Type="http://schemas.openxmlformats.org/officeDocument/2006/relationships/hyperlink" Target="../../../../:f:/g/personal/fcamargo_icfes_gov_co/Esp2x5OqhPlKj08h4fuJB2sBTb9MCiosHNBQav_gkhIoVg?e=j7bTDc" TargetMode="External"/><Relationship Id="rId87" Type="http://schemas.openxmlformats.org/officeDocument/2006/relationships/hyperlink" Target="https://icfesgovco.sharepoint.com/:f:/s/MIPG2024/EmIjyVrZ73JCgNrwWklD-gMBvjMOTOs1Z3WRZvMgivZCRA?e=G6BqBN" TargetMode="External"/><Relationship Id="rId61" Type="http://schemas.openxmlformats.org/officeDocument/2006/relationships/hyperlink" Target="https://icfesgovco.sharepoint.com/sites/OficinaAsesoradeComunicacionesyPrensa/Documentos%20compartidos/Forms/AllItems.aspx?id=%2Fsites%2FOficinaAsesoradeComunicacionesyPrensa%2FDocumentos%20compartidos%2FGesti%C3%B3n%20de%20calidad%2FPlan%20de%20Acci%C3%B3n%20Institucional%2F3%20Participaci%C3%B3n%20del%20Icfes%20en%20eventos%20regionales%2C%20nacionales%20e%20internacionales%2FSegundo%20trimestre&amp;viewid=189abbd3%2Dc9be%2D4ad6%2D9764%2Da7475959d71c" TargetMode="External"/><Relationship Id="rId82" Type="http://schemas.openxmlformats.org/officeDocument/2006/relationships/hyperlink" Target="https://icfes.darumasoftware.com/app.php/staff/document/view?id=3476" TargetMode="External"/><Relationship Id="rId19" Type="http://schemas.openxmlformats.org/officeDocument/2006/relationships/hyperlink" Target="https://icfesgovco.sharepoint.com/:f:/s/EquipoUnidaddeAtencinalCiudadano/EiZtDzwaDDpAsGXPJn83wpYBV_U-Cbw0d_S_1qDlKq-iDA?e=rbXrPH" TargetMode="External"/><Relationship Id="rId14" Type="http://schemas.openxmlformats.org/officeDocument/2006/relationships/hyperlink" Target="https://icfesgovco.sharepoint.com/:f:/s/EquipoUnidaddeAtencinalCiudadano/Eon6OHKPENVHtf093Sf56XQBifHV5op63Lc33SxSX6QMMA?e=CTWFLP" TargetMode="External"/><Relationship Id="rId30" Type="http://schemas.openxmlformats.org/officeDocument/2006/relationships/hyperlink" Target="https://icfesgovco.sharepoint.com/:f:/s/SubdireccindeAnisisyDivulgacin2023/EpACG4kL5mFCiz0hJCKF6WIBUCZB9PCIU3f7dIIfeFqXZw?e=ODsPO8" TargetMode="External"/><Relationship Id="rId35" Type="http://schemas.openxmlformats.org/officeDocument/2006/relationships/hyperlink" Target="https://icfesgovco.sharepoint.com/:b:/s/SubdireccindeAnisisyDivulgacin2023/EZGoyhZBl7BKuMkGBvYzKp4BSa6xowIRhLLUkpPSnWn5tg?e=XjNKP9" TargetMode="External"/><Relationship Id="rId56" Type="http://schemas.openxmlformats.org/officeDocument/2006/relationships/hyperlink" Target="https://www.icfes.gov.co/plan-de-acci%C3%B3n" TargetMode="External"/><Relationship Id="rId77" Type="http://schemas.openxmlformats.org/officeDocument/2006/relationships/hyperlink" Target="https://icfesgovco.sharepoint.com/:f:/s/EquipoUnidaddeAtencinalCiudadano/EjwhvoJ3w8dKoLa8OyJVLeoB26lKTk1KrYZNqUv66V1ROA?e=gpDWBO" TargetMode="External"/><Relationship Id="rId8" Type="http://schemas.openxmlformats.org/officeDocument/2006/relationships/hyperlink" Target="https://icfesgovco.sharepoint.com/:f:/g/personal/esjulicueh_icfes_gov_co/Egxz5_wNslNEg15Rp1eabtMBgq4440eRL3NgRi9iiGStEQ?e=x5defD" TargetMode="External"/><Relationship Id="rId51" Type="http://schemas.openxmlformats.org/officeDocument/2006/relationships/hyperlink" Target="https://icfesgovco.sharepoint.com/:f:/s/RepositorioDTI/EnJNDr_7T_FPkkh6iFcnQoYBF51GU4uDd7C8ev-4x9pWDQ?e=GIzSlZ" TargetMode="External"/><Relationship Id="rId72" Type="http://schemas.openxmlformats.org/officeDocument/2006/relationships/hyperlink" Target="https://icfesgovco.sharepoint.com/:f:/s/MIPG2024/Eiez0e_5bLVOng_maEtQ3FoBpnTm-t60rNEffEgHCO5CMQ?e=pODTu3" TargetMode="External"/><Relationship Id="rId93" Type="http://schemas.openxmlformats.org/officeDocument/2006/relationships/hyperlink" Target="https://www.icfes.gov.co/plan-de-acci%C3%B3n" TargetMode="External"/><Relationship Id="rId98"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6" Type="http://schemas.openxmlformats.org/officeDocument/2006/relationships/hyperlink" Target="https://icfesgovco.sharepoint.com/:f:/s/SubdireccindeAnisisyDivulgacin2023/EpHIZTsXC_BJueLpTwXRuecBFWJCnnungKTzFWtIxKhA6A?e=rbqce0" TargetMode="External"/><Relationship Id="rId21" Type="http://schemas.openxmlformats.org/officeDocument/2006/relationships/hyperlink" Target="https://icfesgovco.sharepoint.com/:w:/s/SubdireccindeAnisisyDivulgacin2023/EaOAHoTbcOZErMK4enpbDskBbG6DQW2BVHHec6nmoGZuNw?e=IKCZpY" TargetMode="External"/><Relationship Id="rId34" Type="http://schemas.openxmlformats.org/officeDocument/2006/relationships/hyperlink" Target="https://icfesgovco.sharepoint.com/:f:/s/SubdireccindeAnisisyDivulgacin2023/Eq6PAaJDgT1Cq0ZUz3NHM9ABVnfklhuKn3uHLyMtTW6Gpw?e=I2fQUS" TargetMode="External"/><Relationship Id="rId42" Type="http://schemas.openxmlformats.org/officeDocument/2006/relationships/hyperlink" Target="https://icfesgovco.sharepoint.com/:p:/s/direcciondeevaluacion/EXQgCn8GjbFLkDA5LwHwS-YBq2wO-fjQjmmjuV4V5js5_w?e=XEKBc9" TargetMode="External"/><Relationship Id="rId47" Type="http://schemas.openxmlformats.org/officeDocument/2006/relationships/hyperlink" Target="https://icfesgovco.sharepoint.com/:w:/s/direcciondeevaluacion/EajeAu3d-3JLoW5JAKMFaJwBAl2oQFmZ6w3RaQANdOl2kA?e=AblL4E" TargetMode="External"/><Relationship Id="rId50" Type="http://schemas.openxmlformats.org/officeDocument/2006/relationships/hyperlink" Target="../../../../:w:/r/personal/msoler_icfes_gov_co/_layouts/15/Doc.aspx?sourcedoc=%7B2D4F8C6C-8B37-48A3-89FA-8F659DA149A6%7D&amp;file=Doc%20base.docx&amp;action=default&amp;mobileredirect=true&amp;wdsle=0" TargetMode="External"/><Relationship Id="rId55" Type="http://schemas.openxmlformats.org/officeDocument/2006/relationships/hyperlink" Target="../../../../:p:/g/personal/msoler_icfes_gov_co/Edo4LpsjX_hJnQ0XzoaeHGIBx5OHJz1NiFAEAeuCEla0YQ?e=QWLlZW" TargetMode="External"/><Relationship Id="rId63" Type="http://schemas.openxmlformats.org/officeDocument/2006/relationships/hyperlink" Target="https://www.instagram.com/p/C69ksn-xB8a/?utm_source=ig_web_copy_link&amp;igsh=MzRlODBiNWFlZA==" TargetMode="External"/><Relationship Id="rId7" Type="http://schemas.openxmlformats.org/officeDocument/2006/relationships/hyperlink" Target="https://icfesgovco.sharepoint.com/:p:/s/Oficinadeinvestigaciones/EcR1a4y6z6hHvgeON6V1LaYB22l4aYBi_SmVXaYtMYx94A?e=Llvbbr" TargetMode="External"/><Relationship Id="rId2" Type="http://schemas.openxmlformats.org/officeDocument/2006/relationships/hyperlink" Target="https://icfesgovco.sharepoint.com/:b:/s/direcciondeevaluacion/ETpOndwlzI1MmLL95QBxErkBxH5QqgO31WBFEfh71_fsYQ?e=tHsmCN" TargetMode="External"/><Relationship Id="rId16" Type="http://schemas.openxmlformats.org/officeDocument/2006/relationships/hyperlink" Target="https://icfesgovco.sharepoint.com/:f:/s/SubdireccindeAnisisyDivulgacin2023/EmhHjtEfCuBCq8lvsljTVwIBW76777Bxw8MafqJ49fWVvQ?e=3VkWiP" TargetMode="External"/><Relationship Id="rId29" Type="http://schemas.openxmlformats.org/officeDocument/2006/relationships/hyperlink" Target="https://icfesgovco.sharepoint.com/:p:/s/SubdireccindeAnisisyDivulgacin2023/EQybDbqXT85PlrTtBr5rYUQBQjVefD4wSyhcp_RZ15D9oQ?e=eUdhK7" TargetMode="External"/><Relationship Id="rId11" Type="http://schemas.openxmlformats.org/officeDocument/2006/relationships/hyperlink" Target="https://icfesgovco.sharepoint.com/:f:/s/Oficinadeinvestigaciones/EpJkrPlVs9lJtq5gQFZdX48BxTXs2VDYKUbR1lLK2pV0eQ?e=RFGxhX" TargetMode="External"/><Relationship Id="rId24" Type="http://schemas.openxmlformats.org/officeDocument/2006/relationships/hyperlink" Target="https://icfesgovco.sharepoint.com/:b:/g/personal/vgalindop_icfes_gov_co/EUEHUbXTTkRJvyI85ddJp7UBFOV7dYY9MLu4bMsIOs1TQA?e=3WCBra" TargetMode="External"/><Relationship Id="rId32" Type="http://schemas.openxmlformats.org/officeDocument/2006/relationships/hyperlink" Target="https://icfesgovco.sharepoint.com/:f:/s/SubdireccindeAnisisyDivulgacin2023/Em8TrSipc3JNrffQsh5RfksBeT6_Oq_tunzcctq6jo7MYw?e=bAy20x" TargetMode="External"/><Relationship Id="rId37" Type="http://schemas.openxmlformats.org/officeDocument/2006/relationships/hyperlink" Target="https://icfesgovco.sharepoint.com/:f:/s/SubdireccindeAnisisyDivulgacin2023/EuFFcDdWnJVCp9Dy9P8FadoBammGgdPXb_3RJmdx2_FeMQ?e=Wb3bme" TargetMode="External"/><Relationship Id="rId40" Type="http://schemas.openxmlformats.org/officeDocument/2006/relationships/hyperlink" Target="https://icfesgovco.sharepoint.com/:f:/s/SubdireccindeAnisisyDivulgacin2023/EtAUurrtRyJInxrZCJth3ngBGtZPa0ZkdWHuHQMwa8DbuQ?e=Rdbj8W" TargetMode="External"/><Relationship Id="rId45" Type="http://schemas.openxmlformats.org/officeDocument/2006/relationships/hyperlink" Target="https://app.powerbi.com/groups/me/reports/ce294da9-c0d0-42c0-8fff-40ad1f2810ca/ReportSectiondf38067f35c243ae243c?ctid=27864e10-5be4-4d4f-adb5-bbab512029e8&amp;experience=power-bi" TargetMode="External"/><Relationship Id="rId53" Type="http://schemas.openxmlformats.org/officeDocument/2006/relationships/hyperlink" Target="../../../../:f:/g/personal/msoler_icfes_gov_co/EtfVVKacvIVEvqvUABiVY4QBDsaWdWAe5F_sG-QBE8Pyhg?e=qskryf" TargetMode="External"/><Relationship Id="rId58" Type="http://schemas.openxmlformats.org/officeDocument/2006/relationships/hyperlink" Target="../../../../:f:/g/personal/msoler_icfes_gov_co/ElXHS5YYgT9BvVlx0MW_E44BC_e1JLsy7LJOI6UG97WOUA?e=YO2wMQ" TargetMode="External"/><Relationship Id="rId5" Type="http://schemas.openxmlformats.org/officeDocument/2006/relationships/hyperlink" Target="https://icfesgovco.sharepoint.com/:i:/s/direcciondeevaluacion/EawTXAKCiz9Nmsowu6UkHagBCl1gdOIT8qFwpI6pE4vvHg?e=VAuqte" TargetMode="External"/><Relationship Id="rId61" Type="http://schemas.openxmlformats.org/officeDocument/2006/relationships/hyperlink" Target="https://icfesgovco.sharepoint.com/:w:/r/sites/direcciondeevaluacion/_layouts/15/Doc.aspx?sourcedoc=%7B49C5D2E5-D1A1-40C9-8A01-2FB91686A11B%7D&amp;file=Planeaci%C3%B3n%20mesa%20t%C3%A9cnica%20de%2025%20julio%20de%202024.docx&amp;action=default&amp;mobileredirect=true&amp;wdsle=0" TargetMode="External"/><Relationship Id="rId19" Type="http://schemas.openxmlformats.org/officeDocument/2006/relationships/hyperlink" Target="https://icfesgovco.sharepoint.com/:f:/g/personal/armunozc_icfes_gov_co/EtIBaGpTcZNJvb9xpp1v3csBa3jtZJkPveQ1q5aV3TRNPg?e=6mKKMr" TargetMode="External"/><Relationship Id="rId14" Type="http://schemas.openxmlformats.org/officeDocument/2006/relationships/hyperlink" Target="https://www.icfes.gov.co/documents/39286/17803708/27_12_23_NOTA_POLITICA_DESEMPENO_SABER_11_CP_7_13-2.pdf" TargetMode="External"/><Relationship Id="rId22" Type="http://schemas.openxmlformats.org/officeDocument/2006/relationships/hyperlink" Target="https://icfesgovco.sharepoint.com/:w:/s/SubdireccindeAnisisyDivulgacin2023/EeztJtUY-gRPmxy7OAkx4EYBNeUgwDVL70XkYr6FuzFh9A?e=6zDIFq" TargetMode="External"/><Relationship Id="rId27" Type="http://schemas.openxmlformats.org/officeDocument/2006/relationships/hyperlink" Target="https://icfesgovco.sharepoint.com/:f:/s/SubdireccindeAnisisyDivulgacin2023/EvLTG_nun-1JmtzQCKhZ4AABy9Pk4oqXZhfBMPi1pEnaXQ?e=cFUpL0" TargetMode="External"/><Relationship Id="rId30" Type="http://schemas.openxmlformats.org/officeDocument/2006/relationships/hyperlink" Target="https://icfesgovco.sharepoint.com/:x:/s/SubdireccindeAnisisyDivulgacin2023/EXw4zn9SCFlJuzaxNFzvUX8B__WRXiQqdDb0oRTL2E1NwA?e=4%3AkC3xb3&amp;at=9&amp;CID=b44c5211-ed9a-a1dd-c1c4-9eac3cf2c431" TargetMode="External"/><Relationship Id="rId35" Type="http://schemas.openxmlformats.org/officeDocument/2006/relationships/hyperlink" Target="https://icfesgovco.sharepoint.com/:f:/s/SubdireccindeAnisisyDivulgacin2023/Ei9AoS6iP7hIozenAV2pJ8IBa0hxdswKg_MJggCXfMWdMg?e=fiRrfz" TargetMode="External"/><Relationship Id="rId43" Type="http://schemas.openxmlformats.org/officeDocument/2006/relationships/hyperlink" Target="https://icfesgovco.sharepoint.com/:b:/s/direcciondeevaluacion/EW--cyvl-dBIkKn_Xwvg6q4Boc9JE7bW-nb3eRCWyZZSSg?e=deygHR" TargetMode="External"/><Relationship Id="rId48" Type="http://schemas.openxmlformats.org/officeDocument/2006/relationships/hyperlink" Target="../../../../my?id=%2Fpersonal%2Flsantiusti%5Ficfes%5Fgov%5Fco%2FDocuments%2F002024%2D%20OAP%20GESTORA%202024%2FPAI%202024%2FPAI%202do%20semestre" TargetMode="External"/><Relationship Id="rId56" Type="http://schemas.openxmlformats.org/officeDocument/2006/relationships/hyperlink" Target="../../../../:f:/g/personal/msoler_icfes_gov_co/Ej-Ug4-T6fRGoksxahNPyaQBn_nFKEW1p8mCgBegObeoGA?e=Wk6TUZ" TargetMode="External"/><Relationship Id="rId64" Type="http://schemas.openxmlformats.org/officeDocument/2006/relationships/hyperlink" Target="https://www.instagram.com/p/C5QsLU4u3KU/?utm_source=ig_web_copy_link&amp;igsh=MzRlODBiNWFlZA==" TargetMode="External"/><Relationship Id="rId8" Type="http://schemas.openxmlformats.org/officeDocument/2006/relationships/hyperlink" Target="https://icfesgovco.sharepoint.com/:w:/s/Oficinadeinvestigaciones/EUuo8D3-e3RNgPoajQnPjJ4BNjyOGszB7LitFkSluqSOMA?e=80xrXS" TargetMode="External"/><Relationship Id="rId51" Type="http://schemas.openxmlformats.org/officeDocument/2006/relationships/hyperlink" Target="../../../../:w:/g/personal/msoler_icfes_gov_co/EUGbmaRbCvFMhtp3TjNDrC8Bd6OTU9uZXAZhh9RVD-NgJw?e=y9bfhH" TargetMode="External"/><Relationship Id="rId3" Type="http://schemas.openxmlformats.org/officeDocument/2006/relationships/hyperlink" Target="https://icfesgovco.sharepoint.com/sites/lsantiusti_icfes_gov_co/_layouts/15/onedrive.aspx?id=%2Fpersonal%2Flsantiusti%5Ficfes%5Fgov%5Fco%2FDocuments%2F002024%2D%20PLAN%20DE%20ACCI%C3%93N%2FPAI%202024%2FPAI%201er%20TRIMESTRE%2F06%20Dic%5FPlan%20de%20trabajo%20Comunidades%20E%CC%81tnicas%202024%2DV3%2D1%2Epdf&amp;parent=%2Fpersonal%2Flsantiusti%5Ficfes%5Fgov%5Fco%2FDocuments%2F002024%2D%20PLAN%20DE%20ACCI%C3%93N%2FPAI%202024%2FPAI%201er%20TRIMESTRE" TargetMode="External"/><Relationship Id="rId12" Type="http://schemas.openxmlformats.org/officeDocument/2006/relationships/hyperlink" Target="https://www.icfes.gov.co/en/web/guest/convocatorias-de-investigacion" TargetMode="External"/><Relationship Id="rId17" Type="http://schemas.openxmlformats.org/officeDocument/2006/relationships/hyperlink" Target="https://icfesgovco.sharepoint.com/:f:/s/SubdireccindeAnisisyDivulgacin2023/EmdFvePMHJ5Poftnzbza34UB5NXaNWb6HZXCXRyDBlJSOw?e=cccGND" TargetMode="External"/><Relationship Id="rId25" Type="http://schemas.openxmlformats.org/officeDocument/2006/relationships/hyperlink" Target="https://icfesgovco.sharepoint.com/:v:/g/personal/vgalindop_icfes_gov_co/EbE6SDEuNcxIiYGOYRlFN-AB_9CQ4isqqlmn6YMnLBNyHA?nav=eyJyZWZlcnJhbEluZm8iOnsicmVmZXJyYWxBcHAiOiJPbmVEcml2ZUZvckJ1c2luZXNzIiwicmVmZXJyYWxBcHBQbGF0Zm9ybSI6IldlYiIsInJlZmVycmFsTW9kZSI6InZpZXciLCJyZWZlcnJhbFZpZXciOiJNeUZpbGVzTGlua0NvcHkifX0&amp;e=cMzC5Z" TargetMode="External"/><Relationship Id="rId33" Type="http://schemas.openxmlformats.org/officeDocument/2006/relationships/hyperlink" Target="https://icfesgovco.sharepoint.com/:f:/s/SubdireccindeAnisisyDivulgacin2023/EoPds0IBAaVLjzaZubeBbaEB2IGslJIpbiRmKDud-1qtyw?e=fi56wr" TargetMode="External"/><Relationship Id="rId38" Type="http://schemas.openxmlformats.org/officeDocument/2006/relationships/hyperlink" Target="https://icfesgovco.sharepoint.com/:f:/s/SubdireccindeAnisisyDivulgacin2023/EhoE2w9DoqxEjPzWcsFI9FgBiLoZVCayeVXvdJbIF7Xhpw?e=FqeVaC" TargetMode="External"/><Relationship Id="rId46" Type="http://schemas.openxmlformats.org/officeDocument/2006/relationships/hyperlink" Target="https://icfesgovco.sharepoint.com/:f:/s/direcciondeevaluacion/EtNqTl9AwxBCmsDvzcOOU34B7Mfn0pG2vXQh4sMew38wYw?e=SuELnX" TargetMode="External"/><Relationship Id="rId59" Type="http://schemas.openxmlformats.org/officeDocument/2006/relationships/hyperlink" Target="https://icfesgovco.sharepoint.com/:w:/s/direcciondeevaluacion/EW4ITgZ5SglChGhLy3linpABtaki_WN5_93OL9Pat00kzw?e=ykRXMp" TargetMode="External"/><Relationship Id="rId20" Type="http://schemas.openxmlformats.org/officeDocument/2006/relationships/hyperlink" Target="https://icfesgovco.sharepoint.com/:w:/s/SubdireccindeAnisisyDivulgacin2023/Ea2IHNAnjBpBrMzLI_X0k6IBiB_gEU3CxShTbVIsKPjBvQ?e=txzoBK" TargetMode="External"/><Relationship Id="rId41" Type="http://schemas.openxmlformats.org/officeDocument/2006/relationships/hyperlink" Target="https://icfesgovco.sharepoint.com/:w:/s/direcciondeevaluacion/EXKbbvrfUsBKtfazUi1l5ksBFfUiOrxaYrLRYSiDC4tVRw?e=0bzLOR" TargetMode="External"/><Relationship Id="rId54" Type="http://schemas.openxmlformats.org/officeDocument/2006/relationships/hyperlink" Target="../../../../:w:/g/personal/msoler_icfes_gov_co/EWS-lbS-jxtPnGUyNP2uu4cB57X7qbOjcZZgY2vvUTiFFg?e=4fNPvL" TargetMode="External"/><Relationship Id="rId62" Type="http://schemas.openxmlformats.org/officeDocument/2006/relationships/hyperlink" Target="https://icfesgovco.sharepoint.com/:b:/s/direcciondeevaluacion/EZ2-qg8_3OpFjeI0iB44uc4BWTSSwtpfvOsCapThJYyQ4g?e=bHaxKr" TargetMode="External"/><Relationship Id="rId1" Type="http://schemas.openxmlformats.org/officeDocument/2006/relationships/hyperlink" Target="https://icfesgovco.sharepoint.com/:b:/s/direcciondeevaluacion/EYQ-FheHqLFPvvgbGnNn5p0B6wxLfxJKRpa4lGlkc0GUkA?e=ytAF81" TargetMode="External"/><Relationship Id="rId6" Type="http://schemas.openxmlformats.org/officeDocument/2006/relationships/hyperlink" Target="https://icfesgovco.sharepoint.com/:i:/s/direcciondeevaluacion/EawTXAKCiz9Nmsowu6UkHagBCl1gdOIT8qFwpI6pE4vvHg?e=VAuqte" TargetMode="External"/><Relationship Id="rId15" Type="http://schemas.openxmlformats.org/officeDocument/2006/relationships/hyperlink" Target="https://www.icfes.gov.co/documents/39286/28372968/Resultados+de+los+ex%C3%A1menes+Saber+TyT+y+Saber+Pro.pdf" TargetMode="External"/><Relationship Id="rId23" Type="http://schemas.openxmlformats.org/officeDocument/2006/relationships/hyperlink" Target="https://icfesgovco.sharepoint.com/:w:/s/SubdireccindeAnisisyDivulgacin2023/EWEab--s6FlHlScRnS9fuL4BgSbT8RWZa5p9WKcQf3kiBw?e=l8NLcw" TargetMode="External"/><Relationship Id="rId28" Type="http://schemas.openxmlformats.org/officeDocument/2006/relationships/hyperlink" Target="https://icfesgovco.sharepoint.com/:p:/s/SubdireccindeAnisisyDivulgacin2023/EePkGzYWBw5Bp0oGq37sAIsB0shIW7WLvSmSN6lkgMv73w?e=87SgfH" TargetMode="External"/><Relationship Id="rId36" Type="http://schemas.openxmlformats.org/officeDocument/2006/relationships/hyperlink" Target="https://icfesgovco.sharepoint.com/:f:/s/SubdireccindeAnisisyDivulgacin2023/ErF048ojZJdOkUNrbE7C8XkBMd5Mt6kUbKmtvsZChRQ82A?e=Eao384" TargetMode="External"/><Relationship Id="rId49" Type="http://schemas.openxmlformats.org/officeDocument/2006/relationships/hyperlink" Target="../../../../:w:/r/personal/msoler_icfes_gov_co/_layouts/15/Doc.aspx?sourcedoc=%7BF4BA67DF-AB75-4999-9DAF-923463BB8DA4%7D&amp;file=Borrador%203%20-Antecedentes%20historico-normativos%20del%20EDD-27-06-20241.docx&amp;action=default&amp;mobileredirect=true&amp;wdsle=0" TargetMode="External"/><Relationship Id="rId57" Type="http://schemas.openxmlformats.org/officeDocument/2006/relationships/hyperlink" Target="../../../../:f:/g/personal/msoler_icfes_gov_co/EhKVoRhMvgpAi8Ob2_6mY0EB6XqQeXJcd-I0HtBb1Ab_0g?e=iRBfFY" TargetMode="External"/><Relationship Id="rId10" Type="http://schemas.openxmlformats.org/officeDocument/2006/relationships/hyperlink" Target="https://www.icfes.gov.co/data-icfes" TargetMode="External"/><Relationship Id="rId31" Type="http://schemas.openxmlformats.org/officeDocument/2006/relationships/hyperlink" Target="https://icfesgovco.sharepoint.com/sites/SubdireccindeAnisisyDivulgacin2023/Documentos%20compartidos/Forms/AllItems.aspx?e=5%3Aa8abadd37fa74e0fb6534ec8d4044c81&amp;sharingv2=true&amp;fromShare=true&amp;at=9&amp;CT=1712338493636&amp;OR=OWA%2DNT%2DMail&amp;CID=d81a604c%2Db351%2D3416%2De9da%2D9a4b14458f39&amp;RootFolder=%2Fsites%2FSubdireccindeAnisisyDivulgacin2023%2FDocumentos%20compartidos%2FAn&#225;lisis%20y%20Divulgaci&#243;n%202024%2FSAYD%20EQUIPOS%202024%2FGRUPO%202%20%2D%20PRODUCCI&#211;N%20DE%20RECURSOS%20DIGITALES%2F07%5FREDES%2F03%5F%20PIEZAS%20PLAN%20DE%20MEDIOS%2FDIAS%20ESPECIALES%2FMES%20ABRIL&amp;FolderCTID=0x012000BB2FE6D8003795428DE6E3C28FFE1CDE" TargetMode="External"/><Relationship Id="rId44" Type="http://schemas.openxmlformats.org/officeDocument/2006/relationships/hyperlink" Target="https://icfesgovco.sharepoint.com/:w:/s/direcciondeevaluacion/EQLE68RNadhIomLpKz0W2jABqkWB1lu_8K5ytP4v8QspLg?e=xUNhf5" TargetMode="External"/><Relationship Id="rId52" Type="http://schemas.openxmlformats.org/officeDocument/2006/relationships/hyperlink" Target="../../../../:w:/g/personal/msoler_icfes_gov_co/Edger5GPMwtChk2OmwNqAm8BuTTt3m4DAKkuyeweITsEOQ?e=BWgFWU" TargetMode="External"/><Relationship Id="rId60" Type="http://schemas.openxmlformats.org/officeDocument/2006/relationships/hyperlink" Target="https://icfesgovco.sharepoint.com/:f:/s/direcciondeevaluacion/Eoa03l3vghhKlT0GxQZ6B5gBRzC9DS4gVZUTV3oBi-Cl6g?e=uzyfE3" TargetMode="External"/><Relationship Id="rId65" Type="http://schemas.openxmlformats.org/officeDocument/2006/relationships/hyperlink" Target="https://www.instagram.com/p/C5zDcP0vXmW/?utm_source=ig_web_copy_link&amp;igsh=MzRlODBiNWFlZA==" TargetMode="External"/><Relationship Id="rId4" Type="http://schemas.openxmlformats.org/officeDocument/2006/relationships/hyperlink" Target="https://icfesgovco.sharepoint.com/:w:/s/direcciondeevaluacion/ETUpLtK3GgFMk4gorYu5ci4BaH4XIPzVvdP3PI-qHFGBXw?e=8994rI+" TargetMode="External"/><Relationship Id="rId9" Type="http://schemas.openxmlformats.org/officeDocument/2006/relationships/hyperlink" Target="https://icfesgovco.sharepoint.com/:w:/s/Oficinadeinvestigaciones/ETMb5KQzhhpNgXwJgKJipyIBxFVTQaIstrWgJq6I06cC6g?e=xoApDl" TargetMode="External"/><Relationship Id="rId13" Type="http://schemas.openxmlformats.org/officeDocument/2006/relationships/hyperlink" Target="https://www.icfes.gov.co/documents/39286/17803708/NOTA_POLITICA_9_RADIOGRAFIA_DESEMPENO_DOCENTES.pdf" TargetMode="External"/><Relationship Id="rId18" Type="http://schemas.openxmlformats.org/officeDocument/2006/relationships/hyperlink" Target="https://icfesgovco.sharepoint.com/:f:/s/SubdireccindeAnisisyDivulgacin2023/EuQMZ1uec_ZEo81L58Nye9oBSZfi4bZUPqQgYcLXEHmEYQ?e=HigcfL" TargetMode="External"/><Relationship Id="rId39" Type="http://schemas.openxmlformats.org/officeDocument/2006/relationships/hyperlink" Target="https://icfesgovco.sharepoint.com/:f:/s/SubdireccindeAnisisyDivulgacin2023/EoouKDnc8j1BgMFenUqKaKQBtEM98jeXtfMZoRrnizGepw?e=trvo8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775A2-8826-4F85-858C-4B1AAF0B8172}">
  <dimension ref="A1:Q133"/>
  <sheetViews>
    <sheetView workbookViewId="0">
      <selection activeCell="A32" sqref="A32:B32"/>
    </sheetView>
  </sheetViews>
  <sheetFormatPr baseColWidth="10" defaultColWidth="12.42578125" defaultRowHeight="15.75" x14ac:dyDescent="0.25"/>
  <cols>
    <col min="1" max="2" width="44.42578125" style="1" customWidth="1"/>
    <col min="3" max="4" width="38.42578125" style="1" customWidth="1"/>
    <col min="5" max="9" width="12.42578125" style="1" customWidth="1"/>
    <col min="10" max="10" width="76.42578125" style="1" customWidth="1"/>
    <col min="11" max="12" width="12.42578125" style="1" customWidth="1"/>
    <col min="13" max="13" width="58.42578125" style="1" customWidth="1"/>
    <col min="14" max="14" width="21" style="1" customWidth="1"/>
    <col min="15" max="15" width="53.140625" style="1" customWidth="1"/>
    <col min="16" max="16" width="19.140625" style="1" customWidth="1"/>
    <col min="17" max="17" width="44.85546875" style="1" customWidth="1"/>
    <col min="18" max="16384" width="12.42578125" style="1"/>
  </cols>
  <sheetData>
    <row r="1" spans="1:17" ht="63" x14ac:dyDescent="0.25">
      <c r="A1" s="2" t="s">
        <v>0</v>
      </c>
      <c r="B1" s="2" t="s">
        <v>1</v>
      </c>
      <c r="C1" s="3" t="s">
        <v>2</v>
      </c>
      <c r="D1" s="3"/>
      <c r="F1" s="1" t="s">
        <v>0</v>
      </c>
      <c r="G1" s="1" t="s">
        <v>1</v>
      </c>
      <c r="J1" s="1" t="s">
        <v>3</v>
      </c>
      <c r="M1" s="3" t="s">
        <v>2</v>
      </c>
      <c r="N1" s="3" t="s">
        <v>4</v>
      </c>
      <c r="O1" s="2" t="s">
        <v>5</v>
      </c>
      <c r="P1" s="2" t="s">
        <v>6</v>
      </c>
      <c r="Q1" s="2" t="s">
        <v>7</v>
      </c>
    </row>
    <row r="2" spans="1:17" ht="48" customHeight="1" x14ac:dyDescent="0.25">
      <c r="A2" s="2" t="s">
        <v>0</v>
      </c>
      <c r="B2" s="2" t="s">
        <v>1</v>
      </c>
      <c r="C2" s="3" t="s">
        <v>8</v>
      </c>
      <c r="D2" s="3"/>
      <c r="F2" s="1" t="s">
        <v>9</v>
      </c>
      <c r="G2" s="1" t="s">
        <v>10</v>
      </c>
      <c r="J2" s="1" t="s">
        <v>11</v>
      </c>
      <c r="M2" s="3" t="s">
        <v>8</v>
      </c>
      <c r="N2" s="3" t="s">
        <v>12</v>
      </c>
      <c r="O2" s="2" t="s">
        <v>13</v>
      </c>
      <c r="P2" s="2" t="s">
        <v>14</v>
      </c>
      <c r="Q2" s="2" t="s">
        <v>15</v>
      </c>
    </row>
    <row r="3" spans="1:17" ht="63" x14ac:dyDescent="0.25">
      <c r="A3" s="2" t="s">
        <v>9</v>
      </c>
      <c r="B3" s="2" t="s">
        <v>10</v>
      </c>
      <c r="C3" s="3" t="s">
        <v>16</v>
      </c>
      <c r="D3" s="3"/>
      <c r="F3" s="1" t="s">
        <v>17</v>
      </c>
      <c r="G3" s="1" t="s">
        <v>18</v>
      </c>
      <c r="J3" s="1" t="s">
        <v>19</v>
      </c>
      <c r="M3" s="3" t="s">
        <v>8</v>
      </c>
      <c r="N3" s="3" t="s">
        <v>12</v>
      </c>
      <c r="O3" s="2" t="s">
        <v>13</v>
      </c>
      <c r="P3" s="2" t="s">
        <v>14</v>
      </c>
      <c r="Q3" s="2" t="s">
        <v>20</v>
      </c>
    </row>
    <row r="4" spans="1:17" ht="78.75" x14ac:dyDescent="0.25">
      <c r="A4" s="2" t="s">
        <v>9</v>
      </c>
      <c r="B4" s="2" t="s">
        <v>10</v>
      </c>
      <c r="C4" s="3" t="s">
        <v>21</v>
      </c>
      <c r="D4" s="3"/>
      <c r="F4" s="1" t="s">
        <v>22</v>
      </c>
      <c r="G4" s="1" t="s">
        <v>23</v>
      </c>
      <c r="J4" s="1" t="s">
        <v>24</v>
      </c>
      <c r="M4" s="3" t="s">
        <v>16</v>
      </c>
      <c r="N4" s="3" t="s">
        <v>25</v>
      </c>
      <c r="O4" s="2" t="s">
        <v>26</v>
      </c>
      <c r="P4" s="2" t="s">
        <v>27</v>
      </c>
      <c r="Q4" s="2" t="s">
        <v>28</v>
      </c>
    </row>
    <row r="5" spans="1:17" ht="63" x14ac:dyDescent="0.25">
      <c r="A5" s="2" t="s">
        <v>9</v>
      </c>
      <c r="B5" s="2" t="s">
        <v>10</v>
      </c>
      <c r="C5" s="2" t="s">
        <v>29</v>
      </c>
      <c r="D5" s="2"/>
      <c r="J5" s="1" t="s">
        <v>30</v>
      </c>
      <c r="M5" s="3" t="s">
        <v>16</v>
      </c>
      <c r="N5" s="3" t="s">
        <v>25</v>
      </c>
      <c r="O5" s="2" t="s">
        <v>26</v>
      </c>
      <c r="P5" s="2" t="s">
        <v>27</v>
      </c>
      <c r="Q5" s="2" t="s">
        <v>31</v>
      </c>
    </row>
    <row r="6" spans="1:17" ht="47.25" x14ac:dyDescent="0.25">
      <c r="A6" s="2" t="s">
        <v>17</v>
      </c>
      <c r="B6" s="2" t="s">
        <v>18</v>
      </c>
      <c r="C6" s="3" t="s">
        <v>32</v>
      </c>
      <c r="D6" s="3"/>
      <c r="J6" s="1" t="s">
        <v>33</v>
      </c>
      <c r="M6" s="3" t="s">
        <v>16</v>
      </c>
      <c r="N6" s="3" t="s">
        <v>34</v>
      </c>
      <c r="O6" s="2" t="s">
        <v>35</v>
      </c>
      <c r="P6" s="2" t="s">
        <v>36</v>
      </c>
      <c r="Q6" s="2" t="s">
        <v>37</v>
      </c>
    </row>
    <row r="7" spans="1:17" ht="47.25" x14ac:dyDescent="0.25">
      <c r="A7" s="2" t="s">
        <v>17</v>
      </c>
      <c r="B7" s="2" t="s">
        <v>18</v>
      </c>
      <c r="C7" s="3" t="s">
        <v>38</v>
      </c>
      <c r="D7" s="3"/>
      <c r="J7" s="1" t="s">
        <v>39</v>
      </c>
      <c r="M7" s="3" t="s">
        <v>21</v>
      </c>
      <c r="N7" s="3" t="s">
        <v>34</v>
      </c>
      <c r="O7" s="2" t="s">
        <v>40</v>
      </c>
      <c r="P7" s="2" t="s">
        <v>41</v>
      </c>
      <c r="Q7" s="2" t="s">
        <v>42</v>
      </c>
    </row>
    <row r="8" spans="1:17" ht="47.25" x14ac:dyDescent="0.25">
      <c r="A8" s="2" t="s">
        <v>22</v>
      </c>
      <c r="B8" s="2" t="s">
        <v>23</v>
      </c>
      <c r="C8" s="3" t="s">
        <v>43</v>
      </c>
      <c r="D8" s="3"/>
      <c r="J8" s="1" t="s">
        <v>44</v>
      </c>
      <c r="M8" s="3" t="s">
        <v>21</v>
      </c>
      <c r="N8" s="3" t="s">
        <v>34</v>
      </c>
      <c r="O8" s="2" t="s">
        <v>45</v>
      </c>
      <c r="P8" s="2" t="s">
        <v>46</v>
      </c>
      <c r="Q8" s="2" t="s">
        <v>47</v>
      </c>
    </row>
    <row r="9" spans="1:17" ht="47.25" x14ac:dyDescent="0.25">
      <c r="J9" s="1" t="s">
        <v>48</v>
      </c>
      <c r="M9" s="3" t="s">
        <v>21</v>
      </c>
      <c r="N9" s="3" t="s">
        <v>34</v>
      </c>
      <c r="O9" s="2" t="s">
        <v>49</v>
      </c>
      <c r="P9" s="2" t="s">
        <v>50</v>
      </c>
      <c r="Q9" s="2" t="s">
        <v>51</v>
      </c>
    </row>
    <row r="10" spans="1:17" ht="47.25" x14ac:dyDescent="0.25">
      <c r="J10" s="1" t="s">
        <v>52</v>
      </c>
      <c r="M10" s="3" t="s">
        <v>21</v>
      </c>
      <c r="N10" s="3" t="s">
        <v>34</v>
      </c>
      <c r="O10" s="2" t="s">
        <v>49</v>
      </c>
      <c r="P10" s="2" t="s">
        <v>50</v>
      </c>
      <c r="Q10" s="2" t="s">
        <v>53</v>
      </c>
    </row>
    <row r="11" spans="1:17" ht="47.25" x14ac:dyDescent="0.25">
      <c r="J11" s="1" t="s">
        <v>54</v>
      </c>
      <c r="M11" s="3" t="s">
        <v>21</v>
      </c>
      <c r="N11" s="3" t="s">
        <v>34</v>
      </c>
      <c r="O11" s="2" t="s">
        <v>55</v>
      </c>
      <c r="P11" s="2" t="s">
        <v>56</v>
      </c>
      <c r="Q11" s="2" t="s">
        <v>57</v>
      </c>
    </row>
    <row r="12" spans="1:17" ht="63" x14ac:dyDescent="0.25">
      <c r="J12" s="1" t="s">
        <v>58</v>
      </c>
      <c r="M12" s="2" t="s">
        <v>29</v>
      </c>
      <c r="N12" s="3" t="s">
        <v>59</v>
      </c>
      <c r="O12" s="2" t="s">
        <v>60</v>
      </c>
      <c r="P12" s="2" t="s">
        <v>61</v>
      </c>
      <c r="Q12" s="2" t="s">
        <v>62</v>
      </c>
    </row>
    <row r="13" spans="1:17" ht="47.25" x14ac:dyDescent="0.25">
      <c r="J13" s="1" t="s">
        <v>63</v>
      </c>
      <c r="M13" s="2" t="s">
        <v>29</v>
      </c>
      <c r="N13" s="3" t="s">
        <v>59</v>
      </c>
      <c r="O13" s="2" t="s">
        <v>60</v>
      </c>
      <c r="P13" s="2" t="s">
        <v>61</v>
      </c>
      <c r="Q13" s="2" t="s">
        <v>64</v>
      </c>
    </row>
    <row r="14" spans="1:17" ht="47.25" x14ac:dyDescent="0.25">
      <c r="J14" s="1" t="s">
        <v>65</v>
      </c>
      <c r="M14" s="2" t="s">
        <v>29</v>
      </c>
      <c r="N14" s="3" t="s">
        <v>59</v>
      </c>
      <c r="O14" s="2" t="s">
        <v>66</v>
      </c>
      <c r="P14" s="2" t="s">
        <v>67</v>
      </c>
      <c r="Q14" s="2" t="s">
        <v>68</v>
      </c>
    </row>
    <row r="15" spans="1:17" ht="31.5" x14ac:dyDescent="0.25">
      <c r="J15" s="1" t="s">
        <v>69</v>
      </c>
      <c r="M15" s="3" t="s">
        <v>32</v>
      </c>
      <c r="N15" s="3" t="s">
        <v>70</v>
      </c>
      <c r="O15" s="2" t="s">
        <v>71</v>
      </c>
      <c r="P15" s="2" t="s">
        <v>72</v>
      </c>
      <c r="Q15" s="2" t="s">
        <v>73</v>
      </c>
    </row>
    <row r="16" spans="1:17" ht="31.5" x14ac:dyDescent="0.25">
      <c r="J16" s="1" t="s">
        <v>74</v>
      </c>
      <c r="M16" s="3" t="s">
        <v>32</v>
      </c>
      <c r="N16" s="3" t="s">
        <v>70</v>
      </c>
      <c r="O16" s="2" t="s">
        <v>75</v>
      </c>
      <c r="P16" s="2" t="s">
        <v>76</v>
      </c>
      <c r="Q16" s="2" t="s">
        <v>77</v>
      </c>
    </row>
    <row r="17" spans="1:17" ht="31.5" x14ac:dyDescent="0.25">
      <c r="J17" s="1" t="s">
        <v>78</v>
      </c>
      <c r="M17" s="3" t="s">
        <v>38</v>
      </c>
      <c r="N17" s="3" t="s">
        <v>79</v>
      </c>
      <c r="O17" s="2" t="s">
        <v>80</v>
      </c>
      <c r="P17" s="2" t="s">
        <v>81</v>
      </c>
      <c r="Q17" s="2" t="s">
        <v>82</v>
      </c>
    </row>
    <row r="18" spans="1:17" ht="31.5" x14ac:dyDescent="0.25">
      <c r="J18" s="1" t="s">
        <v>83</v>
      </c>
      <c r="M18" s="3" t="s">
        <v>38</v>
      </c>
      <c r="N18" s="3" t="s">
        <v>79</v>
      </c>
      <c r="O18" s="2" t="s">
        <v>84</v>
      </c>
      <c r="P18" s="2" t="s">
        <v>85</v>
      </c>
      <c r="Q18" s="2" t="s">
        <v>86</v>
      </c>
    </row>
    <row r="19" spans="1:17" ht="47.25" x14ac:dyDescent="0.25">
      <c r="A19" s="1" t="s">
        <v>87</v>
      </c>
      <c r="B19" s="1" t="s">
        <v>88</v>
      </c>
      <c r="C19" s="1" t="s">
        <v>87</v>
      </c>
      <c r="J19" s="1" t="s">
        <v>89</v>
      </c>
      <c r="M19" s="3" t="s">
        <v>38</v>
      </c>
      <c r="N19" s="3" t="s">
        <v>79</v>
      </c>
      <c r="O19" s="2" t="s">
        <v>90</v>
      </c>
      <c r="P19" s="2" t="s">
        <v>91</v>
      </c>
      <c r="Q19" s="2" t="s">
        <v>92</v>
      </c>
    </row>
    <row r="20" spans="1:17" ht="47.25" x14ac:dyDescent="0.25">
      <c r="A20" s="1" t="s">
        <v>93</v>
      </c>
      <c r="B20" s="1" t="s">
        <v>94</v>
      </c>
      <c r="J20" s="1" t="s">
        <v>95</v>
      </c>
      <c r="M20" s="3" t="s">
        <v>38</v>
      </c>
      <c r="N20" s="3" t="s">
        <v>79</v>
      </c>
      <c r="O20" s="2" t="s">
        <v>96</v>
      </c>
      <c r="P20" s="2" t="s">
        <v>97</v>
      </c>
      <c r="Q20" s="2" t="s">
        <v>98</v>
      </c>
    </row>
    <row r="21" spans="1:17" ht="31.5" x14ac:dyDescent="0.25">
      <c r="A21" s="1" t="s">
        <v>99</v>
      </c>
      <c r="B21" s="1" t="s">
        <v>100</v>
      </c>
      <c r="J21" s="1" t="s">
        <v>101</v>
      </c>
      <c r="M21" s="3" t="s">
        <v>38</v>
      </c>
      <c r="N21" s="3" t="s">
        <v>79</v>
      </c>
      <c r="O21" s="2" t="s">
        <v>96</v>
      </c>
      <c r="P21" s="2" t="s">
        <v>97</v>
      </c>
      <c r="Q21" s="2" t="s">
        <v>102</v>
      </c>
    </row>
    <row r="22" spans="1:17" ht="47.25" x14ac:dyDescent="0.25">
      <c r="A22" s="1" t="s">
        <v>103</v>
      </c>
      <c r="B22" s="1" t="s">
        <v>104</v>
      </c>
      <c r="E22" s="1" t="s">
        <v>105</v>
      </c>
      <c r="J22" s="1" t="s">
        <v>106</v>
      </c>
      <c r="M22" s="3" t="s">
        <v>43</v>
      </c>
      <c r="N22" s="3" t="s">
        <v>107</v>
      </c>
      <c r="O22" s="2" t="s">
        <v>108</v>
      </c>
      <c r="P22" s="2" t="s">
        <v>109</v>
      </c>
      <c r="Q22" s="2" t="s">
        <v>110</v>
      </c>
    </row>
    <row r="23" spans="1:17" ht="31.5" x14ac:dyDescent="0.25">
      <c r="A23" s="1" t="s">
        <v>111</v>
      </c>
      <c r="B23" s="1" t="s">
        <v>112</v>
      </c>
      <c r="E23" s="1" t="s">
        <v>113</v>
      </c>
      <c r="J23" s="1" t="s">
        <v>114</v>
      </c>
      <c r="M23" s="3" t="s">
        <v>43</v>
      </c>
      <c r="N23" s="3" t="s">
        <v>107</v>
      </c>
      <c r="O23" s="2" t="s">
        <v>108</v>
      </c>
      <c r="P23" s="2" t="s">
        <v>109</v>
      </c>
      <c r="Q23" s="2" t="s">
        <v>115</v>
      </c>
    </row>
    <row r="24" spans="1:17" x14ac:dyDescent="0.25">
      <c r="A24" s="1" t="s">
        <v>116</v>
      </c>
      <c r="B24" s="1" t="s">
        <v>117</v>
      </c>
      <c r="C24" s="1" t="s">
        <v>118</v>
      </c>
      <c r="J24" s="1" t="s">
        <v>119</v>
      </c>
    </row>
    <row r="25" spans="1:17" x14ac:dyDescent="0.25">
      <c r="A25" s="1" t="s">
        <v>120</v>
      </c>
      <c r="B25" s="1" t="s">
        <v>121</v>
      </c>
      <c r="C25" s="1" t="s">
        <v>122</v>
      </c>
      <c r="J25" s="1" t="s">
        <v>123</v>
      </c>
    </row>
    <row r="26" spans="1:17" x14ac:dyDescent="0.25">
      <c r="A26" s="1" t="s">
        <v>124</v>
      </c>
      <c r="B26" s="1" t="s">
        <v>125</v>
      </c>
      <c r="C26" s="1" t="s">
        <v>126</v>
      </c>
      <c r="J26" s="2" t="s">
        <v>127</v>
      </c>
      <c r="K26" s="1" t="s">
        <v>128</v>
      </c>
    </row>
    <row r="27" spans="1:17" x14ac:dyDescent="0.25">
      <c r="A27" s="1" t="s">
        <v>129</v>
      </c>
      <c r="B27" s="1" t="s">
        <v>130</v>
      </c>
      <c r="C27" s="1" t="s">
        <v>131</v>
      </c>
      <c r="J27" s="1" t="s">
        <v>132</v>
      </c>
      <c r="K27" s="1" t="s">
        <v>133</v>
      </c>
    </row>
    <row r="28" spans="1:17" x14ac:dyDescent="0.25">
      <c r="A28" s="1" t="s">
        <v>134</v>
      </c>
      <c r="B28" s="1" t="s">
        <v>135</v>
      </c>
      <c r="C28" s="1" t="s">
        <v>136</v>
      </c>
      <c r="J28" s="1" t="s">
        <v>137</v>
      </c>
      <c r="K28" s="1" t="s">
        <v>138</v>
      </c>
    </row>
    <row r="29" spans="1:17" x14ac:dyDescent="0.25">
      <c r="A29" s="1" t="s">
        <v>139</v>
      </c>
      <c r="B29" s="1" t="s">
        <v>140</v>
      </c>
      <c r="C29" s="1" t="s">
        <v>141</v>
      </c>
    </row>
    <row r="30" spans="1:17" x14ac:dyDescent="0.25">
      <c r="A30" s="1" t="s">
        <v>142</v>
      </c>
      <c r="B30" s="1" t="s">
        <v>143</v>
      </c>
    </row>
    <row r="31" spans="1:17" x14ac:dyDescent="0.25">
      <c r="A31" s="1" t="s">
        <v>144</v>
      </c>
      <c r="B31" s="1" t="s">
        <v>145</v>
      </c>
      <c r="E31" s="1" t="s">
        <v>146</v>
      </c>
      <c r="J31" s="1" t="s">
        <v>147</v>
      </c>
    </row>
    <row r="32" spans="1:17" x14ac:dyDescent="0.25">
      <c r="A32" s="1" t="s">
        <v>148</v>
      </c>
      <c r="B32" s="1" t="s">
        <v>149</v>
      </c>
      <c r="E32" s="1" t="s">
        <v>150</v>
      </c>
      <c r="J32" s="1" t="s">
        <v>151</v>
      </c>
    </row>
    <row r="33" spans="1:10" x14ac:dyDescent="0.25">
      <c r="A33" s="1" t="s">
        <v>152</v>
      </c>
      <c r="B33" s="1" t="s">
        <v>153</v>
      </c>
      <c r="C33" s="1" t="s">
        <v>154</v>
      </c>
      <c r="E33" s="1" t="s">
        <v>155</v>
      </c>
      <c r="J33" s="1" t="s">
        <v>156</v>
      </c>
    </row>
    <row r="34" spans="1:10" x14ac:dyDescent="0.25">
      <c r="A34" s="1" t="s">
        <v>157</v>
      </c>
      <c r="B34" s="1" t="s">
        <v>158</v>
      </c>
      <c r="E34" s="1" t="s">
        <v>159</v>
      </c>
    </row>
    <row r="35" spans="1:10" x14ac:dyDescent="0.25">
      <c r="A35" s="1" t="s">
        <v>160</v>
      </c>
      <c r="B35" s="1" t="s">
        <v>161</v>
      </c>
      <c r="E35" s="1" t="s">
        <v>162</v>
      </c>
    </row>
    <row r="36" spans="1:10" x14ac:dyDescent="0.25">
      <c r="A36" s="1" t="s">
        <v>163</v>
      </c>
      <c r="B36" s="1" t="s">
        <v>164</v>
      </c>
      <c r="C36" s="1" t="s">
        <v>165</v>
      </c>
      <c r="E36" s="1" t="s">
        <v>166</v>
      </c>
    </row>
    <row r="37" spans="1:10" x14ac:dyDescent="0.25">
      <c r="A37" s="1" t="s">
        <v>167</v>
      </c>
      <c r="B37" s="1" t="s">
        <v>168</v>
      </c>
      <c r="E37" s="1" t="s">
        <v>169</v>
      </c>
    </row>
    <row r="38" spans="1:10" x14ac:dyDescent="0.25">
      <c r="A38" s="1" t="s">
        <v>170</v>
      </c>
      <c r="B38" s="1" t="s">
        <v>171</v>
      </c>
      <c r="C38"/>
    </row>
    <row r="39" spans="1:10" x14ac:dyDescent="0.25">
      <c r="C39"/>
    </row>
    <row r="40" spans="1:10" x14ac:dyDescent="0.25">
      <c r="A40" s="1" t="s">
        <v>3</v>
      </c>
      <c r="C40"/>
    </row>
    <row r="41" spans="1:10" x14ac:dyDescent="0.25">
      <c r="A41" s="1" t="s">
        <v>172</v>
      </c>
      <c r="C41"/>
    </row>
    <row r="42" spans="1:10" x14ac:dyDescent="0.25">
      <c r="A42" s="1" t="s">
        <v>173</v>
      </c>
      <c r="C42"/>
    </row>
    <row r="43" spans="1:10" x14ac:dyDescent="0.25">
      <c r="A43" s="1" t="s">
        <v>174</v>
      </c>
      <c r="C43"/>
    </row>
    <row r="44" spans="1:10" x14ac:dyDescent="0.25">
      <c r="A44" s="1" t="s">
        <v>175</v>
      </c>
      <c r="C44"/>
    </row>
    <row r="45" spans="1:10" x14ac:dyDescent="0.25">
      <c r="A45" s="1" t="s">
        <v>176</v>
      </c>
      <c r="C45"/>
    </row>
    <row r="46" spans="1:10" x14ac:dyDescent="0.25">
      <c r="A46" s="1" t="s">
        <v>177</v>
      </c>
      <c r="C46"/>
    </row>
    <row r="47" spans="1:10" x14ac:dyDescent="0.25">
      <c r="A47" s="1" t="s">
        <v>178</v>
      </c>
      <c r="C47"/>
    </row>
    <row r="48" spans="1:10" x14ac:dyDescent="0.25">
      <c r="A48" s="1" t="s">
        <v>179</v>
      </c>
      <c r="C48"/>
    </row>
    <row r="49" spans="1:3" x14ac:dyDescent="0.25">
      <c r="A49" s="1" t="s">
        <v>180</v>
      </c>
      <c r="C49"/>
    </row>
    <row r="50" spans="1:3" x14ac:dyDescent="0.25">
      <c r="A50" s="1" t="s">
        <v>181</v>
      </c>
      <c r="C50"/>
    </row>
    <row r="51" spans="1:3" x14ac:dyDescent="0.25">
      <c r="A51" s="1" t="s">
        <v>182</v>
      </c>
      <c r="C51"/>
    </row>
    <row r="52" spans="1:3" x14ac:dyDescent="0.25">
      <c r="A52" s="1" t="s">
        <v>183</v>
      </c>
      <c r="C52"/>
    </row>
    <row r="53" spans="1:3" x14ac:dyDescent="0.25">
      <c r="A53" s="1" t="s">
        <v>184</v>
      </c>
      <c r="C53"/>
    </row>
    <row r="54" spans="1:3" x14ac:dyDescent="0.25">
      <c r="A54" s="1" t="s">
        <v>185</v>
      </c>
      <c r="C54"/>
    </row>
    <row r="55" spans="1:3" x14ac:dyDescent="0.25">
      <c r="A55" s="1" t="s">
        <v>186</v>
      </c>
      <c r="C55"/>
    </row>
    <row r="56" spans="1:3" x14ac:dyDescent="0.25">
      <c r="A56" s="1" t="s">
        <v>187</v>
      </c>
      <c r="C56"/>
    </row>
    <row r="57" spans="1:3" x14ac:dyDescent="0.25">
      <c r="A57" s="1" t="s">
        <v>188</v>
      </c>
      <c r="C57"/>
    </row>
    <row r="58" spans="1:3" x14ac:dyDescent="0.25">
      <c r="A58" s="1" t="s">
        <v>189</v>
      </c>
      <c r="C58"/>
    </row>
    <row r="59" spans="1:3" x14ac:dyDescent="0.25">
      <c r="A59" s="1" t="s">
        <v>190</v>
      </c>
      <c r="C59"/>
    </row>
    <row r="60" spans="1:3" x14ac:dyDescent="0.25">
      <c r="C60"/>
    </row>
    <row r="61" spans="1:3" x14ac:dyDescent="0.25">
      <c r="C61"/>
    </row>
    <row r="62" spans="1:3" x14ac:dyDescent="0.25">
      <c r="C62"/>
    </row>
    <row r="63" spans="1:3" x14ac:dyDescent="0.25">
      <c r="C63"/>
    </row>
    <row r="64" spans="1:3" x14ac:dyDescent="0.25">
      <c r="C64"/>
    </row>
    <row r="65" spans="3:3" x14ac:dyDescent="0.25">
      <c r="C65"/>
    </row>
    <row r="66" spans="3:3" x14ac:dyDescent="0.25">
      <c r="C66"/>
    </row>
    <row r="67" spans="3:3" x14ac:dyDescent="0.25">
      <c r="C67"/>
    </row>
    <row r="68" spans="3:3" x14ac:dyDescent="0.25">
      <c r="C68"/>
    </row>
    <row r="69" spans="3:3" x14ac:dyDescent="0.25">
      <c r="C69"/>
    </row>
    <row r="70" spans="3:3" x14ac:dyDescent="0.25">
      <c r="C70"/>
    </row>
    <row r="71" spans="3:3" x14ac:dyDescent="0.25">
      <c r="C71"/>
    </row>
    <row r="72" spans="3:3" x14ac:dyDescent="0.25">
      <c r="C72"/>
    </row>
    <row r="73" spans="3:3" x14ac:dyDescent="0.25">
      <c r="C73"/>
    </row>
    <row r="74" spans="3:3" x14ac:dyDescent="0.25">
      <c r="C74"/>
    </row>
    <row r="75" spans="3:3" x14ac:dyDescent="0.25">
      <c r="C75"/>
    </row>
    <row r="76" spans="3:3" x14ac:dyDescent="0.25">
      <c r="C76"/>
    </row>
    <row r="77" spans="3:3" x14ac:dyDescent="0.25">
      <c r="C77"/>
    </row>
    <row r="78" spans="3:3" x14ac:dyDescent="0.25">
      <c r="C78"/>
    </row>
    <row r="79" spans="3:3" x14ac:dyDescent="0.25">
      <c r="C79"/>
    </row>
    <row r="80" spans="3:3" x14ac:dyDescent="0.25">
      <c r="C80"/>
    </row>
    <row r="81" spans="3:3" x14ac:dyDescent="0.25">
      <c r="C81"/>
    </row>
    <row r="82" spans="3:3" x14ac:dyDescent="0.25">
      <c r="C82"/>
    </row>
    <row r="83" spans="3:3" x14ac:dyDescent="0.25">
      <c r="C83"/>
    </row>
    <row r="84" spans="3:3" x14ac:dyDescent="0.25">
      <c r="C84"/>
    </row>
    <row r="85" spans="3:3" x14ac:dyDescent="0.25">
      <c r="C85"/>
    </row>
    <row r="86" spans="3:3" x14ac:dyDescent="0.25">
      <c r="C86"/>
    </row>
    <row r="87" spans="3:3" x14ac:dyDescent="0.25">
      <c r="C87"/>
    </row>
    <row r="88" spans="3:3" x14ac:dyDescent="0.25">
      <c r="C88"/>
    </row>
    <row r="89" spans="3:3" x14ac:dyDescent="0.25">
      <c r="C89"/>
    </row>
    <row r="90" spans="3:3" x14ac:dyDescent="0.25">
      <c r="C90"/>
    </row>
    <row r="91" spans="3:3" x14ac:dyDescent="0.25">
      <c r="C91"/>
    </row>
    <row r="92" spans="3:3" x14ac:dyDescent="0.25">
      <c r="C92"/>
    </row>
    <row r="93" spans="3:3" x14ac:dyDescent="0.25">
      <c r="C93"/>
    </row>
    <row r="94" spans="3:3" x14ac:dyDescent="0.25">
      <c r="C94"/>
    </row>
    <row r="95" spans="3:3" x14ac:dyDescent="0.25">
      <c r="C95"/>
    </row>
    <row r="96" spans="3:3" x14ac:dyDescent="0.25">
      <c r="C96"/>
    </row>
    <row r="97" spans="3:3" x14ac:dyDescent="0.25">
      <c r="C97"/>
    </row>
    <row r="98" spans="3:3" x14ac:dyDescent="0.25">
      <c r="C98"/>
    </row>
    <row r="99" spans="3:3" x14ac:dyDescent="0.25">
      <c r="C99"/>
    </row>
    <row r="100" spans="3:3" x14ac:dyDescent="0.25">
      <c r="C100"/>
    </row>
    <row r="101" spans="3:3" x14ac:dyDescent="0.25">
      <c r="C101"/>
    </row>
    <row r="102" spans="3:3" x14ac:dyDescent="0.25">
      <c r="C102"/>
    </row>
    <row r="103" spans="3:3" x14ac:dyDescent="0.25">
      <c r="C103"/>
    </row>
    <row r="104" spans="3:3" x14ac:dyDescent="0.25">
      <c r="C104"/>
    </row>
    <row r="105" spans="3:3" x14ac:dyDescent="0.25">
      <c r="C105"/>
    </row>
    <row r="106" spans="3:3" x14ac:dyDescent="0.25">
      <c r="C106"/>
    </row>
    <row r="107" spans="3:3" x14ac:dyDescent="0.25">
      <c r="C107"/>
    </row>
    <row r="108" spans="3:3" x14ac:dyDescent="0.25">
      <c r="C108"/>
    </row>
    <row r="109" spans="3:3" x14ac:dyDescent="0.25">
      <c r="C109"/>
    </row>
    <row r="110" spans="3:3" x14ac:dyDescent="0.25">
      <c r="C110"/>
    </row>
    <row r="111" spans="3:3" x14ac:dyDescent="0.25">
      <c r="C111"/>
    </row>
    <row r="112" spans="3:3" x14ac:dyDescent="0.25">
      <c r="C112"/>
    </row>
    <row r="113" spans="3:3" x14ac:dyDescent="0.25">
      <c r="C113"/>
    </row>
    <row r="114" spans="3:3" x14ac:dyDescent="0.25">
      <c r="C114"/>
    </row>
    <row r="115" spans="3:3" x14ac:dyDescent="0.25">
      <c r="C115"/>
    </row>
    <row r="116" spans="3:3" x14ac:dyDescent="0.25">
      <c r="C116"/>
    </row>
    <row r="117" spans="3:3" x14ac:dyDescent="0.25">
      <c r="C117"/>
    </row>
    <row r="118" spans="3:3" x14ac:dyDescent="0.25">
      <c r="C118"/>
    </row>
    <row r="119" spans="3:3" x14ac:dyDescent="0.25">
      <c r="C119"/>
    </row>
    <row r="120" spans="3:3" x14ac:dyDescent="0.25">
      <c r="C120"/>
    </row>
    <row r="121" spans="3:3" x14ac:dyDescent="0.25">
      <c r="C121"/>
    </row>
    <row r="122" spans="3:3" x14ac:dyDescent="0.25">
      <c r="C122"/>
    </row>
    <row r="123" spans="3:3" x14ac:dyDescent="0.25">
      <c r="C123"/>
    </row>
    <row r="124" spans="3:3" x14ac:dyDescent="0.25">
      <c r="C124"/>
    </row>
    <row r="125" spans="3:3" x14ac:dyDescent="0.25">
      <c r="C125"/>
    </row>
    <row r="126" spans="3:3" x14ac:dyDescent="0.25">
      <c r="C126"/>
    </row>
    <row r="127" spans="3:3" x14ac:dyDescent="0.25">
      <c r="C127"/>
    </row>
    <row r="128" spans="3:3" x14ac:dyDescent="0.25">
      <c r="C128"/>
    </row>
    <row r="129" spans="3:3" x14ac:dyDescent="0.25">
      <c r="C129"/>
    </row>
    <row r="130" spans="3:3" x14ac:dyDescent="0.25">
      <c r="C130"/>
    </row>
    <row r="131" spans="3:3" x14ac:dyDescent="0.25">
      <c r="C131"/>
    </row>
    <row r="132" spans="3:3" x14ac:dyDescent="0.25">
      <c r="C132"/>
    </row>
    <row r="133" spans="3:3" x14ac:dyDescent="0.25">
      <c r="C133"/>
    </row>
  </sheetData>
  <sortState xmlns:xlrd2="http://schemas.microsoft.com/office/spreadsheetml/2017/richdata2" ref="C19:C37">
    <sortCondition ref="C19:C37"/>
  </sortState>
  <phoneticPr fontId="3" type="noConversion"/>
  <pageMargins left="0.7" right="0.7" top="0.75" bottom="0.75" header="0.3" footer="0.3"/>
  <headerFooter>
    <oddHeader>&amp;L&amp;"Calibri"&amp;15&amp;K000000 Información Pública Clasificada&amp;1#_x000D_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FF5BB-F762-40F2-ACCC-AC9514561655}">
  <sheetPr>
    <pageSetUpPr fitToPage="1"/>
  </sheetPr>
  <dimension ref="A1:AU149"/>
  <sheetViews>
    <sheetView tabSelected="1" topLeftCell="A113" zoomScale="40" zoomScaleNormal="40" workbookViewId="0">
      <selection activeCell="C122" sqref="C122:R122"/>
    </sheetView>
  </sheetViews>
  <sheetFormatPr baseColWidth="10" defaultColWidth="30.7109375" defaultRowHeight="15" outlineLevelCol="1" x14ac:dyDescent="0.25"/>
  <cols>
    <col min="1" max="1" width="23.28515625" customWidth="1"/>
    <col min="2" max="2" width="36.140625" customWidth="1"/>
    <col min="3" max="3" width="23.7109375" customWidth="1"/>
    <col min="4" max="4" width="44" customWidth="1"/>
    <col min="5" max="5" width="51.42578125" customWidth="1"/>
    <col min="6" max="6" width="49.7109375" customWidth="1"/>
    <col min="7" max="7" width="76.5703125" customWidth="1"/>
    <col min="8" max="8" width="30.7109375" customWidth="1"/>
    <col min="9" max="9" width="19.42578125" customWidth="1"/>
    <col min="10" max="10" width="22.5703125" customWidth="1"/>
    <col min="11" max="11" width="71.140625" customWidth="1"/>
    <col min="12" max="12" width="30.7109375" customWidth="1"/>
    <col min="13" max="13" width="46.85546875" customWidth="1"/>
    <col min="14" max="15" width="48.28515625" customWidth="1"/>
    <col min="16" max="16" width="41.7109375" customWidth="1"/>
    <col min="17" max="17" width="33" customWidth="1"/>
    <col min="18" max="18" width="30.7109375" customWidth="1"/>
    <col min="19" max="19" width="58.140625" customWidth="1"/>
    <col min="20" max="22" width="22.5703125" customWidth="1"/>
    <col min="23" max="24" width="46.42578125" customWidth="1"/>
    <col min="25" max="27" width="30.7109375" customWidth="1"/>
    <col min="28" max="28" width="32" customWidth="1"/>
    <col min="29" max="29" width="53.42578125" customWidth="1" outlineLevel="1"/>
    <col min="30" max="32" width="89.28515625" customWidth="1" outlineLevel="1"/>
    <col min="33" max="33" width="36.7109375" customWidth="1"/>
    <col min="34" max="34" width="30.7109375" customWidth="1"/>
    <col min="35" max="35" width="119.5703125" customWidth="1"/>
    <col min="36" max="36" width="75.5703125" customWidth="1"/>
    <col min="37" max="47" width="30.7109375" hidden="1" customWidth="1"/>
  </cols>
  <sheetData>
    <row r="1" spans="1:47" s="6" customFormat="1" ht="16.5" customHeight="1" x14ac:dyDescent="0.25">
      <c r="A1" s="172"/>
      <c r="B1" s="173"/>
      <c r="C1" s="176" t="s">
        <v>191</v>
      </c>
      <c r="D1" s="176"/>
      <c r="E1" s="176"/>
      <c r="F1" s="176"/>
      <c r="G1" s="176"/>
      <c r="H1" s="176"/>
      <c r="I1" s="176"/>
      <c r="J1" s="176"/>
      <c r="K1" s="176"/>
      <c r="L1" s="176"/>
      <c r="M1" s="176"/>
      <c r="N1" s="176"/>
      <c r="O1" s="176" t="s">
        <v>192</v>
      </c>
      <c r="P1" s="176"/>
      <c r="Q1" s="176" t="s">
        <v>193</v>
      </c>
      <c r="R1" s="178"/>
      <c r="S1"/>
      <c r="T1"/>
      <c r="U1"/>
      <c r="V1"/>
      <c r="W1"/>
      <c r="X1"/>
      <c r="Y1"/>
      <c r="Z1"/>
      <c r="AA1"/>
      <c r="AB1"/>
      <c r="AC1"/>
      <c r="AD1"/>
      <c r="AE1"/>
      <c r="AF1"/>
    </row>
    <row r="2" spans="1:47" s="6" customFormat="1" ht="16.5" customHeight="1" x14ac:dyDescent="0.25">
      <c r="A2" s="174"/>
      <c r="B2" s="175"/>
      <c r="C2" s="177"/>
      <c r="D2" s="177"/>
      <c r="E2" s="177"/>
      <c r="F2" s="177"/>
      <c r="G2" s="177"/>
      <c r="H2" s="177"/>
      <c r="I2" s="177"/>
      <c r="J2" s="177"/>
      <c r="K2" s="177"/>
      <c r="L2" s="177"/>
      <c r="M2" s="177"/>
      <c r="N2" s="177"/>
      <c r="O2" s="177"/>
      <c r="P2" s="177"/>
      <c r="Q2" s="177"/>
      <c r="R2" s="179"/>
      <c r="S2"/>
      <c r="T2"/>
      <c r="U2"/>
      <c r="V2"/>
      <c r="W2"/>
      <c r="X2"/>
      <c r="Y2"/>
      <c r="Z2"/>
      <c r="AA2"/>
      <c r="AB2"/>
      <c r="AC2"/>
      <c r="AD2"/>
      <c r="AE2"/>
      <c r="AF2"/>
    </row>
    <row r="3" spans="1:47" s="6" customFormat="1" ht="16.5" customHeight="1" x14ac:dyDescent="0.25">
      <c r="A3" s="174"/>
      <c r="B3" s="175"/>
      <c r="C3" s="177"/>
      <c r="D3" s="177"/>
      <c r="E3" s="177"/>
      <c r="F3" s="177"/>
      <c r="G3" s="177"/>
      <c r="H3" s="177"/>
      <c r="I3" s="177"/>
      <c r="J3" s="177"/>
      <c r="K3" s="177"/>
      <c r="L3" s="177"/>
      <c r="M3" s="177"/>
      <c r="N3" s="177"/>
      <c r="O3" s="177"/>
      <c r="P3" s="177"/>
      <c r="Q3" s="177"/>
      <c r="R3" s="179"/>
      <c r="S3"/>
      <c r="T3"/>
      <c r="U3"/>
      <c r="V3"/>
      <c r="W3"/>
      <c r="X3"/>
      <c r="Y3"/>
      <c r="Z3"/>
      <c r="AA3"/>
      <c r="AB3"/>
      <c r="AC3"/>
      <c r="AD3"/>
      <c r="AE3"/>
      <c r="AF3"/>
    </row>
    <row r="4" spans="1:47" s="6" customFormat="1" ht="35.25" customHeight="1" x14ac:dyDescent="0.25">
      <c r="A4" s="174"/>
      <c r="B4" s="175"/>
      <c r="C4" s="177" t="s">
        <v>194</v>
      </c>
      <c r="D4" s="177"/>
      <c r="E4" s="177"/>
      <c r="F4" s="177"/>
      <c r="G4" s="177"/>
      <c r="H4" s="177"/>
      <c r="I4" s="177"/>
      <c r="J4" s="177"/>
      <c r="K4" s="177"/>
      <c r="L4" s="177"/>
      <c r="M4" s="177"/>
      <c r="N4" s="177"/>
      <c r="O4" s="177" t="s">
        <v>195</v>
      </c>
      <c r="P4" s="177"/>
      <c r="Q4" s="180">
        <v>2</v>
      </c>
      <c r="R4" s="181"/>
      <c r="S4"/>
      <c r="T4"/>
      <c r="U4"/>
      <c r="V4"/>
      <c r="W4"/>
      <c r="X4"/>
      <c r="Y4"/>
      <c r="Z4"/>
      <c r="AA4"/>
      <c r="AB4"/>
      <c r="AC4"/>
      <c r="AD4"/>
      <c r="AE4"/>
      <c r="AF4"/>
    </row>
    <row r="5" spans="1:47" s="6" customFormat="1" ht="35.25" customHeight="1" x14ac:dyDescent="0.25">
      <c r="A5" s="174"/>
      <c r="B5" s="175"/>
      <c r="C5" s="177"/>
      <c r="D5" s="177"/>
      <c r="E5" s="177"/>
      <c r="F5" s="177"/>
      <c r="G5" s="177"/>
      <c r="H5" s="177"/>
      <c r="I5" s="177"/>
      <c r="J5" s="177"/>
      <c r="K5" s="177"/>
      <c r="L5" s="177"/>
      <c r="M5" s="177"/>
      <c r="N5" s="177"/>
      <c r="O5" s="177"/>
      <c r="P5" s="177"/>
      <c r="Q5" s="180"/>
      <c r="R5" s="181"/>
      <c r="S5"/>
      <c r="T5"/>
      <c r="U5"/>
      <c r="V5"/>
      <c r="W5"/>
      <c r="X5"/>
      <c r="Y5"/>
      <c r="Z5"/>
      <c r="AA5"/>
      <c r="AB5"/>
      <c r="AC5"/>
      <c r="AD5"/>
      <c r="AE5"/>
      <c r="AF5"/>
    </row>
    <row r="6" spans="1:47" s="6" customFormat="1" ht="54.75" customHeight="1" x14ac:dyDescent="0.25">
      <c r="A6" s="170" t="s">
        <v>196</v>
      </c>
      <c r="B6" s="171"/>
      <c r="C6" s="171" t="s">
        <v>197</v>
      </c>
      <c r="D6" s="171"/>
      <c r="E6" s="171"/>
      <c r="F6" s="171"/>
      <c r="G6" s="171" t="s">
        <v>198</v>
      </c>
      <c r="H6" s="171"/>
      <c r="I6" s="171"/>
      <c r="J6" s="171"/>
      <c r="K6" s="12" t="s">
        <v>199</v>
      </c>
      <c r="L6" s="9"/>
      <c r="M6" s="10"/>
      <c r="N6" s="10"/>
      <c r="O6" s="10"/>
      <c r="P6" s="10"/>
      <c r="Q6" s="10"/>
      <c r="R6" s="11"/>
      <c r="S6"/>
      <c r="T6"/>
      <c r="U6"/>
      <c r="V6"/>
      <c r="W6"/>
      <c r="X6"/>
      <c r="Y6"/>
      <c r="Z6"/>
      <c r="AA6"/>
      <c r="AB6"/>
      <c r="AC6"/>
      <c r="AD6"/>
      <c r="AE6"/>
      <c r="AF6"/>
    </row>
    <row r="7" spans="1:47" s="6" customFormat="1" ht="33.75" customHeight="1" thickBot="1" x14ac:dyDescent="0.3">
      <c r="A7" s="17"/>
      <c r="B7" s="18"/>
      <c r="C7" s="18"/>
      <c r="D7" s="18"/>
      <c r="E7" s="18"/>
      <c r="F7" s="19"/>
      <c r="G7" s="16" t="s">
        <v>200</v>
      </c>
      <c r="H7" s="20"/>
      <c r="I7" s="21"/>
      <c r="J7" s="22"/>
      <c r="K7" s="23" t="s">
        <v>201</v>
      </c>
      <c r="L7" s="13"/>
      <c r="M7" s="13"/>
      <c r="N7" s="13"/>
      <c r="O7" s="13"/>
      <c r="P7" s="13"/>
      <c r="Q7" s="13"/>
      <c r="R7" s="14"/>
      <c r="S7"/>
      <c r="T7"/>
      <c r="U7"/>
      <c r="V7"/>
      <c r="W7"/>
      <c r="X7"/>
      <c r="Y7"/>
      <c r="Z7"/>
      <c r="AA7"/>
      <c r="AB7"/>
      <c r="AC7"/>
      <c r="AD7"/>
      <c r="AE7"/>
      <c r="AF7"/>
    </row>
    <row r="8" spans="1:47" ht="21" customHeight="1" thickBot="1" x14ac:dyDescent="0.35">
      <c r="A8" s="182" t="s">
        <v>202</v>
      </c>
      <c r="B8" s="183"/>
      <c r="C8" s="188" t="s">
        <v>203</v>
      </c>
      <c r="D8" s="189"/>
      <c r="E8" s="189"/>
      <c r="F8" s="183"/>
      <c r="G8" s="104" t="s">
        <v>204</v>
      </c>
      <c r="H8" s="105"/>
      <c r="I8" s="105"/>
      <c r="J8" s="105"/>
      <c r="K8" s="106"/>
      <c r="L8" s="184" t="s">
        <v>205</v>
      </c>
      <c r="M8" s="185"/>
      <c r="N8" s="185"/>
      <c r="O8" s="185"/>
      <c r="P8" s="186"/>
      <c r="Q8" s="187" t="s">
        <v>206</v>
      </c>
      <c r="R8" s="184"/>
      <c r="S8" s="163" t="s">
        <v>207</v>
      </c>
      <c r="T8" s="163"/>
      <c r="U8" s="163"/>
      <c r="V8" s="163"/>
      <c r="W8" s="163"/>
      <c r="X8" s="163"/>
      <c r="Y8" s="163"/>
      <c r="Z8" s="163"/>
      <c r="AA8" s="163"/>
      <c r="AB8" s="163"/>
      <c r="AC8" s="160" t="s">
        <v>208</v>
      </c>
      <c r="AD8" s="161"/>
      <c r="AE8" s="161"/>
      <c r="AF8" s="162"/>
      <c r="AG8" s="164" t="s">
        <v>209</v>
      </c>
      <c r="AH8" s="165"/>
      <c r="AI8" s="165"/>
      <c r="AJ8" s="166"/>
      <c r="AK8" s="167" t="s">
        <v>210</v>
      </c>
      <c r="AL8" s="168"/>
      <c r="AM8" s="168"/>
      <c r="AN8" s="169"/>
      <c r="AO8" s="167" t="s">
        <v>211</v>
      </c>
      <c r="AP8" s="168"/>
      <c r="AQ8" s="168"/>
      <c r="AR8" s="169"/>
    </row>
    <row r="9" spans="1:47" ht="58.5" customHeight="1" thickBot="1" x14ac:dyDescent="0.3">
      <c r="A9" s="107" t="s">
        <v>212</v>
      </c>
      <c r="B9" s="108" t="s">
        <v>213</v>
      </c>
      <c r="C9" s="108" t="s">
        <v>214</v>
      </c>
      <c r="D9" s="108" t="s">
        <v>215</v>
      </c>
      <c r="E9" s="108" t="s">
        <v>216</v>
      </c>
      <c r="F9" s="108" t="s">
        <v>217</v>
      </c>
      <c r="G9" s="108" t="s">
        <v>218</v>
      </c>
      <c r="H9" s="108" t="s">
        <v>219</v>
      </c>
      <c r="I9" s="108" t="s">
        <v>220</v>
      </c>
      <c r="J9" s="108" t="s">
        <v>221</v>
      </c>
      <c r="K9" s="108" t="s">
        <v>222</v>
      </c>
      <c r="L9" s="108" t="s">
        <v>223</v>
      </c>
      <c r="M9" s="108" t="s">
        <v>224</v>
      </c>
      <c r="N9" s="108" t="s">
        <v>225</v>
      </c>
      <c r="O9" s="108" t="s">
        <v>226</v>
      </c>
      <c r="P9" s="108" t="s">
        <v>227</v>
      </c>
      <c r="Q9" s="108" t="s">
        <v>228</v>
      </c>
      <c r="R9" s="109" t="s">
        <v>229</v>
      </c>
      <c r="S9" s="126" t="s">
        <v>230</v>
      </c>
      <c r="T9" s="39" t="s">
        <v>231</v>
      </c>
      <c r="U9" s="39" t="s">
        <v>232</v>
      </c>
      <c r="V9" s="39" t="s">
        <v>233</v>
      </c>
      <c r="W9" s="39" t="s">
        <v>234</v>
      </c>
      <c r="X9" s="39" t="s">
        <v>235</v>
      </c>
      <c r="Y9" s="39" t="s">
        <v>236</v>
      </c>
      <c r="Z9" s="39" t="s">
        <v>237</v>
      </c>
      <c r="AA9" s="39" t="s">
        <v>238</v>
      </c>
      <c r="AB9" s="40" t="s">
        <v>239</v>
      </c>
      <c r="AC9" s="114" t="s">
        <v>240</v>
      </c>
      <c r="AD9" s="115" t="s">
        <v>241</v>
      </c>
      <c r="AE9" s="115" t="s">
        <v>242</v>
      </c>
      <c r="AF9" s="109" t="s">
        <v>243</v>
      </c>
      <c r="AG9" s="129" t="s">
        <v>244</v>
      </c>
      <c r="AH9" s="130" t="s">
        <v>245</v>
      </c>
      <c r="AI9" s="130" t="s">
        <v>246</v>
      </c>
      <c r="AJ9" s="130" t="s">
        <v>247</v>
      </c>
      <c r="AK9" s="39" t="s">
        <v>248</v>
      </c>
      <c r="AL9" s="39" t="s">
        <v>249</v>
      </c>
      <c r="AM9" s="39" t="s">
        <v>250</v>
      </c>
      <c r="AN9" s="39" t="s">
        <v>251</v>
      </c>
      <c r="AO9" s="39" t="s">
        <v>252</v>
      </c>
      <c r="AP9" s="39" t="s">
        <v>253</v>
      </c>
      <c r="AQ9" s="39" t="s">
        <v>254</v>
      </c>
      <c r="AR9" s="39" t="s">
        <v>255</v>
      </c>
    </row>
    <row r="10" spans="1:47" ht="195" x14ac:dyDescent="0.25">
      <c r="A10" s="45" t="s">
        <v>256</v>
      </c>
      <c r="B10" s="41" t="s">
        <v>139</v>
      </c>
      <c r="C10" s="42" t="s">
        <v>0</v>
      </c>
      <c r="D10" s="42" t="s">
        <v>8</v>
      </c>
      <c r="E10" s="42" t="s">
        <v>13</v>
      </c>
      <c r="F10" s="42" t="s">
        <v>15</v>
      </c>
      <c r="G10" s="41" t="s">
        <v>257</v>
      </c>
      <c r="H10" s="42" t="s">
        <v>141</v>
      </c>
      <c r="I10" s="52">
        <v>45352</v>
      </c>
      <c r="J10" s="52">
        <v>45657</v>
      </c>
      <c r="K10" s="42" t="s">
        <v>258</v>
      </c>
      <c r="L10" s="42" t="s">
        <v>156</v>
      </c>
      <c r="M10" s="42" t="s">
        <v>172</v>
      </c>
      <c r="N10" s="42" t="s">
        <v>3</v>
      </c>
      <c r="O10" s="42" t="s">
        <v>3</v>
      </c>
      <c r="P10" s="42" t="s">
        <v>119</v>
      </c>
      <c r="Q10" s="42" t="s">
        <v>127</v>
      </c>
      <c r="R10" s="44" t="s">
        <v>259</v>
      </c>
      <c r="S10" s="120" t="s">
        <v>260</v>
      </c>
      <c r="T10" s="41" t="s">
        <v>261</v>
      </c>
      <c r="U10" s="41" t="s">
        <v>262</v>
      </c>
      <c r="V10" s="41" t="s">
        <v>263</v>
      </c>
      <c r="W10" s="41" t="s">
        <v>264</v>
      </c>
      <c r="X10" s="41" t="s">
        <v>265</v>
      </c>
      <c r="Y10" s="43">
        <v>0.33</v>
      </c>
      <c r="Z10" s="43">
        <v>0.33</v>
      </c>
      <c r="AA10" s="43">
        <v>0.33</v>
      </c>
      <c r="AB10" s="44" t="s">
        <v>266</v>
      </c>
      <c r="AC10" s="45" t="s">
        <v>267</v>
      </c>
      <c r="AD10" s="41" t="s">
        <v>268</v>
      </c>
      <c r="AE10" s="72" t="s">
        <v>269</v>
      </c>
      <c r="AF10" s="46" t="s">
        <v>270</v>
      </c>
      <c r="AG10" s="135">
        <v>0.33</v>
      </c>
      <c r="AH10" s="136">
        <f>IFERROR(Tabla2[[#This Row],[Valor del indicador en Trimestre II]]/Tabla2[[#This Row],[Meta Trimestre 2]],"-")</f>
        <v>1</v>
      </c>
      <c r="AI10" s="137" t="s">
        <v>1139</v>
      </c>
      <c r="AJ10" s="154" t="s">
        <v>277</v>
      </c>
      <c r="AK10" s="37"/>
      <c r="AL10" s="35"/>
      <c r="AM10" s="35"/>
      <c r="AN10" s="36"/>
      <c r="AO10" s="37"/>
      <c r="AP10" s="35"/>
      <c r="AQ10" s="35"/>
      <c r="AR10" s="38"/>
      <c r="AS10" t="str">
        <f>VLOOKUP('DES -FT009'!$C10,Datos!$F$1:$G$4,2,FALSE)</f>
        <v>VP</v>
      </c>
      <c r="AT10" t="str">
        <f>VLOOKUP('DES -FT009'!$D10,Datos!$M$1:$N$23,2,FALSE)</f>
        <v>Objetivo2</v>
      </c>
      <c r="AU10" t="str">
        <f>VLOOKUP('DES -FT009'!$E10,Datos!$O$1:$P$23,2,FALSE)</f>
        <v>Iniciativa2</v>
      </c>
    </row>
    <row r="11" spans="1:47" ht="409.5" x14ac:dyDescent="0.25">
      <c r="A11" s="110" t="s">
        <v>271</v>
      </c>
      <c r="B11" s="56" t="s">
        <v>139</v>
      </c>
      <c r="C11" s="42" t="s">
        <v>0</v>
      </c>
      <c r="D11" s="42" t="s">
        <v>8</v>
      </c>
      <c r="E11" s="42" t="s">
        <v>13</v>
      </c>
      <c r="F11" s="42" t="s">
        <v>15</v>
      </c>
      <c r="G11" s="41" t="s">
        <v>272</v>
      </c>
      <c r="H11" s="42" t="s">
        <v>141</v>
      </c>
      <c r="I11" s="52">
        <v>45309</v>
      </c>
      <c r="J11" s="52">
        <v>45381</v>
      </c>
      <c r="K11" s="41" t="s">
        <v>273</v>
      </c>
      <c r="L11" s="42" t="s">
        <v>156</v>
      </c>
      <c r="M11" s="42" t="s">
        <v>172</v>
      </c>
      <c r="N11" s="42" t="s">
        <v>3</v>
      </c>
      <c r="O11" s="42" t="s">
        <v>3</v>
      </c>
      <c r="P11" s="42" t="s">
        <v>119</v>
      </c>
      <c r="Q11" s="42" t="s">
        <v>127</v>
      </c>
      <c r="R11" s="44" t="s">
        <v>259</v>
      </c>
      <c r="S11" s="120" t="s">
        <v>274</v>
      </c>
      <c r="T11" s="41" t="s">
        <v>261</v>
      </c>
      <c r="U11" s="41" t="s">
        <v>262</v>
      </c>
      <c r="V11" s="41" t="s">
        <v>263</v>
      </c>
      <c r="W11" s="41" t="s">
        <v>275</v>
      </c>
      <c r="X11" s="41" t="s">
        <v>265</v>
      </c>
      <c r="Y11" s="43">
        <v>0.33</v>
      </c>
      <c r="Z11" s="43">
        <v>0.33</v>
      </c>
      <c r="AA11" s="43">
        <v>0.33</v>
      </c>
      <c r="AB11" s="44" t="s">
        <v>266</v>
      </c>
      <c r="AC11" s="45" t="s">
        <v>267</v>
      </c>
      <c r="AD11" s="41" t="s">
        <v>276</v>
      </c>
      <c r="AE11" s="72" t="s">
        <v>277</v>
      </c>
      <c r="AF11" s="46" t="s">
        <v>278</v>
      </c>
      <c r="AG11" s="138">
        <v>0.33</v>
      </c>
      <c r="AH11" s="139">
        <f>IFERROR(Tabla2[[#This Row],[Valor del indicador en Trimestre II]]/Tabla2[[#This Row],[Meta Trimestre 2]],"-")</f>
        <v>1</v>
      </c>
      <c r="AI11" s="140" t="s">
        <v>1182</v>
      </c>
      <c r="AJ11" s="154" t="s">
        <v>277</v>
      </c>
      <c r="AK11" s="30"/>
      <c r="AL11" s="27"/>
      <c r="AM11" s="27"/>
      <c r="AN11" s="29"/>
      <c r="AO11" s="30"/>
      <c r="AP11" s="27"/>
      <c r="AQ11" s="27"/>
      <c r="AR11" s="28"/>
      <c r="AS11" t="str">
        <f>VLOOKUP('DES -FT009'!$C11,Datos!$F$1:$G$4,2,FALSE)</f>
        <v>VP</v>
      </c>
      <c r="AT11" t="str">
        <f>VLOOKUP('DES -FT009'!$D11,Datos!$M$1:$N$23,2,FALSE)</f>
        <v>Objetivo2</v>
      </c>
      <c r="AU11" t="str">
        <f>VLOOKUP('DES -FT009'!$E11,Datos!$O$1:$P$23,2,FALSE)</f>
        <v>Iniciativa2</v>
      </c>
    </row>
    <row r="12" spans="1:47" ht="409.5" x14ac:dyDescent="0.25">
      <c r="A12" s="110" t="s">
        <v>279</v>
      </c>
      <c r="B12" s="56" t="s">
        <v>139</v>
      </c>
      <c r="C12" s="42" t="s">
        <v>9</v>
      </c>
      <c r="D12" s="42" t="s">
        <v>16</v>
      </c>
      <c r="E12" s="42" t="s">
        <v>26</v>
      </c>
      <c r="F12" s="42" t="s">
        <v>28</v>
      </c>
      <c r="G12" s="41" t="s">
        <v>280</v>
      </c>
      <c r="H12" s="42" t="s">
        <v>141</v>
      </c>
      <c r="I12" s="52">
        <v>45309</v>
      </c>
      <c r="J12" s="52">
        <v>45657</v>
      </c>
      <c r="K12" s="41" t="s">
        <v>281</v>
      </c>
      <c r="L12" s="42" t="s">
        <v>156</v>
      </c>
      <c r="M12" s="42" t="s">
        <v>172</v>
      </c>
      <c r="N12" s="42" t="s">
        <v>3</v>
      </c>
      <c r="O12" s="42" t="s">
        <v>3</v>
      </c>
      <c r="P12" s="42" t="s">
        <v>119</v>
      </c>
      <c r="Q12" s="42" t="s">
        <v>137</v>
      </c>
      <c r="R12" s="44" t="s">
        <v>138</v>
      </c>
      <c r="S12" s="120" t="s">
        <v>282</v>
      </c>
      <c r="T12" s="41" t="s">
        <v>261</v>
      </c>
      <c r="U12" s="41" t="s">
        <v>262</v>
      </c>
      <c r="V12" s="41" t="s">
        <v>263</v>
      </c>
      <c r="W12" s="41" t="s">
        <v>283</v>
      </c>
      <c r="X12" s="41" t="s">
        <v>284</v>
      </c>
      <c r="Y12" s="43">
        <v>0.33</v>
      </c>
      <c r="Z12" s="43">
        <v>0.33</v>
      </c>
      <c r="AA12" s="43">
        <v>0.33</v>
      </c>
      <c r="AB12" s="44" t="s">
        <v>266</v>
      </c>
      <c r="AC12" s="45" t="s">
        <v>267</v>
      </c>
      <c r="AD12" s="41" t="s">
        <v>285</v>
      </c>
      <c r="AE12" s="72" t="s">
        <v>286</v>
      </c>
      <c r="AF12" s="46" t="s">
        <v>287</v>
      </c>
      <c r="AG12" s="138">
        <v>0.33</v>
      </c>
      <c r="AH12" s="139">
        <f>IFERROR(Tabla2[[#This Row],[Valor del indicador en Trimestre II]]/Tabla2[[#This Row],[Meta Trimestre 2]],"-")</f>
        <v>1</v>
      </c>
      <c r="AI12" s="41" t="s">
        <v>288</v>
      </c>
      <c r="AJ12" s="154" t="s">
        <v>289</v>
      </c>
      <c r="AK12" s="30"/>
      <c r="AL12" s="27"/>
      <c r="AM12" s="27"/>
      <c r="AN12" s="29"/>
      <c r="AO12" s="30"/>
      <c r="AP12" s="27"/>
      <c r="AQ12" s="27"/>
      <c r="AR12" s="28"/>
      <c r="AS12" t="str">
        <f>VLOOKUP('DES -FT009'!$C12,Datos!$F$1:$G$4,2,FALSE)</f>
        <v>MS</v>
      </c>
      <c r="AT12" t="str">
        <f>VLOOKUP('DES -FT009'!$D12,Datos!$M$1:$N$23,2,FALSE)</f>
        <v>Objetivo3</v>
      </c>
      <c r="AU12" t="str">
        <f>VLOOKUP('DES -FT009'!$E12,Datos!$O$1:$P$23,2,FALSE)</f>
        <v>Iniciativa3</v>
      </c>
    </row>
    <row r="13" spans="1:47" ht="135" x14ac:dyDescent="0.25">
      <c r="A13" s="110" t="s">
        <v>290</v>
      </c>
      <c r="B13" s="56" t="s">
        <v>139</v>
      </c>
      <c r="C13" s="42" t="s">
        <v>0</v>
      </c>
      <c r="D13" s="42" t="s">
        <v>8</v>
      </c>
      <c r="E13" s="42" t="s">
        <v>13</v>
      </c>
      <c r="F13" s="66" t="s">
        <v>15</v>
      </c>
      <c r="G13" s="73" t="s">
        <v>291</v>
      </c>
      <c r="H13" s="42" t="s">
        <v>139</v>
      </c>
      <c r="I13" s="52">
        <v>45324</v>
      </c>
      <c r="J13" s="52">
        <v>45657</v>
      </c>
      <c r="K13" s="41" t="s">
        <v>292</v>
      </c>
      <c r="L13" s="42" t="s">
        <v>156</v>
      </c>
      <c r="M13" s="42" t="s">
        <v>172</v>
      </c>
      <c r="N13" s="42" t="s">
        <v>3</v>
      </c>
      <c r="O13" s="42" t="s">
        <v>3</v>
      </c>
      <c r="P13" s="42" t="s">
        <v>293</v>
      </c>
      <c r="Q13" s="42" t="s">
        <v>137</v>
      </c>
      <c r="R13" s="44" t="s">
        <v>138</v>
      </c>
      <c r="S13" s="120" t="s">
        <v>294</v>
      </c>
      <c r="T13" s="41" t="s">
        <v>261</v>
      </c>
      <c r="U13" s="41" t="s">
        <v>262</v>
      </c>
      <c r="V13" s="41" t="s">
        <v>263</v>
      </c>
      <c r="W13" s="41" t="s">
        <v>295</v>
      </c>
      <c r="X13" s="41" t="s">
        <v>296</v>
      </c>
      <c r="Y13" s="43">
        <v>0.33</v>
      </c>
      <c r="Z13" s="43">
        <v>0.33</v>
      </c>
      <c r="AA13" s="43">
        <v>0.33</v>
      </c>
      <c r="AB13" s="44" t="s">
        <v>266</v>
      </c>
      <c r="AC13" s="45" t="s">
        <v>267</v>
      </c>
      <c r="AD13" s="41" t="s">
        <v>297</v>
      </c>
      <c r="AE13" s="72" t="s">
        <v>277</v>
      </c>
      <c r="AF13" s="46" t="s">
        <v>298</v>
      </c>
      <c r="AG13" s="138">
        <v>0.33</v>
      </c>
      <c r="AH13" s="139">
        <f>IFERROR(Tabla2[[#This Row],[Valor del indicador en Trimestre II]]/Tabla2[[#This Row],[Meta Trimestre 2]],"-")</f>
        <v>1</v>
      </c>
      <c r="AI13" s="41" t="s">
        <v>1140</v>
      </c>
      <c r="AJ13" s="154" t="s">
        <v>277</v>
      </c>
      <c r="AK13" s="30"/>
      <c r="AL13" s="27"/>
      <c r="AM13" s="27"/>
      <c r="AN13" s="29"/>
      <c r="AO13" s="30"/>
      <c r="AP13" s="27"/>
      <c r="AQ13" s="27"/>
      <c r="AR13" s="28"/>
      <c r="AS13" t="str">
        <f>VLOOKUP('DES -FT009'!$C13,Datos!$F$1:$G$4,2,FALSE)</f>
        <v>VP</v>
      </c>
      <c r="AT13" t="str">
        <f>VLOOKUP('DES -FT009'!$D13,Datos!$M$1:$N$23,2,FALSE)</f>
        <v>Objetivo2</v>
      </c>
      <c r="AU13" t="str">
        <f>VLOOKUP('DES -FT009'!$E13,Datos!$O$1:$P$23,2,FALSE)</f>
        <v>Iniciativa2</v>
      </c>
    </row>
    <row r="14" spans="1:47" ht="180" x14ac:dyDescent="0.25">
      <c r="A14" s="110" t="s">
        <v>299</v>
      </c>
      <c r="B14" s="67" t="s">
        <v>152</v>
      </c>
      <c r="C14" s="42" t="s">
        <v>9</v>
      </c>
      <c r="D14" s="42" t="s">
        <v>21</v>
      </c>
      <c r="E14" s="42" t="s">
        <v>40</v>
      </c>
      <c r="F14" s="42" t="s">
        <v>42</v>
      </c>
      <c r="G14" s="41" t="s">
        <v>300</v>
      </c>
      <c r="H14" s="68" t="s">
        <v>154</v>
      </c>
      <c r="I14" s="69">
        <v>45295</v>
      </c>
      <c r="J14" s="69">
        <v>45657</v>
      </c>
      <c r="K14" s="70" t="s">
        <v>301</v>
      </c>
      <c r="L14" s="68" t="s">
        <v>156</v>
      </c>
      <c r="M14" s="68" t="s">
        <v>177</v>
      </c>
      <c r="N14" s="68" t="s">
        <v>180</v>
      </c>
      <c r="O14" s="68"/>
      <c r="P14" s="68" t="s">
        <v>3</v>
      </c>
      <c r="Q14" s="68" t="s">
        <v>127</v>
      </c>
      <c r="R14" s="111" t="s">
        <v>138</v>
      </c>
      <c r="S14" s="120" t="s">
        <v>302</v>
      </c>
      <c r="T14" s="41" t="s">
        <v>261</v>
      </c>
      <c r="U14" s="41" t="s">
        <v>262</v>
      </c>
      <c r="V14" s="41" t="s">
        <v>303</v>
      </c>
      <c r="W14" s="41" t="s">
        <v>304</v>
      </c>
      <c r="X14" s="41" t="s">
        <v>305</v>
      </c>
      <c r="Y14" s="43">
        <v>1</v>
      </c>
      <c r="Z14" s="43">
        <v>1</v>
      </c>
      <c r="AA14" s="43">
        <v>1</v>
      </c>
      <c r="AB14" s="44" t="s">
        <v>306</v>
      </c>
      <c r="AC14" s="45" t="s">
        <v>267</v>
      </c>
      <c r="AD14" s="41" t="s">
        <v>307</v>
      </c>
      <c r="AE14" s="72" t="s">
        <v>308</v>
      </c>
      <c r="AF14" s="46" t="s">
        <v>309</v>
      </c>
      <c r="AG14" s="120">
        <v>1</v>
      </c>
      <c r="AH14" s="139">
        <f>IFERROR(Tabla2[[#This Row],[Valor del indicador en Trimestre II]]/Tabla2[[#This Row],[Meta Trimestre 2]],"-")</f>
        <v>1</v>
      </c>
      <c r="AI14" s="41" t="s">
        <v>310</v>
      </c>
      <c r="AJ14" s="154" t="s">
        <v>1126</v>
      </c>
      <c r="AK14" s="30"/>
      <c r="AL14" s="27"/>
      <c r="AM14" s="27"/>
      <c r="AN14" s="29"/>
      <c r="AO14" s="30"/>
      <c r="AP14" s="27"/>
      <c r="AQ14" s="27"/>
      <c r="AR14" s="28"/>
      <c r="AS14" t="str">
        <f>VLOOKUP('DES -FT009'!$C14,Datos!$F$1:$G$4,2,FALSE)</f>
        <v>MS</v>
      </c>
      <c r="AT14" t="str">
        <f>VLOOKUP('DES -FT009'!$D14,Datos!$M$1:$N$23,2,FALSE)</f>
        <v>Objetivo4</v>
      </c>
      <c r="AU14" t="str">
        <f>VLOOKUP('DES -FT009'!$E14,Datos!$O$1:$P$23,2,FALSE)</f>
        <v>Iniciativa5</v>
      </c>
    </row>
    <row r="15" spans="1:47" ht="105" x14ac:dyDescent="0.25">
      <c r="A15" s="110" t="s">
        <v>312</v>
      </c>
      <c r="B15" s="56" t="s">
        <v>116</v>
      </c>
      <c r="C15" s="42" t="s">
        <v>9</v>
      </c>
      <c r="D15" s="42" t="s">
        <v>16</v>
      </c>
      <c r="E15" s="42" t="s">
        <v>26</v>
      </c>
      <c r="F15" s="42" t="s">
        <v>31</v>
      </c>
      <c r="G15" s="41" t="s">
        <v>313</v>
      </c>
      <c r="H15" s="42" t="s">
        <v>118</v>
      </c>
      <c r="I15" s="52">
        <v>45323</v>
      </c>
      <c r="J15" s="52">
        <v>45657</v>
      </c>
      <c r="K15" s="41" t="s">
        <v>314</v>
      </c>
      <c r="L15" s="42" t="s">
        <v>156</v>
      </c>
      <c r="M15" s="42" t="s">
        <v>3</v>
      </c>
      <c r="N15" s="42" t="s">
        <v>3</v>
      </c>
      <c r="O15" s="42" t="s">
        <v>3</v>
      </c>
      <c r="P15" s="42" t="s">
        <v>3</v>
      </c>
      <c r="Q15" s="42" t="s">
        <v>127</v>
      </c>
      <c r="R15" s="44" t="s">
        <v>259</v>
      </c>
      <c r="S15" s="119" t="s">
        <v>315</v>
      </c>
      <c r="T15" s="51" t="s">
        <v>261</v>
      </c>
      <c r="U15" s="51" t="s">
        <v>262</v>
      </c>
      <c r="V15" s="51" t="s">
        <v>303</v>
      </c>
      <c r="W15" s="51" t="s">
        <v>316</v>
      </c>
      <c r="X15" s="51" t="s">
        <v>316</v>
      </c>
      <c r="Y15" s="53" t="s">
        <v>317</v>
      </c>
      <c r="Z15" s="53" t="s">
        <v>317</v>
      </c>
      <c r="AA15" s="53" t="s">
        <v>317</v>
      </c>
      <c r="AB15" s="116" t="s">
        <v>266</v>
      </c>
      <c r="AC15" s="55" t="s">
        <v>318</v>
      </c>
      <c r="AD15" s="66" t="s">
        <v>319</v>
      </c>
      <c r="AE15" s="74" t="s">
        <v>320</v>
      </c>
      <c r="AF15" s="121" t="s">
        <v>321</v>
      </c>
      <c r="AG15" s="138">
        <v>1</v>
      </c>
      <c r="AH15" s="139">
        <v>1</v>
      </c>
      <c r="AI15" s="41" t="s">
        <v>322</v>
      </c>
      <c r="AJ15" s="154" t="s">
        <v>1127</v>
      </c>
      <c r="AK15" s="30"/>
      <c r="AL15" s="27"/>
      <c r="AM15" s="27"/>
      <c r="AN15" s="29"/>
      <c r="AO15" s="30"/>
      <c r="AP15" s="27"/>
      <c r="AQ15" s="27"/>
      <c r="AR15" s="28"/>
      <c r="AS15" t="str">
        <f>VLOOKUP('DES -FT009'!$C15,Datos!$F$1:$G$4,2,FALSE)</f>
        <v>MS</v>
      </c>
      <c r="AT15" t="str">
        <f>VLOOKUP('DES -FT009'!$D15,Datos!$M$1:$N$23,2,FALSE)</f>
        <v>Objetivo3</v>
      </c>
      <c r="AU15" t="str">
        <f>VLOOKUP('DES -FT009'!$E15,Datos!$O$1:$P$23,2,FALSE)</f>
        <v>Iniciativa3</v>
      </c>
    </row>
    <row r="16" spans="1:47" ht="60" x14ac:dyDescent="0.25">
      <c r="A16" s="110" t="s">
        <v>323</v>
      </c>
      <c r="B16" s="56" t="s">
        <v>116</v>
      </c>
      <c r="C16" s="42" t="s">
        <v>9</v>
      </c>
      <c r="D16" s="42" t="s">
        <v>29</v>
      </c>
      <c r="E16" s="42" t="s">
        <v>66</v>
      </c>
      <c r="F16" s="42" t="s">
        <v>68</v>
      </c>
      <c r="G16" s="41" t="s">
        <v>324</v>
      </c>
      <c r="H16" s="42" t="s">
        <v>118</v>
      </c>
      <c r="I16" s="52">
        <v>45323</v>
      </c>
      <c r="J16" s="52">
        <v>45657</v>
      </c>
      <c r="K16" s="41" t="s">
        <v>325</v>
      </c>
      <c r="L16" s="42" t="s">
        <v>156</v>
      </c>
      <c r="M16" s="42" t="s">
        <v>177</v>
      </c>
      <c r="N16" s="42" t="s">
        <v>177</v>
      </c>
      <c r="O16" s="42" t="s">
        <v>177</v>
      </c>
      <c r="P16" s="42"/>
      <c r="Q16" s="42" t="s">
        <v>127</v>
      </c>
      <c r="R16" s="44" t="s">
        <v>259</v>
      </c>
      <c r="S16" s="127" t="s">
        <v>326</v>
      </c>
      <c r="T16" s="76" t="s">
        <v>261</v>
      </c>
      <c r="U16" s="76" t="s">
        <v>262</v>
      </c>
      <c r="V16" s="76" t="s">
        <v>303</v>
      </c>
      <c r="W16" s="76" t="s">
        <v>327</v>
      </c>
      <c r="X16" s="76" t="s">
        <v>328</v>
      </c>
      <c r="Y16" s="75">
        <v>0.25</v>
      </c>
      <c r="Z16" s="75">
        <v>0.25</v>
      </c>
      <c r="AA16" s="75">
        <v>0.25</v>
      </c>
      <c r="AB16" s="117" t="s">
        <v>266</v>
      </c>
      <c r="AC16" s="122" t="s">
        <v>318</v>
      </c>
      <c r="AD16" s="76" t="s">
        <v>329</v>
      </c>
      <c r="AE16" s="74" t="s">
        <v>311</v>
      </c>
      <c r="AF16" s="123" t="s">
        <v>330</v>
      </c>
      <c r="AG16" s="141">
        <v>0.25</v>
      </c>
      <c r="AH16" s="139">
        <f>IFERROR(Tabla2[[#This Row],[Valor del indicador en Trimestre II]]/Tabla2[[#This Row],[Meta Trimestre 2]],"-")</f>
        <v>1</v>
      </c>
      <c r="AI16" s="41" t="s">
        <v>331</v>
      </c>
      <c r="AJ16" s="154" t="s">
        <v>1128</v>
      </c>
      <c r="AK16" s="30"/>
      <c r="AL16" s="27"/>
      <c r="AM16" s="27"/>
      <c r="AN16" s="29"/>
      <c r="AO16" s="30"/>
      <c r="AP16" s="27"/>
      <c r="AQ16" s="27"/>
      <c r="AR16" s="28"/>
      <c r="AS16" t="str">
        <f>VLOOKUP('DES -FT009'!$C16,Datos!$F$1:$G$4,2,FALSE)</f>
        <v>MS</v>
      </c>
      <c r="AT16" t="str">
        <f>VLOOKUP('DES -FT009'!$D16,Datos!$M$1:$N$23,2,FALSE)</f>
        <v>Objetivo5</v>
      </c>
      <c r="AU16" t="str">
        <f>VLOOKUP('DES -FT009'!$E16,Datos!$O$1:$P$23,2,FALSE)</f>
        <v>Iniciativa10</v>
      </c>
    </row>
    <row r="17" spans="1:47" ht="45" x14ac:dyDescent="0.25">
      <c r="A17" s="110" t="s">
        <v>332</v>
      </c>
      <c r="B17" s="56" t="s">
        <v>116</v>
      </c>
      <c r="C17" s="42" t="s">
        <v>17</v>
      </c>
      <c r="D17" s="42" t="s">
        <v>38</v>
      </c>
      <c r="E17" s="42" t="s">
        <v>84</v>
      </c>
      <c r="F17" s="42" t="s">
        <v>86</v>
      </c>
      <c r="G17" s="41" t="s">
        <v>333</v>
      </c>
      <c r="H17" s="42" t="s">
        <v>118</v>
      </c>
      <c r="I17" s="52">
        <v>45292</v>
      </c>
      <c r="J17" s="52">
        <v>45657</v>
      </c>
      <c r="K17" s="41" t="s">
        <v>334</v>
      </c>
      <c r="L17" s="42" t="s">
        <v>151</v>
      </c>
      <c r="M17" s="42" t="s">
        <v>184</v>
      </c>
      <c r="N17" s="42" t="s">
        <v>3</v>
      </c>
      <c r="O17" s="42" t="s">
        <v>3</v>
      </c>
      <c r="P17" s="42" t="s">
        <v>3</v>
      </c>
      <c r="Q17" s="42" t="s">
        <v>132</v>
      </c>
      <c r="R17" s="44" t="s">
        <v>259</v>
      </c>
      <c r="S17" s="119" t="s">
        <v>335</v>
      </c>
      <c r="T17" s="51" t="s">
        <v>261</v>
      </c>
      <c r="U17" s="51" t="s">
        <v>262</v>
      </c>
      <c r="V17" s="51" t="s">
        <v>303</v>
      </c>
      <c r="W17" s="51" t="s">
        <v>327</v>
      </c>
      <c r="X17" s="51" t="s">
        <v>328</v>
      </c>
      <c r="Y17" s="78">
        <v>0.25</v>
      </c>
      <c r="Z17" s="78"/>
      <c r="AA17" s="78"/>
      <c r="AB17" s="54" t="s">
        <v>266</v>
      </c>
      <c r="AC17" s="55" t="s">
        <v>318</v>
      </c>
      <c r="AD17" s="51" t="s">
        <v>336</v>
      </c>
      <c r="AE17" s="74" t="s">
        <v>320</v>
      </c>
      <c r="AF17" s="121" t="s">
        <v>337</v>
      </c>
      <c r="AG17" s="141">
        <v>0.25</v>
      </c>
      <c r="AH17" s="139">
        <f>IFERROR(Tabla2[[#This Row],[Valor del indicador en Trimestre II]]/Tabla2[[#This Row],[Meta Trimestre 2]],"-")</f>
        <v>1</v>
      </c>
      <c r="AI17" s="41" t="s">
        <v>338</v>
      </c>
      <c r="AJ17" s="154" t="s">
        <v>1129</v>
      </c>
      <c r="AK17" s="30"/>
      <c r="AL17" s="27"/>
      <c r="AM17" s="27"/>
      <c r="AN17" s="29"/>
      <c r="AO17" s="30"/>
      <c r="AP17" s="27"/>
      <c r="AQ17" s="27"/>
      <c r="AR17" s="28"/>
      <c r="AS17" t="str">
        <f>VLOOKUP('DES -FT009'!$C17,Datos!$F$1:$G$4,2,FALSE)</f>
        <v>DO</v>
      </c>
      <c r="AT17" t="str">
        <f>VLOOKUP('DES -FT009'!$D17,Datos!$M$1:$N$23,2,FALSE)</f>
        <v>Objetivo7</v>
      </c>
      <c r="AU17" t="str">
        <f>VLOOKUP('DES -FT009'!$E17,Datos!$O$1:$P$23,2,FALSE)</f>
        <v>Iniciativa14</v>
      </c>
    </row>
    <row r="18" spans="1:47" ht="45" x14ac:dyDescent="0.25">
      <c r="A18" s="110" t="s">
        <v>339</v>
      </c>
      <c r="B18" s="56" t="s">
        <v>116</v>
      </c>
      <c r="C18" s="42" t="s">
        <v>17</v>
      </c>
      <c r="D18" s="42" t="s">
        <v>38</v>
      </c>
      <c r="E18" s="42" t="s">
        <v>90</v>
      </c>
      <c r="F18" s="42" t="s">
        <v>92</v>
      </c>
      <c r="G18" s="41" t="s">
        <v>340</v>
      </c>
      <c r="H18" s="42" t="s">
        <v>118</v>
      </c>
      <c r="I18" s="52">
        <v>45323</v>
      </c>
      <c r="J18" s="52">
        <v>45657</v>
      </c>
      <c r="K18" s="41" t="s">
        <v>341</v>
      </c>
      <c r="L18" s="42" t="s">
        <v>156</v>
      </c>
      <c r="M18" s="42" t="s">
        <v>177</v>
      </c>
      <c r="N18" s="42" t="s">
        <v>3</v>
      </c>
      <c r="O18" s="42" t="s">
        <v>3</v>
      </c>
      <c r="P18" s="42" t="s">
        <v>3</v>
      </c>
      <c r="Q18" s="42" t="s">
        <v>127</v>
      </c>
      <c r="R18" s="44" t="s">
        <v>259</v>
      </c>
      <c r="S18" s="119" t="s">
        <v>342</v>
      </c>
      <c r="T18" s="51" t="s">
        <v>261</v>
      </c>
      <c r="U18" s="51" t="s">
        <v>262</v>
      </c>
      <c r="V18" s="51" t="s">
        <v>343</v>
      </c>
      <c r="W18" s="51" t="s">
        <v>344</v>
      </c>
      <c r="X18" s="51" t="s">
        <v>344</v>
      </c>
      <c r="Y18" s="53">
        <v>0.5</v>
      </c>
      <c r="Z18" s="53">
        <v>0.75</v>
      </c>
      <c r="AA18" s="53">
        <v>1</v>
      </c>
      <c r="AB18" s="54" t="s">
        <v>306</v>
      </c>
      <c r="AC18" s="55" t="s">
        <v>318</v>
      </c>
      <c r="AD18" s="51" t="s">
        <v>345</v>
      </c>
      <c r="AE18" s="74" t="s">
        <v>320</v>
      </c>
      <c r="AF18" s="121" t="s">
        <v>346</v>
      </c>
      <c r="AG18" s="141">
        <v>0.5</v>
      </c>
      <c r="AH18" s="139">
        <f>IFERROR(Tabla2[[#This Row],[Valor del indicador en Trimestre II]]/Tabla2[[#This Row],[Meta Trimestre 2]],"-")</f>
        <v>1</v>
      </c>
      <c r="AI18" s="41" t="s">
        <v>1141</v>
      </c>
      <c r="AJ18" s="154" t="s">
        <v>1130</v>
      </c>
      <c r="AK18" s="30"/>
      <c r="AL18" s="27"/>
      <c r="AM18" s="27"/>
      <c r="AN18" s="29"/>
      <c r="AO18" s="30"/>
      <c r="AP18" s="27"/>
      <c r="AQ18" s="27"/>
      <c r="AR18" s="28"/>
      <c r="AS18" t="str">
        <f>VLOOKUP('DES -FT009'!$C18,Datos!$F$1:$G$4,2,FALSE)</f>
        <v>DO</v>
      </c>
      <c r="AT18" t="str">
        <f>VLOOKUP('DES -FT009'!$D18,Datos!$M$1:$N$23,2,FALSE)</f>
        <v>Objetivo7</v>
      </c>
      <c r="AU18" t="str">
        <f>VLOOKUP('DES -FT009'!$E18,Datos!$O$1:$P$23,2,FALSE)</f>
        <v>Iniciativa15</v>
      </c>
    </row>
    <row r="19" spans="1:47" ht="45" x14ac:dyDescent="0.25">
      <c r="A19" s="110" t="s">
        <v>347</v>
      </c>
      <c r="B19" s="56" t="s">
        <v>116</v>
      </c>
      <c r="C19" s="42" t="s">
        <v>17</v>
      </c>
      <c r="D19" s="42" t="s">
        <v>38</v>
      </c>
      <c r="E19" s="42" t="s">
        <v>90</v>
      </c>
      <c r="F19" s="42" t="s">
        <v>92</v>
      </c>
      <c r="G19" s="41" t="s">
        <v>348</v>
      </c>
      <c r="H19" s="42" t="s">
        <v>118</v>
      </c>
      <c r="I19" s="52">
        <v>45323</v>
      </c>
      <c r="J19" s="52">
        <v>45611</v>
      </c>
      <c r="K19" s="41" t="s">
        <v>349</v>
      </c>
      <c r="L19" s="42" t="s">
        <v>156</v>
      </c>
      <c r="M19" s="42" t="s">
        <v>177</v>
      </c>
      <c r="N19" s="42" t="s">
        <v>177</v>
      </c>
      <c r="O19" s="42" t="s">
        <v>177</v>
      </c>
      <c r="P19" s="42" t="s">
        <v>3</v>
      </c>
      <c r="Q19" s="42" t="s">
        <v>127</v>
      </c>
      <c r="R19" s="44" t="s">
        <v>259</v>
      </c>
      <c r="S19" s="119" t="s">
        <v>350</v>
      </c>
      <c r="T19" s="51" t="s">
        <v>261</v>
      </c>
      <c r="U19" s="51" t="s">
        <v>262</v>
      </c>
      <c r="V19" s="51" t="s">
        <v>343</v>
      </c>
      <c r="W19" s="51" t="s">
        <v>344</v>
      </c>
      <c r="X19" s="51" t="s">
        <v>351</v>
      </c>
      <c r="Y19" s="53">
        <v>0.25</v>
      </c>
      <c r="Z19" s="53">
        <v>0.25</v>
      </c>
      <c r="AA19" s="53">
        <v>0.25</v>
      </c>
      <c r="AB19" s="54" t="s">
        <v>266</v>
      </c>
      <c r="AC19" s="55" t="s">
        <v>318</v>
      </c>
      <c r="AD19" s="51" t="s">
        <v>352</v>
      </c>
      <c r="AE19" s="74" t="s">
        <v>320</v>
      </c>
      <c r="AF19" s="121" t="s">
        <v>346</v>
      </c>
      <c r="AG19" s="141">
        <v>0.25</v>
      </c>
      <c r="AH19" s="139">
        <f>IFERROR(Tabla2[[#This Row],[Valor del indicador en Trimestre II]]/Tabla2[[#This Row],[Meta Trimestre 2]],"-")</f>
        <v>1</v>
      </c>
      <c r="AI19" s="41" t="s">
        <v>1141</v>
      </c>
      <c r="AJ19" s="154" t="s">
        <v>1130</v>
      </c>
      <c r="AK19" s="30"/>
      <c r="AL19" s="27"/>
      <c r="AM19" s="27"/>
      <c r="AN19" s="29"/>
      <c r="AO19" s="30"/>
      <c r="AP19" s="27"/>
      <c r="AQ19" s="27"/>
      <c r="AR19" s="28"/>
      <c r="AS19" t="str">
        <f>VLOOKUP('DES -FT009'!$C19,Datos!$F$1:$G$4,2,FALSE)</f>
        <v>DO</v>
      </c>
      <c r="AT19" t="str">
        <f>VLOOKUP('DES -FT009'!$D19,Datos!$M$1:$N$23,2,FALSE)</f>
        <v>Objetivo7</v>
      </c>
      <c r="AU19" t="str">
        <f>VLOOKUP('DES -FT009'!$E19,Datos!$O$1:$P$23,2,FALSE)</f>
        <v>Iniciativa15</v>
      </c>
    </row>
    <row r="20" spans="1:47" ht="60" x14ac:dyDescent="0.25">
      <c r="A20" s="110" t="s">
        <v>353</v>
      </c>
      <c r="B20" s="56" t="s">
        <v>116</v>
      </c>
      <c r="C20" s="42" t="s">
        <v>17</v>
      </c>
      <c r="D20" s="42" t="s">
        <v>38</v>
      </c>
      <c r="E20" s="42" t="s">
        <v>90</v>
      </c>
      <c r="F20" s="42" t="s">
        <v>92</v>
      </c>
      <c r="G20" s="41" t="s">
        <v>354</v>
      </c>
      <c r="H20" s="42" t="s">
        <v>118</v>
      </c>
      <c r="I20" s="52">
        <v>45323</v>
      </c>
      <c r="J20" s="52">
        <v>45657</v>
      </c>
      <c r="K20" s="41" t="s">
        <v>355</v>
      </c>
      <c r="L20" s="42" t="s">
        <v>156</v>
      </c>
      <c r="M20" s="42" t="s">
        <v>3</v>
      </c>
      <c r="N20" s="42" t="s">
        <v>3</v>
      </c>
      <c r="O20" s="42" t="s">
        <v>3</v>
      </c>
      <c r="P20" s="42" t="s">
        <v>3</v>
      </c>
      <c r="Q20" s="42" t="s">
        <v>127</v>
      </c>
      <c r="R20" s="44" t="s">
        <v>259</v>
      </c>
      <c r="S20" s="127" t="s">
        <v>356</v>
      </c>
      <c r="T20" s="76" t="s">
        <v>357</v>
      </c>
      <c r="U20" s="76" t="s">
        <v>262</v>
      </c>
      <c r="V20" s="76" t="s">
        <v>263</v>
      </c>
      <c r="W20" s="128" t="s">
        <v>356</v>
      </c>
      <c r="X20" s="128" t="s">
        <v>356</v>
      </c>
      <c r="Y20" s="75">
        <v>0.5</v>
      </c>
      <c r="Z20" s="75"/>
      <c r="AA20" s="75">
        <v>0.5</v>
      </c>
      <c r="AB20" s="117" t="s">
        <v>266</v>
      </c>
      <c r="AC20" s="122" t="s">
        <v>318</v>
      </c>
      <c r="AD20" s="76" t="s">
        <v>358</v>
      </c>
      <c r="AE20" s="74" t="s">
        <v>311</v>
      </c>
      <c r="AF20" s="123" t="s">
        <v>359</v>
      </c>
      <c r="AG20" s="141">
        <v>0.5</v>
      </c>
      <c r="AH20" s="139">
        <f>IFERROR(Tabla2[[#This Row],[Valor del indicador en Trimestre II]]/Tabla2[[#This Row],[Meta Trimestre 2]],"-")</f>
        <v>1</v>
      </c>
      <c r="AI20" s="41" t="s">
        <v>360</v>
      </c>
      <c r="AJ20" s="154" t="s">
        <v>1131</v>
      </c>
      <c r="AK20" s="30"/>
      <c r="AL20" s="27"/>
      <c r="AM20" s="27"/>
      <c r="AN20" s="29"/>
      <c r="AO20" s="30"/>
      <c r="AP20" s="27"/>
      <c r="AQ20" s="27"/>
      <c r="AR20" s="28"/>
      <c r="AS20" t="str">
        <f>VLOOKUP('DES -FT009'!$C20,Datos!$F$1:$G$4,2,FALSE)</f>
        <v>DO</v>
      </c>
      <c r="AT20" t="str">
        <f>VLOOKUP('DES -FT009'!$D20,Datos!$M$1:$N$23,2,FALSE)</f>
        <v>Objetivo7</v>
      </c>
      <c r="AU20" t="str">
        <f>VLOOKUP('DES -FT009'!$E20,Datos!$O$1:$P$23,2,FALSE)</f>
        <v>Iniciativa15</v>
      </c>
    </row>
    <row r="21" spans="1:47" ht="195" x14ac:dyDescent="0.25">
      <c r="A21" s="110" t="s">
        <v>361</v>
      </c>
      <c r="B21" s="56" t="s">
        <v>124</v>
      </c>
      <c r="C21" s="42" t="s">
        <v>17</v>
      </c>
      <c r="D21" s="42" t="s">
        <v>32</v>
      </c>
      <c r="E21" s="42" t="s">
        <v>362</v>
      </c>
      <c r="F21" s="42" t="s">
        <v>77</v>
      </c>
      <c r="G21" s="41" t="s">
        <v>363</v>
      </c>
      <c r="H21" s="42" t="s">
        <v>126</v>
      </c>
      <c r="I21" s="52">
        <v>45292</v>
      </c>
      <c r="J21" s="52">
        <v>45657</v>
      </c>
      <c r="K21" s="41" t="s">
        <v>364</v>
      </c>
      <c r="L21" s="42" t="s">
        <v>156</v>
      </c>
      <c r="M21" s="42" t="s">
        <v>173</v>
      </c>
      <c r="N21" s="42" t="s">
        <v>3</v>
      </c>
      <c r="O21" s="42" t="s">
        <v>3</v>
      </c>
      <c r="P21" s="42" t="s">
        <v>3</v>
      </c>
      <c r="Q21" s="42" t="s">
        <v>132</v>
      </c>
      <c r="R21" s="44" t="s">
        <v>259</v>
      </c>
      <c r="S21" s="120" t="s">
        <v>365</v>
      </c>
      <c r="T21" s="41" t="s">
        <v>261</v>
      </c>
      <c r="U21" s="41" t="s">
        <v>262</v>
      </c>
      <c r="V21" s="41" t="s">
        <v>263</v>
      </c>
      <c r="W21" s="41" t="s">
        <v>366</v>
      </c>
      <c r="X21" s="41" t="s">
        <v>367</v>
      </c>
      <c r="Y21" s="43">
        <v>0.4</v>
      </c>
      <c r="Z21" s="43">
        <v>0.7</v>
      </c>
      <c r="AA21" s="43">
        <v>1</v>
      </c>
      <c r="AB21" s="44" t="s">
        <v>266</v>
      </c>
      <c r="AC21" s="45" t="s">
        <v>267</v>
      </c>
      <c r="AD21" s="41" t="s">
        <v>368</v>
      </c>
      <c r="AE21" s="72" t="s">
        <v>277</v>
      </c>
      <c r="AF21" s="46" t="s">
        <v>369</v>
      </c>
      <c r="AG21" s="138">
        <v>0.4</v>
      </c>
      <c r="AH21" s="139">
        <f>IFERROR(Tabla2[[#This Row],[Valor del indicador en Trimestre II]]/Tabla2[[#This Row],[Meta Trimestre 2]],"-")</f>
        <v>1</v>
      </c>
      <c r="AI21" s="41" t="s">
        <v>1142</v>
      </c>
      <c r="AJ21" s="154" t="s">
        <v>1132</v>
      </c>
      <c r="AK21" s="30"/>
      <c r="AL21" s="27"/>
      <c r="AM21" s="27"/>
      <c r="AN21" s="29"/>
      <c r="AO21" s="30"/>
      <c r="AP21" s="27"/>
      <c r="AQ21" s="27"/>
      <c r="AR21" s="28"/>
      <c r="AS21" t="str">
        <f>VLOOKUP('DES -FT009'!$C21,Datos!$F$1:$G$4,2,FALSE)</f>
        <v>DO</v>
      </c>
      <c r="AT21" t="str">
        <f>VLOOKUP('DES -FT009'!$D21,Datos!$M$1:$N$23,2,FALSE)</f>
        <v>Objetivo6</v>
      </c>
      <c r="AU21" t="str">
        <f>VLOOKUP('DES -FT009'!$E21,Datos!$O$1:$P$23,2,FALSE)</f>
        <v>Iniciativa12</v>
      </c>
    </row>
    <row r="22" spans="1:47" ht="52.5" customHeight="1" x14ac:dyDescent="0.25">
      <c r="A22" s="110" t="s">
        <v>370</v>
      </c>
      <c r="B22" s="56" t="s">
        <v>124</v>
      </c>
      <c r="C22" s="42" t="s">
        <v>17</v>
      </c>
      <c r="D22" s="42" t="s">
        <v>38</v>
      </c>
      <c r="E22" s="42" t="s">
        <v>84</v>
      </c>
      <c r="F22" s="42" t="s">
        <v>86</v>
      </c>
      <c r="G22" s="41" t="s">
        <v>371</v>
      </c>
      <c r="H22" s="42" t="s">
        <v>126</v>
      </c>
      <c r="I22" s="52">
        <v>45293</v>
      </c>
      <c r="J22" s="52">
        <v>45657</v>
      </c>
      <c r="K22" s="41" t="s">
        <v>372</v>
      </c>
      <c r="L22" s="42" t="s">
        <v>156</v>
      </c>
      <c r="M22" s="42" t="s">
        <v>172</v>
      </c>
      <c r="N22" s="42" t="s">
        <v>186</v>
      </c>
      <c r="O22" s="42" t="s">
        <v>3</v>
      </c>
      <c r="P22" s="42" t="s">
        <v>3</v>
      </c>
      <c r="Q22" s="42" t="s">
        <v>132</v>
      </c>
      <c r="R22" s="44" t="s">
        <v>259</v>
      </c>
      <c r="S22" s="120" t="s">
        <v>373</v>
      </c>
      <c r="T22" s="41" t="s">
        <v>261</v>
      </c>
      <c r="U22" s="41" t="s">
        <v>262</v>
      </c>
      <c r="V22" s="41" t="s">
        <v>263</v>
      </c>
      <c r="W22" s="41" t="s">
        <v>374</v>
      </c>
      <c r="X22" s="41" t="s">
        <v>375</v>
      </c>
      <c r="Y22" s="43">
        <v>0.9</v>
      </c>
      <c r="Z22" s="43">
        <v>0.95</v>
      </c>
      <c r="AA22" s="43">
        <v>1</v>
      </c>
      <c r="AB22" s="44" t="s">
        <v>266</v>
      </c>
      <c r="AC22" s="45" t="s">
        <v>267</v>
      </c>
      <c r="AD22" s="41" t="s">
        <v>376</v>
      </c>
      <c r="AE22" s="72" t="s">
        <v>377</v>
      </c>
      <c r="AF22" s="46" t="s">
        <v>378</v>
      </c>
      <c r="AG22" s="153">
        <f>43/105</f>
        <v>0.40952380952380951</v>
      </c>
      <c r="AH22" s="148">
        <f>IFERROR(Tabla2[[#This Row],[Valor del indicador en Trimestre II]]/Tabla2[[#This Row],[Meta Trimestre 2]],"-")</f>
        <v>0.455026455026455</v>
      </c>
      <c r="AI22" s="41" t="s">
        <v>1184</v>
      </c>
      <c r="AJ22" s="154" t="s">
        <v>377</v>
      </c>
      <c r="AK22" s="30"/>
      <c r="AL22" s="27"/>
      <c r="AM22" s="27"/>
      <c r="AN22" s="29"/>
      <c r="AO22" s="30"/>
      <c r="AP22" s="27"/>
      <c r="AQ22" s="27"/>
      <c r="AR22" s="28"/>
      <c r="AS22" t="str">
        <f>VLOOKUP('DES -FT009'!$C22,Datos!$F$1:$G$4,2,FALSE)</f>
        <v>DO</v>
      </c>
      <c r="AT22" t="str">
        <f>VLOOKUP('DES -FT009'!$D22,Datos!$M$1:$N$23,2,FALSE)</f>
        <v>Objetivo7</v>
      </c>
      <c r="AU22" t="str">
        <f>VLOOKUP('DES -FT009'!$E22,Datos!$O$1:$P$23,2,FALSE)</f>
        <v>Iniciativa14</v>
      </c>
    </row>
    <row r="23" spans="1:47" ht="157.5" customHeight="1" x14ac:dyDescent="0.25">
      <c r="A23" s="110" t="s">
        <v>379</v>
      </c>
      <c r="B23" s="56" t="s">
        <v>124</v>
      </c>
      <c r="C23" s="42" t="s">
        <v>17</v>
      </c>
      <c r="D23" s="42" t="s">
        <v>38</v>
      </c>
      <c r="E23" s="42" t="s">
        <v>84</v>
      </c>
      <c r="F23" s="42" t="s">
        <v>86</v>
      </c>
      <c r="G23" s="41" t="s">
        <v>380</v>
      </c>
      <c r="H23" s="42" t="s">
        <v>126</v>
      </c>
      <c r="I23" s="52">
        <v>45323</v>
      </c>
      <c r="J23" s="52">
        <v>45595</v>
      </c>
      <c r="K23" s="41" t="s">
        <v>381</v>
      </c>
      <c r="L23" s="42" t="s">
        <v>156</v>
      </c>
      <c r="M23" s="42" t="s">
        <v>3</v>
      </c>
      <c r="N23" s="42" t="s">
        <v>3</v>
      </c>
      <c r="O23" s="42" t="s">
        <v>3</v>
      </c>
      <c r="P23" s="42" t="s">
        <v>3</v>
      </c>
      <c r="Q23" s="42" t="s">
        <v>132</v>
      </c>
      <c r="R23" s="44" t="s">
        <v>259</v>
      </c>
      <c r="S23" s="120" t="s">
        <v>382</v>
      </c>
      <c r="T23" s="41" t="s">
        <v>261</v>
      </c>
      <c r="U23" s="41" t="s">
        <v>262</v>
      </c>
      <c r="V23" s="41" t="s">
        <v>303</v>
      </c>
      <c r="W23" s="41" t="s">
        <v>383</v>
      </c>
      <c r="X23" s="41" t="s">
        <v>384</v>
      </c>
      <c r="Y23" s="47">
        <v>1</v>
      </c>
      <c r="Z23" s="47">
        <v>1</v>
      </c>
      <c r="AA23" s="47">
        <v>1</v>
      </c>
      <c r="AB23" s="44" t="s">
        <v>306</v>
      </c>
      <c r="AC23" s="45" t="s">
        <v>318</v>
      </c>
      <c r="AD23" s="41" t="s">
        <v>385</v>
      </c>
      <c r="AE23" s="72" t="s">
        <v>386</v>
      </c>
      <c r="AF23" s="46" t="s">
        <v>387</v>
      </c>
      <c r="AG23" s="120">
        <v>1</v>
      </c>
      <c r="AH23" s="139">
        <f>IFERROR(Tabla2[[#This Row],[Valor del indicador en Trimestre II]]/Tabla2[[#This Row],[Meta Trimestre 2]],"-")</f>
        <v>1</v>
      </c>
      <c r="AI23" s="41" t="s">
        <v>1143</v>
      </c>
      <c r="AJ23" s="154" t="s">
        <v>1144</v>
      </c>
      <c r="AK23" s="30"/>
      <c r="AL23" s="27"/>
      <c r="AM23" s="27"/>
      <c r="AN23" s="29"/>
      <c r="AO23" s="30"/>
      <c r="AP23" s="27"/>
      <c r="AQ23" s="27"/>
      <c r="AR23" s="28"/>
      <c r="AS23" t="str">
        <f>VLOOKUP('DES -FT009'!$C23,Datos!$F$1:$G$4,2,FALSE)</f>
        <v>DO</v>
      </c>
      <c r="AT23" t="str">
        <f>VLOOKUP('DES -FT009'!$D23,Datos!$M$1:$N$23,2,FALSE)</f>
        <v>Objetivo7</v>
      </c>
      <c r="AU23" t="str">
        <f>VLOOKUP('DES -FT009'!$E23,Datos!$O$1:$P$23,2,FALSE)</f>
        <v>Iniciativa14</v>
      </c>
    </row>
    <row r="24" spans="1:47" ht="135" x14ac:dyDescent="0.25">
      <c r="A24" s="110" t="s">
        <v>388</v>
      </c>
      <c r="B24" s="56" t="s">
        <v>124</v>
      </c>
      <c r="C24" s="42" t="s">
        <v>17</v>
      </c>
      <c r="D24" s="42" t="s">
        <v>38</v>
      </c>
      <c r="E24" s="42" t="s">
        <v>96</v>
      </c>
      <c r="F24" s="42" t="s">
        <v>102</v>
      </c>
      <c r="G24" s="41" t="s">
        <v>1120</v>
      </c>
      <c r="H24" s="42" t="s">
        <v>126</v>
      </c>
      <c r="I24" s="52">
        <v>45323</v>
      </c>
      <c r="J24" s="52">
        <v>45657</v>
      </c>
      <c r="K24" s="41" t="s">
        <v>389</v>
      </c>
      <c r="L24" s="42" t="s">
        <v>156</v>
      </c>
      <c r="M24" s="42" t="s">
        <v>3</v>
      </c>
      <c r="N24" s="42" t="s">
        <v>3</v>
      </c>
      <c r="O24" s="42" t="s">
        <v>3</v>
      </c>
      <c r="P24" s="42" t="s">
        <v>3</v>
      </c>
      <c r="Q24" s="42" t="s">
        <v>127</v>
      </c>
      <c r="R24" s="44" t="s">
        <v>259</v>
      </c>
      <c r="S24" s="120" t="s">
        <v>390</v>
      </c>
      <c r="T24" s="41" t="s">
        <v>391</v>
      </c>
      <c r="U24" s="41" t="s">
        <v>262</v>
      </c>
      <c r="V24" s="41" t="s">
        <v>343</v>
      </c>
      <c r="W24" s="41" t="s">
        <v>392</v>
      </c>
      <c r="X24" s="41" t="s">
        <v>393</v>
      </c>
      <c r="Y24" s="43">
        <v>0.2</v>
      </c>
      <c r="Z24" s="43">
        <v>0.6</v>
      </c>
      <c r="AA24" s="43">
        <v>1</v>
      </c>
      <c r="AB24" s="44" t="s">
        <v>266</v>
      </c>
      <c r="AC24" s="45" t="s">
        <v>267</v>
      </c>
      <c r="AD24" s="41" t="s">
        <v>394</v>
      </c>
      <c r="AE24" s="72" t="s">
        <v>395</v>
      </c>
      <c r="AF24" s="46" t="s">
        <v>396</v>
      </c>
      <c r="AG24" s="138">
        <v>0.2</v>
      </c>
      <c r="AH24" s="139">
        <f>IFERROR(Tabla2[[#This Row],[Valor del indicador en Trimestre II]]/Tabla2[[#This Row],[Meta Trimestre 2]],"-")</f>
        <v>1</v>
      </c>
      <c r="AI24" s="41" t="s">
        <v>1108</v>
      </c>
      <c r="AJ24" s="154" t="s">
        <v>1113</v>
      </c>
      <c r="AK24" s="30"/>
      <c r="AL24" s="27"/>
      <c r="AM24" s="27"/>
      <c r="AN24" s="29"/>
      <c r="AO24" s="30"/>
      <c r="AP24" s="27"/>
      <c r="AQ24" s="27"/>
      <c r="AR24" s="28"/>
      <c r="AS24" t="str">
        <f>VLOOKUP('DES -FT009'!$C24,Datos!$F$1:$G$4,2,FALSE)</f>
        <v>DO</v>
      </c>
      <c r="AT24" t="str">
        <f>VLOOKUP('DES -FT009'!$D24,Datos!$M$1:$N$23,2,FALSE)</f>
        <v>Objetivo7</v>
      </c>
      <c r="AU24" t="str">
        <f>VLOOKUP('DES -FT009'!$E24,Datos!$O$1:$P$23,2,FALSE)</f>
        <v>Iniciativa16</v>
      </c>
    </row>
    <row r="25" spans="1:47" ht="111" customHeight="1" x14ac:dyDescent="0.25">
      <c r="A25" s="110" t="s">
        <v>397</v>
      </c>
      <c r="B25" s="56" t="s">
        <v>124</v>
      </c>
      <c r="C25" s="42" t="s">
        <v>17</v>
      </c>
      <c r="D25" s="42" t="s">
        <v>38</v>
      </c>
      <c r="E25" s="42" t="s">
        <v>80</v>
      </c>
      <c r="F25" s="42" t="s">
        <v>82</v>
      </c>
      <c r="G25" s="41" t="s">
        <v>398</v>
      </c>
      <c r="H25" s="42" t="s">
        <v>126</v>
      </c>
      <c r="I25" s="52">
        <v>45306</v>
      </c>
      <c r="J25" s="52">
        <v>45657</v>
      </c>
      <c r="K25" s="41" t="s">
        <v>1121</v>
      </c>
      <c r="L25" s="42" t="s">
        <v>156</v>
      </c>
      <c r="M25" s="42" t="s">
        <v>3</v>
      </c>
      <c r="N25" s="42" t="s">
        <v>3</v>
      </c>
      <c r="O25" s="42" t="s">
        <v>3</v>
      </c>
      <c r="P25" s="42" t="s">
        <v>3</v>
      </c>
      <c r="Q25" s="42" t="s">
        <v>132</v>
      </c>
      <c r="R25" s="44" t="s">
        <v>259</v>
      </c>
      <c r="S25" s="119" t="s">
        <v>399</v>
      </c>
      <c r="T25" s="51" t="s">
        <v>400</v>
      </c>
      <c r="U25" s="51" t="s">
        <v>262</v>
      </c>
      <c r="V25" s="51" t="s">
        <v>263</v>
      </c>
      <c r="W25" s="51" t="s">
        <v>1102</v>
      </c>
      <c r="X25" s="51" t="s">
        <v>401</v>
      </c>
      <c r="Y25" s="78">
        <v>0.25</v>
      </c>
      <c r="Z25" s="78">
        <v>0.25</v>
      </c>
      <c r="AA25" s="78">
        <v>0.25</v>
      </c>
      <c r="AB25" s="54" t="s">
        <v>306</v>
      </c>
      <c r="AC25" s="55" t="s">
        <v>318</v>
      </c>
      <c r="AD25" s="51" t="s">
        <v>402</v>
      </c>
      <c r="AE25" s="72" t="s">
        <v>403</v>
      </c>
      <c r="AF25" s="121" t="s">
        <v>404</v>
      </c>
      <c r="AG25" s="138">
        <v>0.25</v>
      </c>
      <c r="AH25" s="139">
        <f>IFERROR(Tabla2[[#This Row],[Valor del indicador en Trimestre II]]/Tabla2[[#This Row],[Meta Trimestre 2]],"-")</f>
        <v>1</v>
      </c>
      <c r="AI25" s="41" t="s">
        <v>1145</v>
      </c>
      <c r="AJ25" s="154" t="s">
        <v>1114</v>
      </c>
      <c r="AK25" s="30"/>
      <c r="AL25" s="27"/>
      <c r="AM25" s="27"/>
      <c r="AN25" s="29"/>
      <c r="AO25" s="30"/>
      <c r="AP25" s="27"/>
      <c r="AQ25" s="27"/>
      <c r="AR25" s="28"/>
      <c r="AS25" t="str">
        <f>VLOOKUP('DES -FT009'!$C25,Datos!$F$1:$G$4,2,FALSE)</f>
        <v>DO</v>
      </c>
      <c r="AT25" t="str">
        <f>VLOOKUP('DES -FT009'!$D25,Datos!$M$1:$N$23,2,FALSE)</f>
        <v>Objetivo7</v>
      </c>
      <c r="AU25" t="str">
        <f>VLOOKUP('DES -FT009'!$E25,Datos!$O$1:$P$23,2,FALSE)</f>
        <v>Iniciativa13</v>
      </c>
    </row>
    <row r="26" spans="1:47" ht="60" x14ac:dyDescent="0.25">
      <c r="A26" s="110" t="s">
        <v>405</v>
      </c>
      <c r="B26" s="56" t="s">
        <v>124</v>
      </c>
      <c r="C26" s="42" t="s">
        <v>17</v>
      </c>
      <c r="D26" s="42" t="s">
        <v>38</v>
      </c>
      <c r="E26" s="42" t="s">
        <v>80</v>
      </c>
      <c r="F26" s="42" t="s">
        <v>82</v>
      </c>
      <c r="G26" s="41" t="s">
        <v>406</v>
      </c>
      <c r="H26" s="42" t="s">
        <v>126</v>
      </c>
      <c r="I26" s="52">
        <v>45306</v>
      </c>
      <c r="J26" s="52">
        <v>45657</v>
      </c>
      <c r="K26" s="41" t="s">
        <v>407</v>
      </c>
      <c r="L26" s="42" t="s">
        <v>156</v>
      </c>
      <c r="M26" s="42" t="s">
        <v>3</v>
      </c>
      <c r="N26" s="42" t="s">
        <v>3</v>
      </c>
      <c r="O26" s="42" t="s">
        <v>3</v>
      </c>
      <c r="P26" s="42" t="s">
        <v>3</v>
      </c>
      <c r="Q26" s="42" t="s">
        <v>132</v>
      </c>
      <c r="R26" s="44" t="s">
        <v>259</v>
      </c>
      <c r="S26" s="119" t="s">
        <v>408</v>
      </c>
      <c r="T26" s="51" t="s">
        <v>409</v>
      </c>
      <c r="U26" s="51" t="s">
        <v>262</v>
      </c>
      <c r="V26" s="51" t="s">
        <v>303</v>
      </c>
      <c r="W26" s="51" t="s">
        <v>410</v>
      </c>
      <c r="X26" s="41" t="s">
        <v>1123</v>
      </c>
      <c r="Y26" s="53">
        <v>0.1</v>
      </c>
      <c r="Z26" s="53">
        <v>0.2</v>
      </c>
      <c r="AA26" s="53">
        <v>0.3</v>
      </c>
      <c r="AB26" s="54" t="s">
        <v>266</v>
      </c>
      <c r="AC26" s="55" t="s">
        <v>267</v>
      </c>
      <c r="AD26" s="51" t="s">
        <v>411</v>
      </c>
      <c r="AE26" s="72" t="s">
        <v>412</v>
      </c>
      <c r="AF26" s="121" t="s">
        <v>413</v>
      </c>
      <c r="AG26" s="138">
        <v>0.1</v>
      </c>
      <c r="AH26" s="139">
        <f>IFERROR(Tabla2[[#This Row],[Valor del indicador en Trimestre II]]/Tabla2[[#This Row],[Meta Trimestre 2]],"-")</f>
        <v>1</v>
      </c>
      <c r="AI26" s="41" t="s">
        <v>1146</v>
      </c>
      <c r="AJ26" s="154" t="s">
        <v>1103</v>
      </c>
      <c r="AK26" s="30"/>
      <c r="AL26" s="27"/>
      <c r="AM26" s="27"/>
      <c r="AN26" s="29"/>
      <c r="AO26" s="30"/>
      <c r="AP26" s="27"/>
      <c r="AQ26" s="27"/>
      <c r="AR26" s="28"/>
      <c r="AS26" t="str">
        <f>VLOOKUP('DES -FT009'!$C26,Datos!$F$1:$G$4,2,FALSE)</f>
        <v>DO</v>
      </c>
      <c r="AT26" t="str">
        <f>VLOOKUP('DES -FT009'!$D26,Datos!$M$1:$N$23,2,FALSE)</f>
        <v>Objetivo7</v>
      </c>
      <c r="AU26" t="str">
        <f>VLOOKUP('DES -FT009'!$E26,Datos!$O$1:$P$23,2,FALSE)</f>
        <v>Iniciativa13</v>
      </c>
    </row>
    <row r="27" spans="1:47" ht="75" x14ac:dyDescent="0.25">
      <c r="A27" s="110" t="s">
        <v>414</v>
      </c>
      <c r="B27" s="56" t="s">
        <v>124</v>
      </c>
      <c r="C27" s="42" t="s">
        <v>17</v>
      </c>
      <c r="D27" s="42" t="s">
        <v>38</v>
      </c>
      <c r="E27" s="42" t="s">
        <v>96</v>
      </c>
      <c r="F27" s="42" t="s">
        <v>98</v>
      </c>
      <c r="G27" s="41" t="s">
        <v>415</v>
      </c>
      <c r="H27" s="42" t="s">
        <v>126</v>
      </c>
      <c r="I27" s="52">
        <v>45323</v>
      </c>
      <c r="J27" s="52">
        <v>45657</v>
      </c>
      <c r="K27" s="41" t="s">
        <v>416</v>
      </c>
      <c r="L27" s="42" t="s">
        <v>156</v>
      </c>
      <c r="M27" s="42" t="s">
        <v>3</v>
      </c>
      <c r="N27" s="42" t="s">
        <v>3</v>
      </c>
      <c r="O27" s="42" t="s">
        <v>3</v>
      </c>
      <c r="P27" s="42" t="s">
        <v>3</v>
      </c>
      <c r="Q27" s="42" t="s">
        <v>127</v>
      </c>
      <c r="R27" s="44" t="s">
        <v>259</v>
      </c>
      <c r="S27" s="120" t="s">
        <v>417</v>
      </c>
      <c r="T27" s="41" t="s">
        <v>391</v>
      </c>
      <c r="U27" s="41" t="s">
        <v>262</v>
      </c>
      <c r="V27" s="41" t="s">
        <v>343</v>
      </c>
      <c r="W27" s="41" t="s">
        <v>418</v>
      </c>
      <c r="X27" s="41" t="s">
        <v>393</v>
      </c>
      <c r="Y27" s="43">
        <v>0.1</v>
      </c>
      <c r="Z27" s="43">
        <v>0.5</v>
      </c>
      <c r="AA27" s="43">
        <v>1</v>
      </c>
      <c r="AB27" s="44" t="s">
        <v>266</v>
      </c>
      <c r="AC27" s="45" t="s">
        <v>267</v>
      </c>
      <c r="AD27" s="41" t="s">
        <v>419</v>
      </c>
      <c r="AE27" s="72" t="s">
        <v>420</v>
      </c>
      <c r="AF27" s="46" t="s">
        <v>421</v>
      </c>
      <c r="AG27" s="138">
        <v>0.1</v>
      </c>
      <c r="AH27" s="139">
        <f>IFERROR(Tabla2[[#This Row],[Valor del indicador en Trimestre II]]/Tabla2[[#This Row],[Meta Trimestre 2]],"-")</f>
        <v>1</v>
      </c>
      <c r="AI27" s="41" t="s">
        <v>1147</v>
      </c>
      <c r="AJ27" s="154" t="s">
        <v>1113</v>
      </c>
      <c r="AK27" s="30"/>
      <c r="AL27" s="27"/>
      <c r="AM27" s="27"/>
      <c r="AN27" s="29"/>
      <c r="AO27" s="30"/>
      <c r="AP27" s="27"/>
      <c r="AQ27" s="27"/>
      <c r="AR27" s="28"/>
      <c r="AS27" t="str">
        <f>VLOOKUP('DES -FT009'!$C27,Datos!$F$1:$G$4,2,FALSE)</f>
        <v>DO</v>
      </c>
      <c r="AT27" t="str">
        <f>VLOOKUP('DES -FT009'!$D27,Datos!$M$1:$N$23,2,FALSE)</f>
        <v>Objetivo7</v>
      </c>
      <c r="AU27" t="str">
        <f>VLOOKUP('DES -FT009'!$E27,Datos!$O$1:$P$23,2,FALSE)</f>
        <v>Iniciativa16</v>
      </c>
    </row>
    <row r="28" spans="1:47" ht="90" x14ac:dyDescent="0.25">
      <c r="A28" s="110" t="s">
        <v>422</v>
      </c>
      <c r="B28" s="56" t="s">
        <v>124</v>
      </c>
      <c r="C28" s="42" t="s">
        <v>22</v>
      </c>
      <c r="D28" s="42" t="s">
        <v>43</v>
      </c>
      <c r="E28" s="42" t="s">
        <v>108</v>
      </c>
      <c r="F28" s="42" t="s">
        <v>115</v>
      </c>
      <c r="G28" s="41" t="s">
        <v>423</v>
      </c>
      <c r="H28" s="42" t="s">
        <v>126</v>
      </c>
      <c r="I28" s="52">
        <v>45323</v>
      </c>
      <c r="J28" s="52">
        <v>45595</v>
      </c>
      <c r="K28" s="41" t="s">
        <v>424</v>
      </c>
      <c r="L28" s="42" t="s">
        <v>156</v>
      </c>
      <c r="M28" s="42" t="s">
        <v>3</v>
      </c>
      <c r="N28" s="42" t="s">
        <v>3</v>
      </c>
      <c r="O28" s="42" t="s">
        <v>3</v>
      </c>
      <c r="P28" s="42" t="s">
        <v>3</v>
      </c>
      <c r="Q28" s="42" t="s">
        <v>127</v>
      </c>
      <c r="R28" s="44" t="s">
        <v>259</v>
      </c>
      <c r="S28" s="120" t="s">
        <v>425</v>
      </c>
      <c r="T28" s="41" t="s">
        <v>409</v>
      </c>
      <c r="U28" s="41" t="s">
        <v>262</v>
      </c>
      <c r="V28" s="41" t="s">
        <v>303</v>
      </c>
      <c r="W28" s="41" t="s">
        <v>426</v>
      </c>
      <c r="X28" s="41" t="s">
        <v>427</v>
      </c>
      <c r="Y28" s="43">
        <v>0.5</v>
      </c>
      <c r="Z28" s="43">
        <v>0.75</v>
      </c>
      <c r="AA28" s="43">
        <v>1</v>
      </c>
      <c r="AB28" s="44" t="s">
        <v>266</v>
      </c>
      <c r="AC28" s="45" t="s">
        <v>267</v>
      </c>
      <c r="AD28" s="48" t="s">
        <v>428</v>
      </c>
      <c r="AE28" s="72" t="s">
        <v>429</v>
      </c>
      <c r="AF28" s="46" t="s">
        <v>430</v>
      </c>
      <c r="AG28" s="142">
        <v>0.3</v>
      </c>
      <c r="AH28" s="143">
        <f>IFERROR(Tabla2[[#This Row],[Valor del indicador en Trimestre II]]/Tabla2[[#This Row],[Meta Trimestre 2]],"-")</f>
        <v>0.6</v>
      </c>
      <c r="AI28" s="144" t="s">
        <v>1115</v>
      </c>
      <c r="AJ28" s="154" t="s">
        <v>1100</v>
      </c>
      <c r="AK28" s="30"/>
      <c r="AL28" s="27"/>
      <c r="AM28" s="27"/>
      <c r="AN28" s="29"/>
      <c r="AO28" s="30"/>
      <c r="AP28" s="27"/>
      <c r="AQ28" s="27"/>
      <c r="AR28" s="28"/>
      <c r="AS28" t="str">
        <f>VLOOKUP('DES -FT009'!$C28,Datos!$F$1:$G$4,2,FALSE)</f>
        <v>FI</v>
      </c>
      <c r="AT28" t="str">
        <f>VLOOKUP('DES -FT009'!$D28,Datos!$M$1:$N$23,2,FALSE)</f>
        <v>Objetivo8</v>
      </c>
      <c r="AU28" t="str">
        <f>VLOOKUP('DES -FT009'!$E28,Datos!$O$1:$P$23,2,FALSE)</f>
        <v>Iniciativa17</v>
      </c>
    </row>
    <row r="29" spans="1:47" ht="60" x14ac:dyDescent="0.25">
      <c r="A29" s="110" t="s">
        <v>431</v>
      </c>
      <c r="B29" s="56" t="s">
        <v>124</v>
      </c>
      <c r="C29" s="42" t="s">
        <v>22</v>
      </c>
      <c r="D29" s="42" t="s">
        <v>43</v>
      </c>
      <c r="E29" s="42" t="s">
        <v>108</v>
      </c>
      <c r="F29" s="42" t="s">
        <v>115</v>
      </c>
      <c r="G29" s="41" t="s">
        <v>432</v>
      </c>
      <c r="H29" s="42" t="s">
        <v>126</v>
      </c>
      <c r="I29" s="52">
        <v>45323</v>
      </c>
      <c r="J29" s="52">
        <v>45473</v>
      </c>
      <c r="K29" s="41" t="s">
        <v>433</v>
      </c>
      <c r="L29" s="42" t="s">
        <v>156</v>
      </c>
      <c r="M29" s="42" t="s">
        <v>3</v>
      </c>
      <c r="N29" s="42" t="s">
        <v>3</v>
      </c>
      <c r="O29" s="42" t="s">
        <v>3</v>
      </c>
      <c r="P29" s="42" t="s">
        <v>3</v>
      </c>
      <c r="Q29" s="42" t="s">
        <v>132</v>
      </c>
      <c r="R29" s="44" t="s">
        <v>259</v>
      </c>
      <c r="S29" s="120" t="s">
        <v>425</v>
      </c>
      <c r="T29" s="41" t="s">
        <v>409</v>
      </c>
      <c r="U29" s="41" t="s">
        <v>262</v>
      </c>
      <c r="V29" s="41" t="s">
        <v>303</v>
      </c>
      <c r="W29" s="41" t="s">
        <v>426</v>
      </c>
      <c r="X29" s="41" t="s">
        <v>427</v>
      </c>
      <c r="Y29" s="43">
        <v>0.5</v>
      </c>
      <c r="Z29" s="43">
        <v>0.75</v>
      </c>
      <c r="AA29" s="43">
        <v>1</v>
      </c>
      <c r="AB29" s="44" t="s">
        <v>266</v>
      </c>
      <c r="AC29" s="45" t="s">
        <v>267</v>
      </c>
      <c r="AD29" s="48" t="s">
        <v>434</v>
      </c>
      <c r="AE29" s="72" t="s">
        <v>429</v>
      </c>
      <c r="AF29" s="46" t="s">
        <v>435</v>
      </c>
      <c r="AG29" s="145">
        <v>0.65</v>
      </c>
      <c r="AH29" s="146">
        <f>IFERROR(Tabla2[[#This Row],[Valor del indicador en Trimestre II]]/Tabla2[[#This Row],[Meta Trimestre 2]],"-")</f>
        <v>1.3</v>
      </c>
      <c r="AI29" s="41" t="s">
        <v>1148</v>
      </c>
      <c r="AJ29" s="154" t="s">
        <v>1100</v>
      </c>
      <c r="AK29" s="30"/>
      <c r="AL29" s="27"/>
      <c r="AM29" s="27"/>
      <c r="AN29" s="29"/>
      <c r="AO29" s="30"/>
      <c r="AP29" s="27"/>
      <c r="AQ29" s="27"/>
      <c r="AR29" s="28"/>
      <c r="AS29" t="str">
        <f>VLOOKUP('DES -FT009'!$C29,Datos!$F$1:$G$4,2,FALSE)</f>
        <v>FI</v>
      </c>
      <c r="AT29" t="str">
        <f>VLOOKUP('DES -FT009'!$D29,Datos!$M$1:$N$23,2,FALSE)</f>
        <v>Objetivo8</v>
      </c>
      <c r="AU29" t="str">
        <f>VLOOKUP('DES -FT009'!$E29,Datos!$O$1:$P$23,2,FALSE)</f>
        <v>Iniciativa17</v>
      </c>
    </row>
    <row r="30" spans="1:47" ht="45" x14ac:dyDescent="0.25">
      <c r="A30" s="110" t="s">
        <v>436</v>
      </c>
      <c r="B30" s="56" t="s">
        <v>124</v>
      </c>
      <c r="C30" s="42" t="s">
        <v>22</v>
      </c>
      <c r="D30" s="42" t="s">
        <v>43</v>
      </c>
      <c r="E30" s="42" t="s">
        <v>108</v>
      </c>
      <c r="F30" s="42" t="s">
        <v>115</v>
      </c>
      <c r="G30" s="41" t="s">
        <v>437</v>
      </c>
      <c r="H30" s="42" t="s">
        <v>126</v>
      </c>
      <c r="I30" s="52">
        <v>45323</v>
      </c>
      <c r="J30" s="52">
        <v>45473</v>
      </c>
      <c r="K30" s="41" t="s">
        <v>438</v>
      </c>
      <c r="L30" s="42" t="s">
        <v>156</v>
      </c>
      <c r="M30" s="42" t="s">
        <v>3</v>
      </c>
      <c r="N30" s="42" t="s">
        <v>3</v>
      </c>
      <c r="O30" s="42" t="s">
        <v>3</v>
      </c>
      <c r="P30" s="42" t="s">
        <v>3</v>
      </c>
      <c r="Q30" s="42" t="s">
        <v>132</v>
      </c>
      <c r="R30" s="44" t="s">
        <v>259</v>
      </c>
      <c r="S30" s="120" t="s">
        <v>425</v>
      </c>
      <c r="T30" s="41" t="s">
        <v>409</v>
      </c>
      <c r="U30" s="41" t="s">
        <v>262</v>
      </c>
      <c r="V30" s="41" t="s">
        <v>303</v>
      </c>
      <c r="W30" s="41" t="s">
        <v>426</v>
      </c>
      <c r="X30" s="41" t="s">
        <v>427</v>
      </c>
      <c r="Y30" s="43">
        <v>0.5</v>
      </c>
      <c r="Z30" s="43">
        <v>0.75</v>
      </c>
      <c r="AA30" s="43">
        <v>1</v>
      </c>
      <c r="AB30" s="44" t="s">
        <v>266</v>
      </c>
      <c r="AC30" s="45" t="s">
        <v>267</v>
      </c>
      <c r="AD30" s="48" t="s">
        <v>439</v>
      </c>
      <c r="AE30" s="72" t="s">
        <v>429</v>
      </c>
      <c r="AF30" s="46" t="s">
        <v>440</v>
      </c>
      <c r="AG30" s="142">
        <v>0.43</v>
      </c>
      <c r="AH30" s="143">
        <f>IFERROR(Tabla2[[#This Row],[Valor del indicador en Trimestre II]]/Tabla2[[#This Row],[Meta Trimestre 2]],"-")</f>
        <v>0.86</v>
      </c>
      <c r="AI30" s="41" t="s">
        <v>1149</v>
      </c>
      <c r="AJ30" s="154" t="s">
        <v>1100</v>
      </c>
      <c r="AK30" s="30"/>
      <c r="AL30" s="27"/>
      <c r="AM30" s="27"/>
      <c r="AN30" s="29"/>
      <c r="AO30" s="30"/>
      <c r="AP30" s="27"/>
      <c r="AQ30" s="27"/>
      <c r="AR30" s="28"/>
      <c r="AS30" t="str">
        <f>VLOOKUP('DES -FT009'!$C30,Datos!$F$1:$G$4,2,FALSE)</f>
        <v>FI</v>
      </c>
      <c r="AT30" t="str">
        <f>VLOOKUP('DES -FT009'!$D30,Datos!$M$1:$N$23,2,FALSE)</f>
        <v>Objetivo8</v>
      </c>
      <c r="AU30" t="str">
        <f>VLOOKUP('DES -FT009'!$E30,Datos!$O$1:$P$23,2,FALSE)</f>
        <v>Iniciativa17</v>
      </c>
    </row>
    <row r="31" spans="1:47" ht="78" customHeight="1" x14ac:dyDescent="0.25">
      <c r="A31" s="110" t="s">
        <v>441</v>
      </c>
      <c r="B31" s="56" t="s">
        <v>124</v>
      </c>
      <c r="C31" s="42" t="s">
        <v>17</v>
      </c>
      <c r="D31" s="42" t="s">
        <v>38</v>
      </c>
      <c r="E31" s="42" t="s">
        <v>84</v>
      </c>
      <c r="F31" s="42" t="s">
        <v>86</v>
      </c>
      <c r="G31" s="41" t="s">
        <v>442</v>
      </c>
      <c r="H31" s="42" t="s">
        <v>126</v>
      </c>
      <c r="I31" s="52">
        <v>45292</v>
      </c>
      <c r="J31" s="52">
        <v>45657</v>
      </c>
      <c r="K31" s="41" t="s">
        <v>443</v>
      </c>
      <c r="L31" s="42" t="s">
        <v>156</v>
      </c>
      <c r="M31" s="42" t="s">
        <v>183</v>
      </c>
      <c r="N31" s="42" t="s">
        <v>182</v>
      </c>
      <c r="O31" s="42"/>
      <c r="P31" s="42" t="s">
        <v>83</v>
      </c>
      <c r="Q31" s="42" t="s">
        <v>132</v>
      </c>
      <c r="R31" s="44" t="s">
        <v>259</v>
      </c>
      <c r="S31" s="120" t="s">
        <v>444</v>
      </c>
      <c r="T31" s="41" t="s">
        <v>409</v>
      </c>
      <c r="U31" s="41" t="s">
        <v>262</v>
      </c>
      <c r="V31" s="41" t="s">
        <v>303</v>
      </c>
      <c r="W31" s="41" t="s">
        <v>445</v>
      </c>
      <c r="X31" s="41" t="s">
        <v>446</v>
      </c>
      <c r="Y31" s="43">
        <v>0.1</v>
      </c>
      <c r="Z31" s="43">
        <v>0.6</v>
      </c>
      <c r="AA31" s="43">
        <v>1</v>
      </c>
      <c r="AB31" s="44" t="s">
        <v>266</v>
      </c>
      <c r="AC31" s="45" t="s">
        <v>318</v>
      </c>
      <c r="AD31" s="49" t="s">
        <v>447</v>
      </c>
      <c r="AE31" s="72" t="s">
        <v>320</v>
      </c>
      <c r="AF31" s="46" t="s">
        <v>448</v>
      </c>
      <c r="AG31" s="138">
        <v>0.1</v>
      </c>
      <c r="AH31" s="139">
        <f>IFERROR(Tabla2[[#This Row],[Valor del indicador en Trimestre II]]/Tabla2[[#This Row],[Meta Trimestre 2]],"-")</f>
        <v>1</v>
      </c>
      <c r="AI31" s="41" t="s">
        <v>1150</v>
      </c>
      <c r="AJ31" s="154" t="s">
        <v>1114</v>
      </c>
      <c r="AK31" s="30"/>
      <c r="AL31" s="27"/>
      <c r="AM31" s="27"/>
      <c r="AN31" s="29"/>
      <c r="AO31" s="30"/>
      <c r="AP31" s="27"/>
      <c r="AQ31" s="27"/>
      <c r="AR31" s="28"/>
      <c r="AS31" t="str">
        <f>VLOOKUP('DES -FT009'!$C31,Datos!$F$1:$G$4,2,FALSE)</f>
        <v>DO</v>
      </c>
      <c r="AT31" t="str">
        <f>VLOOKUP('DES -FT009'!$D31,Datos!$M$1:$N$23,2,FALSE)</f>
        <v>Objetivo7</v>
      </c>
      <c r="AU31" t="str">
        <f>VLOOKUP('DES -FT009'!$E31,Datos!$O$1:$P$23,2,FALSE)</f>
        <v>Iniciativa14</v>
      </c>
    </row>
    <row r="32" spans="1:47" ht="45" x14ac:dyDescent="0.25">
      <c r="A32" s="110" t="s">
        <v>449</v>
      </c>
      <c r="B32" s="56" t="s">
        <v>124</v>
      </c>
      <c r="C32" s="42" t="s">
        <v>17</v>
      </c>
      <c r="D32" s="42" t="s">
        <v>38</v>
      </c>
      <c r="E32" s="42" t="s">
        <v>84</v>
      </c>
      <c r="F32" s="42" t="s">
        <v>86</v>
      </c>
      <c r="G32" s="41" t="s">
        <v>450</v>
      </c>
      <c r="H32" s="42" t="s">
        <v>126</v>
      </c>
      <c r="I32" s="52">
        <v>45292</v>
      </c>
      <c r="J32" s="52">
        <v>45657</v>
      </c>
      <c r="K32" s="41" t="s">
        <v>451</v>
      </c>
      <c r="L32" s="42" t="s">
        <v>156</v>
      </c>
      <c r="M32" s="42" t="s">
        <v>183</v>
      </c>
      <c r="N32" s="42" t="s">
        <v>182</v>
      </c>
      <c r="O32" s="42"/>
      <c r="P32" s="42" t="s">
        <v>78</v>
      </c>
      <c r="Q32" s="42" t="s">
        <v>132</v>
      </c>
      <c r="R32" s="44" t="s">
        <v>259</v>
      </c>
      <c r="S32" s="120" t="s">
        <v>452</v>
      </c>
      <c r="T32" s="41" t="s">
        <v>453</v>
      </c>
      <c r="U32" s="41" t="s">
        <v>262</v>
      </c>
      <c r="V32" s="41" t="s">
        <v>303</v>
      </c>
      <c r="W32" s="41" t="s">
        <v>445</v>
      </c>
      <c r="X32" s="41" t="s">
        <v>446</v>
      </c>
      <c r="Y32" s="43">
        <v>0.1</v>
      </c>
      <c r="Z32" s="43">
        <v>0.6</v>
      </c>
      <c r="AA32" s="43">
        <v>1</v>
      </c>
      <c r="AB32" s="44" t="s">
        <v>266</v>
      </c>
      <c r="AC32" s="45" t="s">
        <v>318</v>
      </c>
      <c r="AD32" s="49" t="s">
        <v>454</v>
      </c>
      <c r="AE32" s="72" t="s">
        <v>320</v>
      </c>
      <c r="AF32" s="46" t="s">
        <v>455</v>
      </c>
      <c r="AG32" s="138">
        <v>0.1</v>
      </c>
      <c r="AH32" s="139">
        <f>IFERROR(Tabla2[[#This Row],[Valor del indicador en Trimestre II]]/Tabla2[[#This Row],[Meta Trimestre 2]],"-")</f>
        <v>1</v>
      </c>
      <c r="AI32" s="41" t="s">
        <v>1116</v>
      </c>
      <c r="AJ32" s="154" t="s">
        <v>1117</v>
      </c>
      <c r="AK32" s="30"/>
      <c r="AL32" s="27"/>
      <c r="AM32" s="27"/>
      <c r="AN32" s="29"/>
      <c r="AO32" s="30"/>
      <c r="AP32" s="27"/>
      <c r="AQ32" s="27"/>
      <c r="AR32" s="28"/>
      <c r="AS32" t="str">
        <f>VLOOKUP('DES -FT009'!$C32,Datos!$F$1:$G$4,2,FALSE)</f>
        <v>DO</v>
      </c>
      <c r="AT32" t="str">
        <f>VLOOKUP('DES -FT009'!$D32,Datos!$M$1:$N$23,2,FALSE)</f>
        <v>Objetivo7</v>
      </c>
      <c r="AU32" t="str">
        <f>VLOOKUP('DES -FT009'!$E32,Datos!$O$1:$P$23,2,FALSE)</f>
        <v>Iniciativa14</v>
      </c>
    </row>
    <row r="33" spans="1:47" ht="45" x14ac:dyDescent="0.25">
      <c r="A33" s="110" t="s">
        <v>456</v>
      </c>
      <c r="B33" s="56" t="s">
        <v>124</v>
      </c>
      <c r="C33" s="42" t="s">
        <v>17</v>
      </c>
      <c r="D33" s="42" t="s">
        <v>38</v>
      </c>
      <c r="E33" s="42" t="s">
        <v>84</v>
      </c>
      <c r="F33" s="42" t="s">
        <v>86</v>
      </c>
      <c r="G33" s="41" t="s">
        <v>457</v>
      </c>
      <c r="H33" s="42" t="s">
        <v>126</v>
      </c>
      <c r="I33" s="52">
        <v>45292</v>
      </c>
      <c r="J33" s="52">
        <v>45382</v>
      </c>
      <c r="K33" s="41" t="s">
        <v>458</v>
      </c>
      <c r="L33" s="42" t="s">
        <v>147</v>
      </c>
      <c r="M33" s="42" t="s">
        <v>182</v>
      </c>
      <c r="N33" s="42" t="s">
        <v>183</v>
      </c>
      <c r="O33" s="42"/>
      <c r="P33" s="42" t="s">
        <v>78</v>
      </c>
      <c r="Q33" s="42" t="s">
        <v>132</v>
      </c>
      <c r="R33" s="44" t="s">
        <v>259</v>
      </c>
      <c r="S33" s="120" t="s">
        <v>459</v>
      </c>
      <c r="T33" s="41" t="s">
        <v>460</v>
      </c>
      <c r="U33" s="41" t="s">
        <v>262</v>
      </c>
      <c r="V33" s="41" t="s">
        <v>303</v>
      </c>
      <c r="W33" s="41" t="s">
        <v>461</v>
      </c>
      <c r="X33" s="41" t="s">
        <v>462</v>
      </c>
      <c r="Y33" s="43">
        <v>0</v>
      </c>
      <c r="Z33" s="43">
        <v>1</v>
      </c>
      <c r="AA33" s="43">
        <v>1</v>
      </c>
      <c r="AB33" s="44" t="s">
        <v>306</v>
      </c>
      <c r="AC33" s="45" t="s">
        <v>318</v>
      </c>
      <c r="AD33" s="41" t="s">
        <v>463</v>
      </c>
      <c r="AE33" s="72" t="s">
        <v>320</v>
      </c>
      <c r="AF33" s="46" t="s">
        <v>311</v>
      </c>
      <c r="AG33" s="120">
        <v>0</v>
      </c>
      <c r="AH33" s="139" t="str">
        <f>IFERROR(Tabla2[[#This Row],[Valor del indicador en Trimestre II]]/Tabla2[[#This Row],[Meta Trimestre 2]],"-")</f>
        <v>-</v>
      </c>
      <c r="AI33" s="41" t="s">
        <v>1107</v>
      </c>
      <c r="AJ33" s="154" t="s">
        <v>3</v>
      </c>
      <c r="AK33" s="30"/>
      <c r="AL33" s="27"/>
      <c r="AM33" s="27"/>
      <c r="AN33" s="29"/>
      <c r="AO33" s="30"/>
      <c r="AP33" s="27"/>
      <c r="AQ33" s="27"/>
      <c r="AR33" s="28"/>
      <c r="AS33" t="str">
        <f>VLOOKUP('DES -FT009'!$C33,Datos!$F$1:$G$4,2,FALSE)</f>
        <v>DO</v>
      </c>
      <c r="AT33" t="str">
        <f>VLOOKUP('DES -FT009'!$D33,Datos!$M$1:$N$23,2,FALSE)</f>
        <v>Objetivo7</v>
      </c>
      <c r="AU33" t="str">
        <f>VLOOKUP('DES -FT009'!$E33,Datos!$O$1:$P$23,2,FALSE)</f>
        <v>Iniciativa14</v>
      </c>
    </row>
    <row r="34" spans="1:47" ht="45" x14ac:dyDescent="0.25">
      <c r="A34" s="110" t="s">
        <v>464</v>
      </c>
      <c r="B34" s="56" t="s">
        <v>124</v>
      </c>
      <c r="C34" s="42" t="s">
        <v>17</v>
      </c>
      <c r="D34" s="42" t="s">
        <v>38</v>
      </c>
      <c r="E34" s="42" t="s">
        <v>84</v>
      </c>
      <c r="F34" s="42" t="s">
        <v>86</v>
      </c>
      <c r="G34" s="41" t="s">
        <v>465</v>
      </c>
      <c r="H34" s="42" t="s">
        <v>126</v>
      </c>
      <c r="I34" s="52">
        <v>45383</v>
      </c>
      <c r="J34" s="52">
        <v>45473</v>
      </c>
      <c r="K34" s="41" t="s">
        <v>466</v>
      </c>
      <c r="L34" s="42" t="s">
        <v>147</v>
      </c>
      <c r="M34" s="42" t="s">
        <v>182</v>
      </c>
      <c r="N34" s="42" t="s">
        <v>183</v>
      </c>
      <c r="O34" s="42"/>
      <c r="P34" s="42" t="s">
        <v>78</v>
      </c>
      <c r="Q34" s="42" t="s">
        <v>132</v>
      </c>
      <c r="R34" s="44" t="s">
        <v>259</v>
      </c>
      <c r="S34" s="120" t="s">
        <v>467</v>
      </c>
      <c r="T34" s="41" t="s">
        <v>409</v>
      </c>
      <c r="U34" s="41" t="s">
        <v>262</v>
      </c>
      <c r="V34" s="41" t="s">
        <v>263</v>
      </c>
      <c r="W34" s="41" t="s">
        <v>468</v>
      </c>
      <c r="X34" s="41" t="s">
        <v>469</v>
      </c>
      <c r="Y34" s="43">
        <v>0</v>
      </c>
      <c r="Z34" s="43">
        <v>0.6</v>
      </c>
      <c r="AA34" s="43">
        <v>1</v>
      </c>
      <c r="AB34" s="44" t="s">
        <v>266</v>
      </c>
      <c r="AC34" s="45" t="s">
        <v>267</v>
      </c>
      <c r="AD34" s="41" t="s">
        <v>470</v>
      </c>
      <c r="AE34" s="72" t="s">
        <v>311</v>
      </c>
      <c r="AF34" s="46" t="s">
        <v>471</v>
      </c>
      <c r="AG34" s="120">
        <v>0</v>
      </c>
      <c r="AH34" s="139" t="str">
        <f>IFERROR(Tabla2[[#This Row],[Valor del indicador en Trimestre II]]/Tabla2[[#This Row],[Meta Trimestre 2]],"-")</f>
        <v>-</v>
      </c>
      <c r="AI34" s="41" t="s">
        <v>1107</v>
      </c>
      <c r="AJ34" s="154" t="s">
        <v>3</v>
      </c>
      <c r="AK34" s="30"/>
      <c r="AL34" s="27"/>
      <c r="AM34" s="27"/>
      <c r="AN34" s="29"/>
      <c r="AO34" s="30"/>
      <c r="AP34" s="27"/>
      <c r="AQ34" s="27"/>
      <c r="AR34" s="28"/>
      <c r="AS34" t="str">
        <f>VLOOKUP('DES -FT009'!$C34,Datos!$F$1:$G$4,2,FALSE)</f>
        <v>DO</v>
      </c>
      <c r="AT34" t="str">
        <f>VLOOKUP('DES -FT009'!$D34,Datos!$M$1:$N$23,2,FALSE)</f>
        <v>Objetivo7</v>
      </c>
      <c r="AU34" t="str">
        <f>VLOOKUP('DES -FT009'!$E34,Datos!$O$1:$P$23,2,FALSE)</f>
        <v>Iniciativa14</v>
      </c>
    </row>
    <row r="35" spans="1:47" ht="135" x14ac:dyDescent="0.25">
      <c r="A35" s="110" t="s">
        <v>472</v>
      </c>
      <c r="B35" s="56" t="s">
        <v>124</v>
      </c>
      <c r="C35" s="42" t="s">
        <v>17</v>
      </c>
      <c r="D35" s="42" t="s">
        <v>38</v>
      </c>
      <c r="E35" s="42" t="s">
        <v>84</v>
      </c>
      <c r="F35" s="42" t="s">
        <v>86</v>
      </c>
      <c r="G35" s="66" t="s">
        <v>1122</v>
      </c>
      <c r="H35" s="42" t="s">
        <v>126</v>
      </c>
      <c r="I35" s="52">
        <v>45293</v>
      </c>
      <c r="J35" s="52">
        <v>45657</v>
      </c>
      <c r="K35" s="41" t="s">
        <v>473</v>
      </c>
      <c r="L35" s="42" t="s">
        <v>156</v>
      </c>
      <c r="M35" s="42" t="s">
        <v>3</v>
      </c>
      <c r="N35" s="42" t="s">
        <v>3</v>
      </c>
      <c r="O35" s="42" t="s">
        <v>3</v>
      </c>
      <c r="P35" s="42" t="s">
        <v>106</v>
      </c>
      <c r="Q35" s="42" t="s">
        <v>132</v>
      </c>
      <c r="R35" s="44" t="s">
        <v>259</v>
      </c>
      <c r="S35" s="120" t="s">
        <v>474</v>
      </c>
      <c r="T35" s="41" t="s">
        <v>261</v>
      </c>
      <c r="U35" s="41" t="s">
        <v>262</v>
      </c>
      <c r="V35" s="41" t="s">
        <v>303</v>
      </c>
      <c r="W35" s="41" t="s">
        <v>475</v>
      </c>
      <c r="X35" s="41" t="s">
        <v>427</v>
      </c>
      <c r="Y35" s="43">
        <v>0.3</v>
      </c>
      <c r="Z35" s="43">
        <v>0.6</v>
      </c>
      <c r="AA35" s="43">
        <v>1</v>
      </c>
      <c r="AB35" s="44" t="s">
        <v>266</v>
      </c>
      <c r="AC35" s="45" t="s">
        <v>267</v>
      </c>
      <c r="AD35" s="41" t="s">
        <v>476</v>
      </c>
      <c r="AE35" s="72" t="s">
        <v>477</v>
      </c>
      <c r="AF35" s="46" t="s">
        <v>478</v>
      </c>
      <c r="AG35" s="141">
        <v>0.3</v>
      </c>
      <c r="AH35" s="139">
        <f>IFERROR(Tabla2[[#This Row],[Valor del indicador en Trimestre II]]/Tabla2[[#This Row],[Meta Trimestre 2]],"-")</f>
        <v>1</v>
      </c>
      <c r="AI35" s="41" t="s">
        <v>1151</v>
      </c>
      <c r="AJ35" s="154" t="s">
        <v>1118</v>
      </c>
      <c r="AK35" s="30"/>
      <c r="AL35" s="27"/>
      <c r="AM35" s="27"/>
      <c r="AN35" s="29"/>
      <c r="AO35" s="30"/>
      <c r="AP35" s="27"/>
      <c r="AQ35" s="27"/>
      <c r="AR35" s="28"/>
      <c r="AS35" t="str">
        <f>VLOOKUP('DES -FT009'!$C35,Datos!$F$1:$G$4,2,FALSE)</f>
        <v>DO</v>
      </c>
      <c r="AT35" t="str">
        <f>VLOOKUP('DES -FT009'!$D35,Datos!$M$1:$N$23,2,FALSE)</f>
        <v>Objetivo7</v>
      </c>
      <c r="AU35" t="str">
        <f>VLOOKUP('DES -FT009'!$E35,Datos!$O$1:$P$23,2,FALSE)</f>
        <v>Iniciativa14</v>
      </c>
    </row>
    <row r="36" spans="1:47" ht="30" x14ac:dyDescent="0.25">
      <c r="A36" s="110" t="s">
        <v>479</v>
      </c>
      <c r="B36" s="56" t="s">
        <v>129</v>
      </c>
      <c r="C36" s="42" t="s">
        <v>17</v>
      </c>
      <c r="D36" s="42" t="s">
        <v>38</v>
      </c>
      <c r="E36" s="42" t="s">
        <v>84</v>
      </c>
      <c r="F36" s="42" t="s">
        <v>86</v>
      </c>
      <c r="G36" s="41" t="s">
        <v>480</v>
      </c>
      <c r="H36" s="42" t="s">
        <v>131</v>
      </c>
      <c r="I36" s="52">
        <v>45292</v>
      </c>
      <c r="J36" s="52">
        <v>45657</v>
      </c>
      <c r="K36" s="41" t="s">
        <v>481</v>
      </c>
      <c r="L36" s="42" t="s">
        <v>151</v>
      </c>
      <c r="M36" s="42" t="s">
        <v>184</v>
      </c>
      <c r="N36" s="42" t="s">
        <v>3</v>
      </c>
      <c r="O36" s="42" t="s">
        <v>3</v>
      </c>
      <c r="P36" s="42" t="s">
        <v>3</v>
      </c>
      <c r="Q36" s="42" t="s">
        <v>132</v>
      </c>
      <c r="R36" s="44" t="s">
        <v>259</v>
      </c>
      <c r="S36" s="120" t="s">
        <v>482</v>
      </c>
      <c r="T36" s="41" t="s">
        <v>391</v>
      </c>
      <c r="U36" s="41" t="s">
        <v>262</v>
      </c>
      <c r="V36" s="41" t="s">
        <v>303</v>
      </c>
      <c r="W36" s="41" t="s">
        <v>483</v>
      </c>
      <c r="X36" s="41" t="s">
        <v>484</v>
      </c>
      <c r="Y36" s="43">
        <v>0</v>
      </c>
      <c r="Z36" s="43">
        <v>0</v>
      </c>
      <c r="AA36" s="43">
        <v>1</v>
      </c>
      <c r="AB36" s="44" t="s">
        <v>306</v>
      </c>
      <c r="AC36" s="45" t="s">
        <v>267</v>
      </c>
      <c r="AD36" s="41" t="s">
        <v>485</v>
      </c>
      <c r="AE36" s="72" t="s">
        <v>486</v>
      </c>
      <c r="AF36" s="46" t="s">
        <v>487</v>
      </c>
      <c r="AG36" s="120">
        <v>0</v>
      </c>
      <c r="AH36" s="139" t="str">
        <f>IFERROR(Tabla2[[#This Row],[Valor del indicador en Trimestre II]]/Tabla2[[#This Row],[Meta Trimestre 2]],"-")</f>
        <v>-</v>
      </c>
      <c r="AI36" s="41" t="s">
        <v>488</v>
      </c>
      <c r="AJ36" s="154" t="s">
        <v>3</v>
      </c>
      <c r="AK36" s="30"/>
      <c r="AL36" s="27"/>
      <c r="AM36" s="27"/>
      <c r="AN36" s="29"/>
      <c r="AO36" s="30"/>
      <c r="AP36" s="27"/>
      <c r="AQ36" s="27"/>
      <c r="AR36" s="28"/>
      <c r="AS36" t="str">
        <f>VLOOKUP('DES -FT009'!$C36,Datos!$F$1:$G$4,2,FALSE)</f>
        <v>DO</v>
      </c>
      <c r="AT36" t="str">
        <f>VLOOKUP('DES -FT009'!$D36,Datos!$M$1:$N$23,2,FALSE)</f>
        <v>Objetivo7</v>
      </c>
      <c r="AU36" t="str">
        <f>VLOOKUP('DES -FT009'!$E36,Datos!$O$1:$P$23,2,FALSE)</f>
        <v>Iniciativa14</v>
      </c>
    </row>
    <row r="37" spans="1:47" ht="30" x14ac:dyDescent="0.25">
      <c r="A37" s="110" t="s">
        <v>489</v>
      </c>
      <c r="B37" s="56" t="s">
        <v>129</v>
      </c>
      <c r="C37" s="42" t="s">
        <v>17</v>
      </c>
      <c r="D37" s="42" t="s">
        <v>38</v>
      </c>
      <c r="E37" s="42" t="s">
        <v>84</v>
      </c>
      <c r="F37" s="42" t="s">
        <v>86</v>
      </c>
      <c r="G37" s="41" t="s">
        <v>490</v>
      </c>
      <c r="H37" s="42" t="s">
        <v>131</v>
      </c>
      <c r="I37" s="52">
        <v>45292</v>
      </c>
      <c r="J37" s="52">
        <v>45657</v>
      </c>
      <c r="K37" s="41" t="s">
        <v>491</v>
      </c>
      <c r="L37" s="42" t="s">
        <v>151</v>
      </c>
      <c r="M37" s="42" t="s">
        <v>184</v>
      </c>
      <c r="N37" s="42" t="s">
        <v>3</v>
      </c>
      <c r="O37" s="42" t="s">
        <v>3</v>
      </c>
      <c r="P37" s="42" t="s">
        <v>3</v>
      </c>
      <c r="Q37" s="42" t="s">
        <v>132</v>
      </c>
      <c r="R37" s="44" t="s">
        <v>259</v>
      </c>
      <c r="S37" s="120" t="s">
        <v>492</v>
      </c>
      <c r="T37" s="41" t="s">
        <v>391</v>
      </c>
      <c r="U37" s="41" t="s">
        <v>262</v>
      </c>
      <c r="V37" s="41" t="s">
        <v>303</v>
      </c>
      <c r="W37" s="41" t="s">
        <v>493</v>
      </c>
      <c r="X37" s="41" t="s">
        <v>494</v>
      </c>
      <c r="Y37" s="43">
        <v>0</v>
      </c>
      <c r="Z37" s="43">
        <v>0</v>
      </c>
      <c r="AA37" s="43">
        <v>1</v>
      </c>
      <c r="AB37" s="44" t="s">
        <v>306</v>
      </c>
      <c r="AC37" s="45" t="s">
        <v>267</v>
      </c>
      <c r="AD37" s="41" t="s">
        <v>495</v>
      </c>
      <c r="AE37" s="72" t="s">
        <v>486</v>
      </c>
      <c r="AF37" s="46" t="s">
        <v>496</v>
      </c>
      <c r="AG37" s="120">
        <v>0</v>
      </c>
      <c r="AH37" s="139" t="str">
        <f>IFERROR(Tabla2[[#This Row],[Valor del indicador en Trimestre II]]/Tabla2[[#This Row],[Meta Trimestre 2]],"-")</f>
        <v>-</v>
      </c>
      <c r="AI37" s="41" t="s">
        <v>1152</v>
      </c>
      <c r="AJ37" s="154" t="s">
        <v>3</v>
      </c>
      <c r="AK37" s="30"/>
      <c r="AL37" s="27"/>
      <c r="AM37" s="27"/>
      <c r="AN37" s="29"/>
      <c r="AO37" s="30"/>
      <c r="AP37" s="27"/>
      <c r="AQ37" s="27"/>
      <c r="AR37" s="28"/>
      <c r="AS37" t="str">
        <f>VLOOKUP('DES -FT009'!$C37,Datos!$F$1:$G$4,2,FALSE)</f>
        <v>DO</v>
      </c>
      <c r="AT37" t="str">
        <f>VLOOKUP('DES -FT009'!$D37,Datos!$M$1:$N$23,2,FALSE)</f>
        <v>Objetivo7</v>
      </c>
      <c r="AU37" t="str">
        <f>VLOOKUP('DES -FT009'!$E37,Datos!$O$1:$P$23,2,FALSE)</f>
        <v>Iniciativa14</v>
      </c>
    </row>
    <row r="38" spans="1:47" ht="30" x14ac:dyDescent="0.25">
      <c r="A38" s="110" t="s">
        <v>497</v>
      </c>
      <c r="B38" s="56" t="s">
        <v>129</v>
      </c>
      <c r="C38" s="42" t="s">
        <v>17</v>
      </c>
      <c r="D38" s="42" t="s">
        <v>38</v>
      </c>
      <c r="E38" s="42" t="s">
        <v>84</v>
      </c>
      <c r="F38" s="42" t="s">
        <v>86</v>
      </c>
      <c r="G38" s="41" t="s">
        <v>498</v>
      </c>
      <c r="H38" s="42" t="s">
        <v>131</v>
      </c>
      <c r="I38" s="52">
        <v>45292</v>
      </c>
      <c r="J38" s="52">
        <v>45657</v>
      </c>
      <c r="K38" s="41" t="s">
        <v>499</v>
      </c>
      <c r="L38" s="42" t="s">
        <v>151</v>
      </c>
      <c r="M38" s="42" t="s">
        <v>184</v>
      </c>
      <c r="N38" s="42" t="s">
        <v>3</v>
      </c>
      <c r="O38" s="42" t="s">
        <v>3</v>
      </c>
      <c r="P38" s="42" t="s">
        <v>3</v>
      </c>
      <c r="Q38" s="42" t="s">
        <v>132</v>
      </c>
      <c r="R38" s="44" t="s">
        <v>259</v>
      </c>
      <c r="S38" s="120" t="s">
        <v>500</v>
      </c>
      <c r="T38" s="41" t="s">
        <v>357</v>
      </c>
      <c r="U38" s="41" t="s">
        <v>262</v>
      </c>
      <c r="V38" s="41" t="s">
        <v>303</v>
      </c>
      <c r="W38" s="41" t="s">
        <v>501</v>
      </c>
      <c r="X38" s="41" t="s">
        <v>502</v>
      </c>
      <c r="Y38" s="43">
        <v>0.5</v>
      </c>
      <c r="Z38" s="43">
        <v>0</v>
      </c>
      <c r="AA38" s="43">
        <v>0.5</v>
      </c>
      <c r="AB38" s="44" t="s">
        <v>306</v>
      </c>
      <c r="AC38" s="45" t="s">
        <v>267</v>
      </c>
      <c r="AD38" s="41" t="s">
        <v>503</v>
      </c>
      <c r="AE38" s="72" t="s">
        <v>504</v>
      </c>
      <c r="AF38" s="46" t="s">
        <v>505</v>
      </c>
      <c r="AG38" s="120" t="s">
        <v>259</v>
      </c>
      <c r="AH38" s="139" t="str">
        <f>IFERROR(Tabla2[[#This Row],[Valor del indicador en Trimestre II]]/Tabla2[[#This Row],[Meta Trimestre 2]],"-")</f>
        <v>-</v>
      </c>
      <c r="AI38" s="41" t="s">
        <v>506</v>
      </c>
      <c r="AJ38" s="154" t="s">
        <v>3</v>
      </c>
      <c r="AK38" s="30"/>
      <c r="AL38" s="27"/>
      <c r="AM38" s="27"/>
      <c r="AN38" s="29"/>
      <c r="AO38" s="30"/>
      <c r="AP38" s="27"/>
      <c r="AQ38" s="27"/>
      <c r="AR38" s="28"/>
      <c r="AS38" t="str">
        <f>VLOOKUP('DES -FT009'!$C38,Datos!$F$1:$G$4,2,FALSE)</f>
        <v>DO</v>
      </c>
      <c r="AT38" t="str">
        <f>VLOOKUP('DES -FT009'!$D38,Datos!$M$1:$N$23,2,FALSE)</f>
        <v>Objetivo7</v>
      </c>
      <c r="AU38" t="str">
        <f>VLOOKUP('DES -FT009'!$E38,Datos!$O$1:$P$23,2,FALSE)</f>
        <v>Iniciativa14</v>
      </c>
    </row>
    <row r="39" spans="1:47" ht="60" x14ac:dyDescent="0.25">
      <c r="A39" s="110" t="s">
        <v>507</v>
      </c>
      <c r="B39" s="56" t="s">
        <v>120</v>
      </c>
      <c r="C39" s="42" t="s">
        <v>17</v>
      </c>
      <c r="D39" s="42" t="s">
        <v>38</v>
      </c>
      <c r="E39" s="42" t="s">
        <v>84</v>
      </c>
      <c r="F39" s="42" t="s">
        <v>86</v>
      </c>
      <c r="G39" s="41" t="s">
        <v>508</v>
      </c>
      <c r="H39" s="42" t="s">
        <v>122</v>
      </c>
      <c r="I39" s="52">
        <v>45292</v>
      </c>
      <c r="J39" s="52">
        <v>45657</v>
      </c>
      <c r="K39" s="41" t="s">
        <v>509</v>
      </c>
      <c r="L39" s="42" t="s">
        <v>156</v>
      </c>
      <c r="M39" s="42" t="s">
        <v>190</v>
      </c>
      <c r="N39" s="42" t="s">
        <v>3</v>
      </c>
      <c r="O39" s="42" t="s">
        <v>3</v>
      </c>
      <c r="P39" s="42" t="s">
        <v>3</v>
      </c>
      <c r="Q39" s="42" t="s">
        <v>132</v>
      </c>
      <c r="R39" s="44" t="s">
        <v>259</v>
      </c>
      <c r="S39" s="120" t="s">
        <v>510</v>
      </c>
      <c r="T39" s="41" t="s">
        <v>261</v>
      </c>
      <c r="U39" s="41" t="s">
        <v>262</v>
      </c>
      <c r="V39" s="41" t="s">
        <v>303</v>
      </c>
      <c r="W39" s="41" t="s">
        <v>511</v>
      </c>
      <c r="X39" s="41" t="s">
        <v>512</v>
      </c>
      <c r="Y39" s="43">
        <v>0.4</v>
      </c>
      <c r="Z39" s="43">
        <v>0.6</v>
      </c>
      <c r="AA39" s="43">
        <v>0.95</v>
      </c>
      <c r="AB39" s="44" t="s">
        <v>266</v>
      </c>
      <c r="AC39" s="45" t="s">
        <v>267</v>
      </c>
      <c r="AD39" s="41" t="s">
        <v>513</v>
      </c>
      <c r="AE39" s="72" t="s">
        <v>514</v>
      </c>
      <c r="AF39" s="46" t="s">
        <v>515</v>
      </c>
      <c r="AG39" s="147">
        <f>16/38</f>
        <v>0.42105263157894735</v>
      </c>
      <c r="AH39" s="139">
        <f>IFERROR(Tabla2[[#This Row],[Valor del indicador en Trimestre II]]/Tabla2[[#This Row],[Meta Trimestre 2]],"-")</f>
        <v>1.0526315789473684</v>
      </c>
      <c r="AI39" s="41" t="s">
        <v>1101</v>
      </c>
      <c r="AJ39" s="154" t="s">
        <v>1178</v>
      </c>
      <c r="AK39" s="30"/>
      <c r="AL39" s="27"/>
      <c r="AM39" s="27"/>
      <c r="AN39" s="29"/>
      <c r="AO39" s="30"/>
      <c r="AP39" s="27"/>
      <c r="AQ39" s="27"/>
      <c r="AR39" s="28"/>
      <c r="AS39" t="str">
        <f>VLOOKUP('DES -FT009'!$C39,Datos!$F$1:$G$4,2,FALSE)</f>
        <v>DO</v>
      </c>
      <c r="AT39" t="str">
        <f>VLOOKUP('DES -FT009'!$D39,Datos!$M$1:$N$23,2,FALSE)</f>
        <v>Objetivo7</v>
      </c>
      <c r="AU39" t="str">
        <f>VLOOKUP('DES -FT009'!$E39,Datos!$O$1:$P$23,2,FALSE)</f>
        <v>Iniciativa14</v>
      </c>
    </row>
    <row r="40" spans="1:47" ht="210" x14ac:dyDescent="0.25">
      <c r="A40" s="110" t="s">
        <v>516</v>
      </c>
      <c r="B40" s="56" t="s">
        <v>134</v>
      </c>
      <c r="C40" s="42" t="s">
        <v>0</v>
      </c>
      <c r="D40" s="42" t="s">
        <v>8</v>
      </c>
      <c r="E40" s="42" t="s">
        <v>13</v>
      </c>
      <c r="F40" s="42" t="s">
        <v>15</v>
      </c>
      <c r="G40" s="41" t="s">
        <v>517</v>
      </c>
      <c r="H40" s="42" t="s">
        <v>136</v>
      </c>
      <c r="I40" s="52">
        <v>45323</v>
      </c>
      <c r="J40" s="52">
        <v>45636</v>
      </c>
      <c r="K40" s="41" t="s">
        <v>518</v>
      </c>
      <c r="L40" s="42" t="s">
        <v>156</v>
      </c>
      <c r="M40" s="42" t="s">
        <v>186</v>
      </c>
      <c r="N40" s="42" t="s">
        <v>186</v>
      </c>
      <c r="O40" s="42"/>
      <c r="P40" s="42" t="s">
        <v>3</v>
      </c>
      <c r="Q40" s="42" t="s">
        <v>127</v>
      </c>
      <c r="R40" s="44" t="s">
        <v>259</v>
      </c>
      <c r="S40" s="120" t="s">
        <v>519</v>
      </c>
      <c r="T40" s="41" t="s">
        <v>520</v>
      </c>
      <c r="U40" s="41" t="s">
        <v>262</v>
      </c>
      <c r="V40" s="41" t="s">
        <v>303</v>
      </c>
      <c r="W40" s="41" t="s">
        <v>521</v>
      </c>
      <c r="X40" s="41" t="s">
        <v>522</v>
      </c>
      <c r="Y40" s="99">
        <v>1</v>
      </c>
      <c r="Z40" s="99">
        <v>1</v>
      </c>
      <c r="AA40" s="99">
        <v>1</v>
      </c>
      <c r="AB40" s="44" t="s">
        <v>306</v>
      </c>
      <c r="AC40" s="45" t="s">
        <v>267</v>
      </c>
      <c r="AD40" s="51" t="s">
        <v>523</v>
      </c>
      <c r="AE40" s="72" t="s">
        <v>524</v>
      </c>
      <c r="AF40" s="121" t="s">
        <v>525</v>
      </c>
      <c r="AG40" s="120">
        <v>0.8</v>
      </c>
      <c r="AH40" s="139">
        <f>IFERROR(Tabla2[[#This Row],[Valor del indicador en Trimestre II]]/Tabla2[[#This Row],[Meta Trimestre 2]],"-")</f>
        <v>0.8</v>
      </c>
      <c r="AI40" s="41" t="s">
        <v>1153</v>
      </c>
      <c r="AJ40" s="154" t="s">
        <v>524</v>
      </c>
      <c r="AK40" s="30"/>
      <c r="AL40" s="27"/>
      <c r="AM40" s="27"/>
      <c r="AN40" s="29"/>
      <c r="AO40" s="30"/>
      <c r="AP40" s="27"/>
      <c r="AQ40" s="27"/>
      <c r="AR40" s="28"/>
      <c r="AS40" t="str">
        <f>VLOOKUP('DES -FT009'!$C40,Datos!$F$1:$G$4,2,FALSE)</f>
        <v>VP</v>
      </c>
      <c r="AT40" t="str">
        <f>VLOOKUP('DES -FT009'!$D40,Datos!$M$1:$N$23,2,FALSE)</f>
        <v>Objetivo2</v>
      </c>
      <c r="AU40" t="str">
        <f>VLOOKUP('DES -FT009'!$E40,Datos!$O$1:$P$23,2,FALSE)</f>
        <v>Iniciativa2</v>
      </c>
    </row>
    <row r="41" spans="1:47" ht="135" x14ac:dyDescent="0.25">
      <c r="A41" s="110" t="s">
        <v>526</v>
      </c>
      <c r="B41" s="56" t="s">
        <v>134</v>
      </c>
      <c r="C41" s="42" t="s">
        <v>0</v>
      </c>
      <c r="D41" s="42" t="s">
        <v>8</v>
      </c>
      <c r="E41" s="42" t="s">
        <v>13</v>
      </c>
      <c r="F41" s="42" t="s">
        <v>20</v>
      </c>
      <c r="G41" s="41" t="s">
        <v>527</v>
      </c>
      <c r="H41" s="42" t="s">
        <v>136</v>
      </c>
      <c r="I41" s="52">
        <v>45352</v>
      </c>
      <c r="J41" s="52">
        <v>45657</v>
      </c>
      <c r="K41" s="41" t="s">
        <v>518</v>
      </c>
      <c r="L41" s="42" t="s">
        <v>156</v>
      </c>
      <c r="M41" s="42" t="s">
        <v>186</v>
      </c>
      <c r="N41" s="42" t="s">
        <v>186</v>
      </c>
      <c r="O41" s="42"/>
      <c r="P41" s="42" t="s">
        <v>3</v>
      </c>
      <c r="Q41" s="42" t="s">
        <v>132</v>
      </c>
      <c r="R41" s="44" t="s">
        <v>259</v>
      </c>
      <c r="S41" s="120" t="s">
        <v>528</v>
      </c>
      <c r="T41" s="41" t="s">
        <v>520</v>
      </c>
      <c r="U41" s="41" t="s">
        <v>262</v>
      </c>
      <c r="V41" s="41" t="s">
        <v>303</v>
      </c>
      <c r="W41" s="41" t="s">
        <v>529</v>
      </c>
      <c r="X41" s="41" t="s">
        <v>522</v>
      </c>
      <c r="Y41" s="99">
        <v>1</v>
      </c>
      <c r="Z41" s="99">
        <v>1</v>
      </c>
      <c r="AA41" s="99">
        <v>1</v>
      </c>
      <c r="AB41" s="44" t="s">
        <v>306</v>
      </c>
      <c r="AC41" s="45" t="s">
        <v>267</v>
      </c>
      <c r="AD41" s="51" t="s">
        <v>530</v>
      </c>
      <c r="AE41" s="72" t="s">
        <v>531</v>
      </c>
      <c r="AF41" s="121" t="s">
        <v>532</v>
      </c>
      <c r="AG41" s="120">
        <v>0.5</v>
      </c>
      <c r="AH41" s="139">
        <f>IFERROR(Tabla2[[#This Row],[Valor del indicador en Trimestre II]]/Tabla2[[#This Row],[Meta Trimestre 2]],"-")</f>
        <v>0.5</v>
      </c>
      <c r="AI41" s="41" t="s">
        <v>1109</v>
      </c>
      <c r="AJ41" s="154" t="s">
        <v>277</v>
      </c>
      <c r="AK41" s="30"/>
      <c r="AL41" s="27"/>
      <c r="AM41" s="27"/>
      <c r="AN41" s="29"/>
      <c r="AO41" s="30"/>
      <c r="AP41" s="27"/>
      <c r="AQ41" s="27"/>
      <c r="AR41" s="28"/>
      <c r="AS41" t="str">
        <f>VLOOKUP('DES -FT009'!$C41,Datos!$F$1:$G$4,2,FALSE)</f>
        <v>VP</v>
      </c>
      <c r="AT41" t="str">
        <f>VLOOKUP('DES -FT009'!$D41,Datos!$M$1:$N$23,2,FALSE)</f>
        <v>Objetivo2</v>
      </c>
      <c r="AU41" t="str">
        <f>VLOOKUP('DES -FT009'!$E41,Datos!$O$1:$P$23,2,FALSE)</f>
        <v>Iniciativa2</v>
      </c>
    </row>
    <row r="42" spans="1:47" ht="120" x14ac:dyDescent="0.25">
      <c r="A42" s="110" t="s">
        <v>533</v>
      </c>
      <c r="B42" s="56" t="s">
        <v>134</v>
      </c>
      <c r="C42" s="42" t="s">
        <v>9</v>
      </c>
      <c r="D42" s="42" t="s">
        <v>16</v>
      </c>
      <c r="E42" s="42" t="s">
        <v>26</v>
      </c>
      <c r="F42" s="42" t="s">
        <v>28</v>
      </c>
      <c r="G42" s="41" t="s">
        <v>534</v>
      </c>
      <c r="H42" s="42" t="s">
        <v>136</v>
      </c>
      <c r="I42" s="52">
        <v>45323</v>
      </c>
      <c r="J42" s="52">
        <v>45657</v>
      </c>
      <c r="K42" s="41" t="s">
        <v>518</v>
      </c>
      <c r="L42" s="42" t="s">
        <v>156</v>
      </c>
      <c r="M42" s="42" t="s">
        <v>186</v>
      </c>
      <c r="N42" s="42" t="s">
        <v>173</v>
      </c>
      <c r="O42" s="42"/>
      <c r="P42" s="42" t="s">
        <v>3</v>
      </c>
      <c r="Q42" s="42" t="s">
        <v>127</v>
      </c>
      <c r="R42" s="44" t="s">
        <v>259</v>
      </c>
      <c r="S42" s="120" t="s">
        <v>535</v>
      </c>
      <c r="T42" s="41" t="s">
        <v>357</v>
      </c>
      <c r="U42" s="41" t="s">
        <v>262</v>
      </c>
      <c r="V42" s="41" t="s">
        <v>303</v>
      </c>
      <c r="W42" s="41" t="s">
        <v>536</v>
      </c>
      <c r="X42" s="41" t="s">
        <v>522</v>
      </c>
      <c r="Y42" s="99">
        <v>1</v>
      </c>
      <c r="Z42" s="99">
        <v>1</v>
      </c>
      <c r="AA42" s="99">
        <v>1</v>
      </c>
      <c r="AB42" s="44" t="s">
        <v>266</v>
      </c>
      <c r="AC42" s="45" t="s">
        <v>267</v>
      </c>
      <c r="AD42" s="51" t="s">
        <v>537</v>
      </c>
      <c r="AE42" s="72" t="s">
        <v>538</v>
      </c>
      <c r="AF42" s="121" t="s">
        <v>539</v>
      </c>
      <c r="AG42" s="120">
        <v>1</v>
      </c>
      <c r="AH42" s="139">
        <f>IFERROR(Tabla2[[#This Row],[Valor del indicador en Trimestre II]]/Tabla2[[#This Row],[Meta Trimestre 2]],"-")</f>
        <v>1</v>
      </c>
      <c r="AI42" s="41" t="s">
        <v>1110</v>
      </c>
      <c r="AJ42" s="154" t="s">
        <v>1111</v>
      </c>
      <c r="AK42" s="30"/>
      <c r="AL42" s="27"/>
      <c r="AM42" s="27"/>
      <c r="AN42" s="29"/>
      <c r="AO42" s="30"/>
      <c r="AP42" s="27"/>
      <c r="AQ42" s="27"/>
      <c r="AR42" s="28"/>
      <c r="AS42" t="str">
        <f>VLOOKUP('DES -FT009'!$C42,Datos!$F$1:$G$4,2,FALSE)</f>
        <v>MS</v>
      </c>
      <c r="AT42" t="str">
        <f>VLOOKUP('DES -FT009'!$D42,Datos!$M$1:$N$23,2,FALSE)</f>
        <v>Objetivo3</v>
      </c>
      <c r="AU42" t="str">
        <f>VLOOKUP('DES -FT009'!$E42,Datos!$O$1:$P$23,2,FALSE)</f>
        <v>Iniciativa3</v>
      </c>
    </row>
    <row r="43" spans="1:47" ht="165" x14ac:dyDescent="0.25">
      <c r="A43" s="110" t="s">
        <v>540</v>
      </c>
      <c r="B43" s="56" t="s">
        <v>134</v>
      </c>
      <c r="C43" s="42" t="s">
        <v>9</v>
      </c>
      <c r="D43" s="42" t="s">
        <v>29</v>
      </c>
      <c r="E43" s="42" t="s">
        <v>60</v>
      </c>
      <c r="F43" s="42" t="s">
        <v>64</v>
      </c>
      <c r="G43" s="41" t="s">
        <v>541</v>
      </c>
      <c r="H43" s="42" t="s">
        <v>136</v>
      </c>
      <c r="I43" s="52">
        <v>45323</v>
      </c>
      <c r="J43" s="52">
        <v>45473</v>
      </c>
      <c r="K43" s="41" t="s">
        <v>518</v>
      </c>
      <c r="L43" s="42" t="s">
        <v>156</v>
      </c>
      <c r="M43" s="42" t="s">
        <v>186</v>
      </c>
      <c r="N43" s="42" t="s">
        <v>180</v>
      </c>
      <c r="O43" s="42"/>
      <c r="P43" s="42" t="s">
        <v>3</v>
      </c>
      <c r="Q43" s="42" t="s">
        <v>127</v>
      </c>
      <c r="R43" s="44" t="s">
        <v>259</v>
      </c>
      <c r="S43" s="120" t="s">
        <v>542</v>
      </c>
      <c r="T43" s="41" t="s">
        <v>520</v>
      </c>
      <c r="U43" s="41" t="s">
        <v>262</v>
      </c>
      <c r="V43" s="41" t="s">
        <v>303</v>
      </c>
      <c r="W43" s="41" t="s">
        <v>543</v>
      </c>
      <c r="X43" s="41" t="s">
        <v>522</v>
      </c>
      <c r="Y43" s="99">
        <v>1</v>
      </c>
      <c r="Z43" s="99">
        <v>0</v>
      </c>
      <c r="AA43" s="99">
        <v>0</v>
      </c>
      <c r="AB43" s="44" t="s">
        <v>266</v>
      </c>
      <c r="AC43" s="45" t="s">
        <v>267</v>
      </c>
      <c r="AD43" s="51" t="s">
        <v>544</v>
      </c>
      <c r="AE43" s="72" t="s">
        <v>277</v>
      </c>
      <c r="AF43" s="121" t="s">
        <v>545</v>
      </c>
      <c r="AG43" s="120">
        <v>1</v>
      </c>
      <c r="AH43" s="139">
        <f>IFERROR(Tabla2[[#This Row],[Valor del indicador en Trimestre II]]/Tabla2[[#This Row],[Meta Trimestre 2]],"-")</f>
        <v>1</v>
      </c>
      <c r="AI43" s="41" t="s">
        <v>1112</v>
      </c>
      <c r="AJ43" s="154" t="s">
        <v>1133</v>
      </c>
      <c r="AK43" s="30"/>
      <c r="AL43" s="27"/>
      <c r="AM43" s="27"/>
      <c r="AN43" s="29"/>
      <c r="AO43" s="30"/>
      <c r="AP43" s="27"/>
      <c r="AQ43" s="27"/>
      <c r="AR43" s="28"/>
      <c r="AS43" t="str">
        <f>VLOOKUP('DES -FT009'!$C43,Datos!$F$1:$G$4,2,FALSE)</f>
        <v>MS</v>
      </c>
      <c r="AT43" t="str">
        <f>VLOOKUP('DES -FT009'!$D43,Datos!$M$1:$N$23,2,FALSE)</f>
        <v>Objetivo5</v>
      </c>
      <c r="AU43" t="str">
        <f>VLOOKUP('DES -FT009'!$E43,Datos!$O$1:$P$23,2,FALSE)</f>
        <v>Iniciativa9</v>
      </c>
    </row>
    <row r="44" spans="1:47" ht="135" x14ac:dyDescent="0.25">
      <c r="A44" s="110" t="s">
        <v>546</v>
      </c>
      <c r="B44" s="56" t="s">
        <v>134</v>
      </c>
      <c r="C44" s="42" t="s">
        <v>9</v>
      </c>
      <c r="D44" s="42" t="s">
        <v>29</v>
      </c>
      <c r="E44" s="42" t="s">
        <v>60</v>
      </c>
      <c r="F44" s="42" t="s">
        <v>64</v>
      </c>
      <c r="G44" s="41" t="s">
        <v>547</v>
      </c>
      <c r="H44" s="42" t="s">
        <v>136</v>
      </c>
      <c r="I44" s="52">
        <v>45444</v>
      </c>
      <c r="J44" s="52">
        <v>45657</v>
      </c>
      <c r="K44" s="41" t="s">
        <v>518</v>
      </c>
      <c r="L44" s="42" t="s">
        <v>156</v>
      </c>
      <c r="M44" s="42" t="s">
        <v>186</v>
      </c>
      <c r="N44" s="42" t="s">
        <v>180</v>
      </c>
      <c r="O44" s="42"/>
      <c r="P44" s="42" t="s">
        <v>3</v>
      </c>
      <c r="Q44" s="42" t="s">
        <v>127</v>
      </c>
      <c r="R44" s="44" t="s">
        <v>259</v>
      </c>
      <c r="S44" s="120" t="s">
        <v>548</v>
      </c>
      <c r="T44" s="41" t="s">
        <v>520</v>
      </c>
      <c r="U44" s="41" t="s">
        <v>262</v>
      </c>
      <c r="V44" s="41" t="s">
        <v>303</v>
      </c>
      <c r="W44" s="41" t="s">
        <v>549</v>
      </c>
      <c r="X44" s="41" t="s">
        <v>522</v>
      </c>
      <c r="Y44" s="99">
        <v>0</v>
      </c>
      <c r="Z44" s="99">
        <v>1</v>
      </c>
      <c r="AA44" s="99">
        <v>1</v>
      </c>
      <c r="AB44" s="44" t="s">
        <v>266</v>
      </c>
      <c r="AC44" s="45"/>
      <c r="AD44" s="79" t="s">
        <v>486</v>
      </c>
      <c r="AE44" s="74" t="s">
        <v>486</v>
      </c>
      <c r="AF44" s="124" t="s">
        <v>550</v>
      </c>
      <c r="AG44" s="120">
        <v>0</v>
      </c>
      <c r="AH44" s="139" t="str">
        <f>IFERROR(Tabla2[[#This Row],[Valor del indicador en Trimestre II]]/Tabla2[[#This Row],[Meta Trimestre 2]],"-")</f>
        <v>-</v>
      </c>
      <c r="AI44" s="41" t="s">
        <v>550</v>
      </c>
      <c r="AJ44" s="154" t="s">
        <v>486</v>
      </c>
      <c r="AK44" s="30"/>
      <c r="AL44" s="27"/>
      <c r="AM44" s="27"/>
      <c r="AN44" s="29"/>
      <c r="AO44" s="30"/>
      <c r="AP44" s="27"/>
      <c r="AQ44" s="27"/>
      <c r="AR44" s="28"/>
      <c r="AS44" t="str">
        <f>VLOOKUP('DES -FT009'!$C44,Datos!$F$1:$G$4,2,FALSE)</f>
        <v>MS</v>
      </c>
      <c r="AT44" t="str">
        <f>VLOOKUP('DES -FT009'!$D44,Datos!$M$1:$N$23,2,FALSE)</f>
        <v>Objetivo5</v>
      </c>
      <c r="AU44" t="str">
        <f>VLOOKUP('DES -FT009'!$E44,Datos!$O$1:$P$23,2,FALSE)</f>
        <v>Iniciativa9</v>
      </c>
    </row>
    <row r="45" spans="1:47" ht="255" x14ac:dyDescent="0.25">
      <c r="A45" s="110" t="s">
        <v>551</v>
      </c>
      <c r="B45" s="56" t="s">
        <v>103</v>
      </c>
      <c r="C45" s="42" t="s">
        <v>17</v>
      </c>
      <c r="D45" s="42" t="s">
        <v>38</v>
      </c>
      <c r="E45" s="42" t="s">
        <v>84</v>
      </c>
      <c r="F45" s="42" t="s">
        <v>86</v>
      </c>
      <c r="G45" s="41" t="s">
        <v>552</v>
      </c>
      <c r="H45" s="42" t="s">
        <v>105</v>
      </c>
      <c r="I45" s="52">
        <v>45293</v>
      </c>
      <c r="J45" s="52">
        <v>45657</v>
      </c>
      <c r="K45" s="41" t="s">
        <v>553</v>
      </c>
      <c r="L45" s="42" t="s">
        <v>156</v>
      </c>
      <c r="M45" s="42" t="s">
        <v>187</v>
      </c>
      <c r="N45" s="42" t="s">
        <v>3</v>
      </c>
      <c r="O45" s="42" t="s">
        <v>3</v>
      </c>
      <c r="P45" s="42" t="s">
        <v>89</v>
      </c>
      <c r="Q45" s="42" t="s">
        <v>132</v>
      </c>
      <c r="R45" s="44" t="s">
        <v>259</v>
      </c>
      <c r="S45" s="120" t="s">
        <v>554</v>
      </c>
      <c r="T45" s="41" t="s">
        <v>261</v>
      </c>
      <c r="U45" s="41" t="s">
        <v>262</v>
      </c>
      <c r="V45" s="41" t="s">
        <v>303</v>
      </c>
      <c r="W45" s="41" t="s">
        <v>555</v>
      </c>
      <c r="X45" s="41" t="s">
        <v>556</v>
      </c>
      <c r="Y45" s="43">
        <v>0.49</v>
      </c>
      <c r="Z45" s="43">
        <v>0.68</v>
      </c>
      <c r="AA45" s="43">
        <v>1</v>
      </c>
      <c r="AB45" s="44" t="s">
        <v>266</v>
      </c>
      <c r="AC45" s="45" t="s">
        <v>267</v>
      </c>
      <c r="AD45" s="41" t="s">
        <v>557</v>
      </c>
      <c r="AE45" s="72" t="s">
        <v>320</v>
      </c>
      <c r="AF45" s="46" t="s">
        <v>558</v>
      </c>
      <c r="AG45" s="138">
        <v>0.45</v>
      </c>
      <c r="AH45" s="148">
        <f>IFERROR(Tabla2[[#This Row],[Valor del indicador en Trimestre II]]/Tabla2[[#This Row],[Meta Trimestre 2]],"-")</f>
        <v>0.91836734693877553</v>
      </c>
      <c r="AI45" s="41" t="s">
        <v>559</v>
      </c>
      <c r="AJ45" s="154" t="s">
        <v>1134</v>
      </c>
      <c r="AK45" s="30"/>
      <c r="AL45" s="27"/>
      <c r="AM45" s="27"/>
      <c r="AN45" s="29"/>
      <c r="AO45" s="30"/>
      <c r="AP45" s="27"/>
      <c r="AQ45" s="27"/>
      <c r="AR45" s="28"/>
      <c r="AS45" t="str">
        <f>VLOOKUP('DES -FT009'!$C45,Datos!$F$1:$G$4,2,FALSE)</f>
        <v>DO</v>
      </c>
      <c r="AT45" t="str">
        <f>VLOOKUP('DES -FT009'!$D45,Datos!$M$1:$N$23,2,FALSE)</f>
        <v>Objetivo7</v>
      </c>
      <c r="AU45" t="str">
        <f>VLOOKUP('DES -FT009'!$E45,Datos!$O$1:$P$23,2,FALSE)</f>
        <v>Iniciativa14</v>
      </c>
    </row>
    <row r="46" spans="1:47" ht="210" x14ac:dyDescent="0.25">
      <c r="A46" s="110" t="s">
        <v>560</v>
      </c>
      <c r="B46" s="56" t="s">
        <v>103</v>
      </c>
      <c r="C46" s="42" t="s">
        <v>17</v>
      </c>
      <c r="D46" s="42" t="s">
        <v>38</v>
      </c>
      <c r="E46" s="42" t="s">
        <v>84</v>
      </c>
      <c r="F46" s="42" t="s">
        <v>86</v>
      </c>
      <c r="G46" s="41" t="s">
        <v>561</v>
      </c>
      <c r="H46" s="42" t="s">
        <v>105</v>
      </c>
      <c r="I46" s="52">
        <v>45293</v>
      </c>
      <c r="J46" s="52">
        <v>45657</v>
      </c>
      <c r="K46" s="41" t="s">
        <v>562</v>
      </c>
      <c r="L46" s="42" t="s">
        <v>156</v>
      </c>
      <c r="M46" s="42" t="s">
        <v>187</v>
      </c>
      <c r="N46" s="42" t="s">
        <v>3</v>
      </c>
      <c r="O46" s="42" t="s">
        <v>3</v>
      </c>
      <c r="P46" s="42" t="s">
        <v>95</v>
      </c>
      <c r="Q46" s="42" t="s">
        <v>132</v>
      </c>
      <c r="R46" s="44" t="s">
        <v>259</v>
      </c>
      <c r="S46" s="120" t="s">
        <v>563</v>
      </c>
      <c r="T46" s="41" t="s">
        <v>261</v>
      </c>
      <c r="U46" s="41" t="s">
        <v>262</v>
      </c>
      <c r="V46" s="41" t="s">
        <v>303</v>
      </c>
      <c r="W46" s="41" t="s">
        <v>564</v>
      </c>
      <c r="X46" s="41" t="s">
        <v>565</v>
      </c>
      <c r="Y46" s="50">
        <v>0.63</v>
      </c>
      <c r="Z46" s="50">
        <v>0.76500000000000001</v>
      </c>
      <c r="AA46" s="50">
        <v>1</v>
      </c>
      <c r="AB46" s="44" t="s">
        <v>266</v>
      </c>
      <c r="AC46" s="45" t="s">
        <v>267</v>
      </c>
      <c r="AD46" s="41" t="s">
        <v>566</v>
      </c>
      <c r="AE46" s="72" t="s">
        <v>320</v>
      </c>
      <c r="AF46" s="46" t="s">
        <v>567</v>
      </c>
      <c r="AG46" s="138">
        <v>0.63</v>
      </c>
      <c r="AH46" s="148">
        <f>IFERROR(Tabla2[[#This Row],[Valor del indicador en Trimestre II]]/Tabla2[[#This Row],[Meta Trimestre 2]],"-")</f>
        <v>1</v>
      </c>
      <c r="AI46" s="66" t="s">
        <v>568</v>
      </c>
      <c r="AJ46" s="154" t="s">
        <v>1134</v>
      </c>
      <c r="AK46" s="30"/>
      <c r="AL46" s="27"/>
      <c r="AM46" s="27"/>
      <c r="AN46" s="29"/>
      <c r="AO46" s="30"/>
      <c r="AP46" s="27"/>
      <c r="AQ46" s="27"/>
      <c r="AR46" s="28"/>
      <c r="AS46" t="str">
        <f>VLOOKUP('DES -FT009'!$C46,Datos!$F$1:$G$4,2,FALSE)</f>
        <v>DO</v>
      </c>
      <c r="AT46" t="str">
        <f>VLOOKUP('DES -FT009'!$D46,Datos!$M$1:$N$23,2,FALSE)</f>
        <v>Objetivo7</v>
      </c>
      <c r="AU46" t="str">
        <f>VLOOKUP('DES -FT009'!$E46,Datos!$O$1:$P$23,2,FALSE)</f>
        <v>Iniciativa14</v>
      </c>
    </row>
    <row r="47" spans="1:47" ht="195" x14ac:dyDescent="0.25">
      <c r="A47" s="110" t="s">
        <v>569</v>
      </c>
      <c r="B47" s="56" t="s">
        <v>103</v>
      </c>
      <c r="C47" s="42" t="s">
        <v>17</v>
      </c>
      <c r="D47" s="42" t="s">
        <v>38</v>
      </c>
      <c r="E47" s="42" t="s">
        <v>84</v>
      </c>
      <c r="F47" s="42" t="s">
        <v>86</v>
      </c>
      <c r="G47" s="41" t="s">
        <v>570</v>
      </c>
      <c r="H47" s="42" t="s">
        <v>105</v>
      </c>
      <c r="I47" s="52">
        <v>45293</v>
      </c>
      <c r="J47" s="52">
        <v>45657</v>
      </c>
      <c r="K47" s="41" t="s">
        <v>571</v>
      </c>
      <c r="L47" s="42" t="s">
        <v>156</v>
      </c>
      <c r="M47" s="42" t="s">
        <v>187</v>
      </c>
      <c r="N47" s="42" t="s">
        <v>3</v>
      </c>
      <c r="O47" s="42" t="s">
        <v>3</v>
      </c>
      <c r="P47" s="42" t="s">
        <v>101</v>
      </c>
      <c r="Q47" s="42" t="s">
        <v>132</v>
      </c>
      <c r="R47" s="44" t="s">
        <v>259</v>
      </c>
      <c r="S47" s="120" t="s">
        <v>572</v>
      </c>
      <c r="T47" s="41" t="s">
        <v>261</v>
      </c>
      <c r="U47" s="41" t="s">
        <v>262</v>
      </c>
      <c r="V47" s="41" t="s">
        <v>303</v>
      </c>
      <c r="W47" s="41" t="s">
        <v>573</v>
      </c>
      <c r="X47" s="41" t="s">
        <v>565</v>
      </c>
      <c r="Y47" s="50">
        <v>0.22500000000000001</v>
      </c>
      <c r="Z47" s="43">
        <v>0.5</v>
      </c>
      <c r="AA47" s="43">
        <v>1</v>
      </c>
      <c r="AB47" s="44" t="s">
        <v>266</v>
      </c>
      <c r="AC47" s="45" t="s">
        <v>267</v>
      </c>
      <c r="AD47" s="41" t="s">
        <v>574</v>
      </c>
      <c r="AE47" s="72" t="s">
        <v>320</v>
      </c>
      <c r="AF47" s="46" t="s">
        <v>575</v>
      </c>
      <c r="AG47" s="149">
        <v>0.125</v>
      </c>
      <c r="AH47" s="148">
        <f>IFERROR(Tabla2[[#This Row],[Valor del indicador en Trimestre II]]/Tabla2[[#This Row],[Meta Trimestre 2]],"-")</f>
        <v>0.55555555555555558</v>
      </c>
      <c r="AI47" s="41" t="s">
        <v>576</v>
      </c>
      <c r="AJ47" s="154" t="s">
        <v>1134</v>
      </c>
      <c r="AK47" s="30"/>
      <c r="AL47" s="27"/>
      <c r="AM47" s="27"/>
      <c r="AN47" s="29"/>
      <c r="AO47" s="30"/>
      <c r="AP47" s="27"/>
      <c r="AQ47" s="27"/>
      <c r="AR47" s="28"/>
      <c r="AS47" t="str">
        <f>VLOOKUP('DES -FT009'!$C47,Datos!$F$1:$G$4,2,FALSE)</f>
        <v>DO</v>
      </c>
      <c r="AT47" t="str">
        <f>VLOOKUP('DES -FT009'!$D47,Datos!$M$1:$N$23,2,FALSE)</f>
        <v>Objetivo7</v>
      </c>
      <c r="AU47" t="str">
        <f>VLOOKUP('DES -FT009'!$E47,Datos!$O$1:$P$23,2,FALSE)</f>
        <v>Iniciativa14</v>
      </c>
    </row>
    <row r="48" spans="1:47" ht="60" x14ac:dyDescent="0.25">
      <c r="A48" s="110" t="s">
        <v>577</v>
      </c>
      <c r="B48" s="56" t="s">
        <v>103</v>
      </c>
      <c r="C48" s="42" t="s">
        <v>17</v>
      </c>
      <c r="D48" s="42" t="s">
        <v>38</v>
      </c>
      <c r="E48" s="42" t="s">
        <v>84</v>
      </c>
      <c r="F48" s="42" t="s">
        <v>86</v>
      </c>
      <c r="G48" s="41" t="s">
        <v>578</v>
      </c>
      <c r="H48" s="42" t="s">
        <v>105</v>
      </c>
      <c r="I48" s="52">
        <v>45293</v>
      </c>
      <c r="J48" s="52">
        <v>45657</v>
      </c>
      <c r="K48" s="41" t="s">
        <v>579</v>
      </c>
      <c r="L48" s="42" t="s">
        <v>156</v>
      </c>
      <c r="M48" s="42" t="s">
        <v>174</v>
      </c>
      <c r="N48" s="42" t="s">
        <v>3</v>
      </c>
      <c r="O48" s="42" t="s">
        <v>3</v>
      </c>
      <c r="P48" s="42" t="s">
        <v>119</v>
      </c>
      <c r="Q48" s="42" t="s">
        <v>132</v>
      </c>
      <c r="R48" s="44" t="s">
        <v>259</v>
      </c>
      <c r="S48" s="120" t="s">
        <v>580</v>
      </c>
      <c r="T48" s="41" t="s">
        <v>261</v>
      </c>
      <c r="U48" s="41" t="s">
        <v>262</v>
      </c>
      <c r="V48" s="41" t="s">
        <v>303</v>
      </c>
      <c r="W48" s="41" t="s">
        <v>581</v>
      </c>
      <c r="X48" s="41" t="s">
        <v>582</v>
      </c>
      <c r="Y48" s="43">
        <v>0.6</v>
      </c>
      <c r="Z48" s="43">
        <v>0.75</v>
      </c>
      <c r="AA48" s="43">
        <v>0.98</v>
      </c>
      <c r="AB48" s="44" t="s">
        <v>266</v>
      </c>
      <c r="AC48" s="45" t="s">
        <v>267</v>
      </c>
      <c r="AD48" s="41" t="s">
        <v>583</v>
      </c>
      <c r="AE48" s="72" t="s">
        <v>320</v>
      </c>
      <c r="AF48" s="46" t="s">
        <v>584</v>
      </c>
      <c r="AG48" s="138">
        <v>0.85</v>
      </c>
      <c r="AH48" s="139">
        <f>IFERROR(Tabla2[[#This Row],[Valor del indicador en Trimestre II]]/Tabla2[[#This Row],[Meta Trimestre 2]],"-")</f>
        <v>1.4166666666666667</v>
      </c>
      <c r="AI48" s="41" t="s">
        <v>585</v>
      </c>
      <c r="AJ48" s="154" t="s">
        <v>1135</v>
      </c>
      <c r="AK48" s="30"/>
      <c r="AL48" s="27"/>
      <c r="AM48" s="27"/>
      <c r="AN48" s="29"/>
      <c r="AO48" s="30"/>
      <c r="AP48" s="27"/>
      <c r="AQ48" s="27"/>
      <c r="AR48" s="28"/>
      <c r="AS48" t="str">
        <f>VLOOKUP('DES -FT009'!$C48,Datos!$F$1:$G$4,2,FALSE)</f>
        <v>DO</v>
      </c>
      <c r="AT48" t="str">
        <f>VLOOKUP('DES -FT009'!$D48,Datos!$M$1:$N$23,2,FALSE)</f>
        <v>Objetivo7</v>
      </c>
      <c r="AU48" t="str">
        <f>VLOOKUP('DES -FT009'!$E48,Datos!$O$1:$P$23,2,FALSE)</f>
        <v>Iniciativa14</v>
      </c>
    </row>
    <row r="49" spans="1:47" ht="60" x14ac:dyDescent="0.25">
      <c r="A49" s="110" t="s">
        <v>586</v>
      </c>
      <c r="B49" s="56" t="s">
        <v>144</v>
      </c>
      <c r="C49" s="42" t="s">
        <v>0</v>
      </c>
      <c r="D49" s="42" t="s">
        <v>8</v>
      </c>
      <c r="E49" s="42" t="s">
        <v>13</v>
      </c>
      <c r="F49" s="42" t="s">
        <v>15</v>
      </c>
      <c r="G49" s="41" t="s">
        <v>587</v>
      </c>
      <c r="H49" s="42" t="s">
        <v>169</v>
      </c>
      <c r="I49" s="52">
        <v>45337</v>
      </c>
      <c r="J49" s="52">
        <v>45656</v>
      </c>
      <c r="K49" s="41" t="s">
        <v>588</v>
      </c>
      <c r="L49" s="42" t="s">
        <v>156</v>
      </c>
      <c r="M49" s="42" t="s">
        <v>186</v>
      </c>
      <c r="N49" s="42" t="s">
        <v>177</v>
      </c>
      <c r="O49" s="42" t="s">
        <v>188</v>
      </c>
      <c r="P49" s="42" t="s">
        <v>44</v>
      </c>
      <c r="Q49" s="42" t="s">
        <v>127</v>
      </c>
      <c r="R49" s="44" t="s">
        <v>259</v>
      </c>
      <c r="S49" s="118" t="s">
        <v>589</v>
      </c>
      <c r="T49" s="51" t="s">
        <v>391</v>
      </c>
      <c r="U49" s="51" t="s">
        <v>262</v>
      </c>
      <c r="V49" s="51" t="s">
        <v>303</v>
      </c>
      <c r="W49" s="51" t="s">
        <v>590</v>
      </c>
      <c r="X49" s="51" t="s">
        <v>591</v>
      </c>
      <c r="Y49" s="53">
        <v>0</v>
      </c>
      <c r="Z49" s="53">
        <v>0</v>
      </c>
      <c r="AA49" s="53">
        <v>1</v>
      </c>
      <c r="AB49" s="54" t="s">
        <v>266</v>
      </c>
      <c r="AC49" s="55" t="s">
        <v>267</v>
      </c>
      <c r="AD49" s="66" t="s">
        <v>592</v>
      </c>
      <c r="AE49" s="72" t="s">
        <v>320</v>
      </c>
      <c r="AF49" s="121" t="s">
        <v>593</v>
      </c>
      <c r="AG49" s="120" t="s">
        <v>259</v>
      </c>
      <c r="AH49" s="139" t="str">
        <f>IFERROR(Tabla2[[#This Row],[Valor del indicador en Trimestre II]]/Tabla2[[#This Row],[Meta Trimestre 2]],"-")</f>
        <v>-</v>
      </c>
      <c r="AI49" s="41" t="s">
        <v>1119</v>
      </c>
      <c r="AJ49" s="154" t="s">
        <v>1119</v>
      </c>
      <c r="AK49" s="30"/>
      <c r="AL49" s="27"/>
      <c r="AM49" s="27"/>
      <c r="AN49" s="29"/>
      <c r="AO49" s="30"/>
      <c r="AP49" s="27"/>
      <c r="AQ49" s="27"/>
      <c r="AR49" s="28"/>
      <c r="AS49" t="str">
        <f>VLOOKUP('DES -FT009'!$C49,Datos!$F$1:$G$4,2,FALSE)</f>
        <v>VP</v>
      </c>
      <c r="AT49" t="str">
        <f>VLOOKUP('DES -FT009'!$D49,Datos!$M$1:$N$23,2,FALSE)</f>
        <v>Objetivo2</v>
      </c>
      <c r="AU49" t="str">
        <f>VLOOKUP('DES -FT009'!$E49,Datos!$O$1:$P$23,2,FALSE)</f>
        <v>Iniciativa2</v>
      </c>
    </row>
    <row r="50" spans="1:47" ht="60" x14ac:dyDescent="0.25">
      <c r="A50" s="110" t="s">
        <v>594</v>
      </c>
      <c r="B50" s="56" t="s">
        <v>144</v>
      </c>
      <c r="C50" s="42" t="s">
        <v>0</v>
      </c>
      <c r="D50" s="42" t="s">
        <v>8</v>
      </c>
      <c r="E50" s="42" t="s">
        <v>13</v>
      </c>
      <c r="F50" s="42" t="s">
        <v>20</v>
      </c>
      <c r="G50" s="41" t="s">
        <v>595</v>
      </c>
      <c r="H50" s="42" t="s">
        <v>169</v>
      </c>
      <c r="I50" s="52">
        <v>45295</v>
      </c>
      <c r="J50" s="52">
        <v>45657</v>
      </c>
      <c r="K50" s="41" t="s">
        <v>596</v>
      </c>
      <c r="L50" s="42" t="s">
        <v>156</v>
      </c>
      <c r="M50" s="42" t="s">
        <v>186</v>
      </c>
      <c r="N50" s="42" t="s">
        <v>177</v>
      </c>
      <c r="O50" s="42" t="s">
        <v>188</v>
      </c>
      <c r="P50" s="42" t="s">
        <v>44</v>
      </c>
      <c r="Q50" s="42" t="s">
        <v>127</v>
      </c>
      <c r="R50" s="44" t="s">
        <v>259</v>
      </c>
      <c r="S50" s="118" t="s">
        <v>597</v>
      </c>
      <c r="T50" s="51" t="s">
        <v>357</v>
      </c>
      <c r="U50" s="51" t="s">
        <v>262</v>
      </c>
      <c r="V50" s="51" t="s">
        <v>303</v>
      </c>
      <c r="W50" s="51" t="s">
        <v>598</v>
      </c>
      <c r="X50" s="51" t="s">
        <v>599</v>
      </c>
      <c r="Y50" s="53">
        <v>0</v>
      </c>
      <c r="Z50" s="53">
        <v>0.5</v>
      </c>
      <c r="AA50" s="53">
        <v>0.5</v>
      </c>
      <c r="AB50" s="54" t="s">
        <v>266</v>
      </c>
      <c r="AC50" s="55" t="s">
        <v>267</v>
      </c>
      <c r="AD50" s="51" t="s">
        <v>600</v>
      </c>
      <c r="AE50" s="72" t="s">
        <v>486</v>
      </c>
      <c r="AF50" s="121" t="s">
        <v>601</v>
      </c>
      <c r="AG50" s="120" t="s">
        <v>259</v>
      </c>
      <c r="AH50" s="139" t="str">
        <f>IFERROR(Tabla2[[#This Row],[Valor del indicador en Trimestre II]]/Tabla2[[#This Row],[Meta Trimestre 2]],"-")</f>
        <v>-</v>
      </c>
      <c r="AI50" s="41" t="s">
        <v>1119</v>
      </c>
      <c r="AJ50" s="154" t="s">
        <v>1119</v>
      </c>
      <c r="AK50" s="30"/>
      <c r="AL50" s="27"/>
      <c r="AM50" s="27"/>
      <c r="AN50" s="29"/>
      <c r="AO50" s="30"/>
      <c r="AP50" s="27"/>
      <c r="AQ50" s="27"/>
      <c r="AR50" s="28"/>
      <c r="AS50" t="str">
        <f>VLOOKUP('DES -FT009'!$C50,Datos!$F$1:$G$4,2,FALSE)</f>
        <v>VP</v>
      </c>
      <c r="AT50" t="str">
        <f>VLOOKUP('DES -FT009'!$D50,Datos!$M$1:$N$23,2,FALSE)</f>
        <v>Objetivo2</v>
      </c>
      <c r="AU50" t="str">
        <f>VLOOKUP('DES -FT009'!$E50,Datos!$O$1:$P$23,2,FALSE)</f>
        <v>Iniciativa2</v>
      </c>
    </row>
    <row r="51" spans="1:47" ht="60" x14ac:dyDescent="0.25">
      <c r="A51" s="110" t="s">
        <v>602</v>
      </c>
      <c r="B51" s="56" t="s">
        <v>144</v>
      </c>
      <c r="C51" s="42" t="s">
        <v>0</v>
      </c>
      <c r="D51" s="42" t="s">
        <v>8</v>
      </c>
      <c r="E51" s="42" t="s">
        <v>13</v>
      </c>
      <c r="F51" s="42" t="s">
        <v>20</v>
      </c>
      <c r="G51" s="41" t="s">
        <v>603</v>
      </c>
      <c r="H51" s="42" t="s">
        <v>169</v>
      </c>
      <c r="I51" s="52">
        <v>45306</v>
      </c>
      <c r="J51" s="52">
        <v>45657</v>
      </c>
      <c r="K51" s="41" t="s">
        <v>596</v>
      </c>
      <c r="L51" s="42" t="s">
        <v>156</v>
      </c>
      <c r="M51" s="42" t="s">
        <v>186</v>
      </c>
      <c r="N51" s="42" t="s">
        <v>177</v>
      </c>
      <c r="O51" s="42" t="s">
        <v>188</v>
      </c>
      <c r="P51" s="42" t="s">
        <v>44</v>
      </c>
      <c r="Q51" s="42" t="s">
        <v>127</v>
      </c>
      <c r="R51" s="44" t="s">
        <v>259</v>
      </c>
      <c r="S51" s="118" t="s">
        <v>604</v>
      </c>
      <c r="T51" s="51" t="s">
        <v>261</v>
      </c>
      <c r="U51" s="51" t="s">
        <v>262</v>
      </c>
      <c r="V51" s="51" t="s">
        <v>303</v>
      </c>
      <c r="W51" s="51" t="s">
        <v>605</v>
      </c>
      <c r="X51" s="51" t="s">
        <v>606</v>
      </c>
      <c r="Y51" s="53">
        <v>0.25</v>
      </c>
      <c r="Z51" s="53">
        <v>0.5</v>
      </c>
      <c r="AA51" s="53">
        <v>0.5</v>
      </c>
      <c r="AB51" s="54" t="s">
        <v>266</v>
      </c>
      <c r="AC51" s="55" t="s">
        <v>267</v>
      </c>
      <c r="AD51" s="51" t="s">
        <v>607</v>
      </c>
      <c r="AE51" s="72" t="s">
        <v>486</v>
      </c>
      <c r="AF51" s="121" t="s">
        <v>608</v>
      </c>
      <c r="AG51" s="120" t="s">
        <v>259</v>
      </c>
      <c r="AH51" s="139" t="str">
        <f>IFERROR(Tabla2[[#This Row],[Valor del indicador en Trimestre II]]/Tabla2[[#This Row],[Meta Trimestre 2]],"-")</f>
        <v>-</v>
      </c>
      <c r="AI51" s="41" t="s">
        <v>1119</v>
      </c>
      <c r="AJ51" s="154" t="s">
        <v>1119</v>
      </c>
      <c r="AK51" s="30"/>
      <c r="AL51" s="27"/>
      <c r="AM51" s="27"/>
      <c r="AN51" s="29"/>
      <c r="AO51" s="30"/>
      <c r="AP51" s="27"/>
      <c r="AQ51" s="27"/>
      <c r="AR51" s="28"/>
      <c r="AS51" t="str">
        <f>VLOOKUP('DES -FT009'!$C51,Datos!$F$1:$G$4,2,FALSE)</f>
        <v>VP</v>
      </c>
      <c r="AT51" t="str">
        <f>VLOOKUP('DES -FT009'!$D51,Datos!$M$1:$N$23,2,FALSE)</f>
        <v>Objetivo2</v>
      </c>
      <c r="AU51" t="str">
        <f>VLOOKUP('DES -FT009'!$E51,Datos!$O$1:$P$23,2,FALSE)</f>
        <v>Iniciativa2</v>
      </c>
    </row>
    <row r="52" spans="1:47" ht="165" x14ac:dyDescent="0.25">
      <c r="A52" s="110" t="s">
        <v>609</v>
      </c>
      <c r="B52" s="56" t="s">
        <v>144</v>
      </c>
      <c r="C52" s="42" t="s">
        <v>0</v>
      </c>
      <c r="D52" s="42" t="s">
        <v>8</v>
      </c>
      <c r="E52" s="42" t="s">
        <v>13</v>
      </c>
      <c r="F52" s="42" t="s">
        <v>15</v>
      </c>
      <c r="G52" s="41" t="s">
        <v>610</v>
      </c>
      <c r="H52" s="42" t="s">
        <v>169</v>
      </c>
      <c r="I52" s="52">
        <v>45295</v>
      </c>
      <c r="J52" s="52">
        <v>45657</v>
      </c>
      <c r="K52" s="41" t="s">
        <v>611</v>
      </c>
      <c r="L52" s="42" t="s">
        <v>156</v>
      </c>
      <c r="M52" s="42" t="s">
        <v>188</v>
      </c>
      <c r="N52" s="42" t="s">
        <v>186</v>
      </c>
      <c r="O52" s="42" t="s">
        <v>177</v>
      </c>
      <c r="P52" s="42" t="s">
        <v>3</v>
      </c>
      <c r="Q52" s="42" t="s">
        <v>127</v>
      </c>
      <c r="R52" s="44" t="s">
        <v>259</v>
      </c>
      <c r="S52" s="118" t="s">
        <v>612</v>
      </c>
      <c r="T52" s="51" t="s">
        <v>261</v>
      </c>
      <c r="U52" s="51" t="s">
        <v>262</v>
      </c>
      <c r="V52" s="51" t="s">
        <v>303</v>
      </c>
      <c r="W52" s="51" t="s">
        <v>613</v>
      </c>
      <c r="X52" s="51" t="s">
        <v>614</v>
      </c>
      <c r="Y52" s="53">
        <v>0.5</v>
      </c>
      <c r="Z52" s="53">
        <v>0.75</v>
      </c>
      <c r="AA52" s="53">
        <v>1</v>
      </c>
      <c r="AB52" s="54" t="s">
        <v>266</v>
      </c>
      <c r="AC52" s="55" t="s">
        <v>267</v>
      </c>
      <c r="AD52" s="51" t="s">
        <v>615</v>
      </c>
      <c r="AE52" s="72" t="s">
        <v>277</v>
      </c>
      <c r="AF52" s="121" t="s">
        <v>616</v>
      </c>
      <c r="AG52" s="120" t="s">
        <v>259</v>
      </c>
      <c r="AH52" s="139" t="str">
        <f>IFERROR(Tabla2[[#This Row],[Valor del indicador en Trimestre II]]/Tabla2[[#This Row],[Meta Trimestre 2]],"-")</f>
        <v>-</v>
      </c>
      <c r="AI52" s="41" t="s">
        <v>1119</v>
      </c>
      <c r="AJ52" s="154" t="s">
        <v>1119</v>
      </c>
      <c r="AK52" s="30"/>
      <c r="AL52" s="27"/>
      <c r="AM52" s="27"/>
      <c r="AN52" s="29"/>
      <c r="AO52" s="30"/>
      <c r="AP52" s="27"/>
      <c r="AQ52" s="27"/>
      <c r="AR52" s="28"/>
      <c r="AS52" t="str">
        <f>VLOOKUP('DES -FT009'!$C52,Datos!$F$1:$G$4,2,FALSE)</f>
        <v>VP</v>
      </c>
      <c r="AT52" t="str">
        <f>VLOOKUP('DES -FT009'!$D52,Datos!$M$1:$N$23,2,FALSE)</f>
        <v>Objetivo2</v>
      </c>
      <c r="AU52" t="str">
        <f>VLOOKUP('DES -FT009'!$E52,Datos!$O$1:$P$23,2,FALSE)</f>
        <v>Iniciativa2</v>
      </c>
    </row>
    <row r="53" spans="1:47" ht="60" x14ac:dyDescent="0.25">
      <c r="A53" s="110" t="s">
        <v>617</v>
      </c>
      <c r="B53" s="56" t="s">
        <v>144</v>
      </c>
      <c r="C53" s="42" t="s">
        <v>0</v>
      </c>
      <c r="D53" s="42" t="s">
        <v>8</v>
      </c>
      <c r="E53" s="42" t="s">
        <v>13</v>
      </c>
      <c r="F53" s="42" t="s">
        <v>20</v>
      </c>
      <c r="G53" s="41" t="s">
        <v>618</v>
      </c>
      <c r="H53" s="42" t="s">
        <v>169</v>
      </c>
      <c r="I53" s="52">
        <v>45337</v>
      </c>
      <c r="J53" s="52">
        <v>45657</v>
      </c>
      <c r="K53" s="41" t="s">
        <v>596</v>
      </c>
      <c r="L53" s="42" t="s">
        <v>156</v>
      </c>
      <c r="M53" s="42" t="s">
        <v>186</v>
      </c>
      <c r="N53" s="42" t="s">
        <v>177</v>
      </c>
      <c r="O53" s="42" t="s">
        <v>188</v>
      </c>
      <c r="P53" s="42" t="s">
        <v>44</v>
      </c>
      <c r="Q53" s="42" t="s">
        <v>127</v>
      </c>
      <c r="R53" s="44" t="s">
        <v>259</v>
      </c>
      <c r="S53" s="118" t="s">
        <v>619</v>
      </c>
      <c r="T53" s="51" t="s">
        <v>357</v>
      </c>
      <c r="U53" s="51" t="s">
        <v>262</v>
      </c>
      <c r="V53" s="51" t="s">
        <v>303</v>
      </c>
      <c r="W53" s="51" t="s">
        <v>598</v>
      </c>
      <c r="X53" s="51" t="s">
        <v>599</v>
      </c>
      <c r="Y53" s="53">
        <v>0.3</v>
      </c>
      <c r="Z53" s="53">
        <v>0.4</v>
      </c>
      <c r="AA53" s="53">
        <v>0.3</v>
      </c>
      <c r="AB53" s="54" t="s">
        <v>266</v>
      </c>
      <c r="AC53" s="55" t="s">
        <v>267</v>
      </c>
      <c r="AD53" s="51" t="s">
        <v>620</v>
      </c>
      <c r="AE53" s="72" t="s">
        <v>320</v>
      </c>
      <c r="AF53" s="121" t="s">
        <v>621</v>
      </c>
      <c r="AG53" s="120" t="s">
        <v>259</v>
      </c>
      <c r="AH53" s="139" t="str">
        <f>IFERROR(Tabla2[[#This Row],[Valor del indicador en Trimestre II]]/Tabla2[[#This Row],[Meta Trimestre 2]],"-")</f>
        <v>-</v>
      </c>
      <c r="AI53" s="41" t="s">
        <v>1119</v>
      </c>
      <c r="AJ53" s="154" t="s">
        <v>1119</v>
      </c>
      <c r="AK53" s="30"/>
      <c r="AL53" s="27"/>
      <c r="AM53" s="27"/>
      <c r="AN53" s="29"/>
      <c r="AO53" s="30"/>
      <c r="AP53" s="27"/>
      <c r="AQ53" s="27"/>
      <c r="AR53" s="28"/>
      <c r="AS53" t="str">
        <f>VLOOKUP('DES -FT009'!$C53,Datos!$F$1:$G$4,2,FALSE)</f>
        <v>VP</v>
      </c>
      <c r="AT53" t="str">
        <f>VLOOKUP('DES -FT009'!$D53,Datos!$M$1:$N$23,2,FALSE)</f>
        <v>Objetivo2</v>
      </c>
      <c r="AU53" t="str">
        <f>VLOOKUP('DES -FT009'!$E53,Datos!$O$1:$P$23,2,FALSE)</f>
        <v>Iniciativa2</v>
      </c>
    </row>
    <row r="54" spans="1:47" ht="60" x14ac:dyDescent="0.25">
      <c r="A54" s="110" t="s">
        <v>622</v>
      </c>
      <c r="B54" s="56" t="s">
        <v>144</v>
      </c>
      <c r="C54" s="42" t="s">
        <v>0</v>
      </c>
      <c r="D54" s="42" t="s">
        <v>8</v>
      </c>
      <c r="E54" s="42" t="s">
        <v>13</v>
      </c>
      <c r="F54" s="42" t="s">
        <v>20</v>
      </c>
      <c r="G54" s="41" t="s">
        <v>623</v>
      </c>
      <c r="H54" s="42" t="s">
        <v>169</v>
      </c>
      <c r="I54" s="52">
        <v>45397</v>
      </c>
      <c r="J54" s="52">
        <v>45626</v>
      </c>
      <c r="K54" s="41" t="s">
        <v>596</v>
      </c>
      <c r="L54" s="42" t="s">
        <v>156</v>
      </c>
      <c r="M54" s="42" t="s">
        <v>186</v>
      </c>
      <c r="N54" s="42" t="s">
        <v>177</v>
      </c>
      <c r="O54" s="42" t="s">
        <v>188</v>
      </c>
      <c r="P54" s="42" t="s">
        <v>44</v>
      </c>
      <c r="Q54" s="42" t="s">
        <v>127</v>
      </c>
      <c r="R54" s="44" t="s">
        <v>259</v>
      </c>
      <c r="S54" s="118" t="s">
        <v>624</v>
      </c>
      <c r="T54" s="51" t="s">
        <v>391</v>
      </c>
      <c r="U54" s="51" t="s">
        <v>262</v>
      </c>
      <c r="V54" s="51" t="s">
        <v>303</v>
      </c>
      <c r="W54" s="51" t="s">
        <v>625</v>
      </c>
      <c r="X54" s="51" t="s">
        <v>626</v>
      </c>
      <c r="Y54" s="53">
        <v>0</v>
      </c>
      <c r="Z54" s="53">
        <v>1</v>
      </c>
      <c r="AA54" s="53">
        <v>0</v>
      </c>
      <c r="AB54" s="54" t="s">
        <v>266</v>
      </c>
      <c r="AC54" s="55" t="s">
        <v>267</v>
      </c>
      <c r="AD54" s="51" t="s">
        <v>627</v>
      </c>
      <c r="AE54" s="72" t="s">
        <v>486</v>
      </c>
      <c r="AF54" s="121" t="s">
        <v>628</v>
      </c>
      <c r="AG54" s="120" t="s">
        <v>259</v>
      </c>
      <c r="AH54" s="139" t="str">
        <f>IFERROR(Tabla2[[#This Row],[Valor del indicador en Trimestre II]]/Tabla2[[#This Row],[Meta Trimestre 2]],"-")</f>
        <v>-</v>
      </c>
      <c r="AI54" s="41" t="s">
        <v>1119</v>
      </c>
      <c r="AJ54" s="154" t="s">
        <v>1119</v>
      </c>
      <c r="AK54" s="30"/>
      <c r="AL54" s="27"/>
      <c r="AM54" s="27"/>
      <c r="AN54" s="29"/>
      <c r="AO54" s="30"/>
      <c r="AP54" s="27"/>
      <c r="AQ54" s="27"/>
      <c r="AR54" s="28"/>
      <c r="AS54" t="str">
        <f>VLOOKUP('DES -FT009'!$C54,Datos!$F$1:$G$4,2,FALSE)</f>
        <v>VP</v>
      </c>
      <c r="AT54" t="str">
        <f>VLOOKUP('DES -FT009'!$D54,Datos!$M$1:$N$23,2,FALSE)</f>
        <v>Objetivo2</v>
      </c>
      <c r="AU54" t="str">
        <f>VLOOKUP('DES -FT009'!$E54,Datos!$O$1:$P$23,2,FALSE)</f>
        <v>Iniciativa2</v>
      </c>
    </row>
    <row r="55" spans="1:47" ht="60" x14ac:dyDescent="0.25">
      <c r="A55" s="110" t="s">
        <v>629</v>
      </c>
      <c r="B55" s="56" t="s">
        <v>144</v>
      </c>
      <c r="C55" s="42" t="s">
        <v>0</v>
      </c>
      <c r="D55" s="42" t="s">
        <v>8</v>
      </c>
      <c r="E55" s="42" t="s">
        <v>13</v>
      </c>
      <c r="F55" s="42" t="s">
        <v>20</v>
      </c>
      <c r="G55" s="41" t="s">
        <v>630</v>
      </c>
      <c r="H55" s="42" t="s">
        <v>169</v>
      </c>
      <c r="I55" s="52">
        <v>45337</v>
      </c>
      <c r="J55" s="52">
        <v>45657</v>
      </c>
      <c r="K55" s="41" t="s">
        <v>596</v>
      </c>
      <c r="L55" s="42" t="s">
        <v>156</v>
      </c>
      <c r="M55" s="42" t="s">
        <v>186</v>
      </c>
      <c r="N55" s="42" t="s">
        <v>177</v>
      </c>
      <c r="O55" s="42" t="s">
        <v>188</v>
      </c>
      <c r="P55" s="42" t="s">
        <v>44</v>
      </c>
      <c r="Q55" s="42" t="s">
        <v>127</v>
      </c>
      <c r="R55" s="44" t="s">
        <v>259</v>
      </c>
      <c r="S55" s="118" t="s">
        <v>631</v>
      </c>
      <c r="T55" s="51" t="s">
        <v>261</v>
      </c>
      <c r="U55" s="51" t="s">
        <v>262</v>
      </c>
      <c r="V55" s="51" t="s">
        <v>303</v>
      </c>
      <c r="W55" s="51" t="s">
        <v>632</v>
      </c>
      <c r="X55" s="51" t="s">
        <v>633</v>
      </c>
      <c r="Y55" s="53">
        <v>0.2</v>
      </c>
      <c r="Z55" s="53">
        <v>0.45</v>
      </c>
      <c r="AA55" s="53">
        <v>0.35</v>
      </c>
      <c r="AB55" s="54" t="s">
        <v>266</v>
      </c>
      <c r="AC55" s="55" t="s">
        <v>267</v>
      </c>
      <c r="AD55" s="51" t="s">
        <v>634</v>
      </c>
      <c r="AE55" s="72" t="s">
        <v>320</v>
      </c>
      <c r="AF55" s="121" t="s">
        <v>635</v>
      </c>
      <c r="AG55" s="120" t="s">
        <v>259</v>
      </c>
      <c r="AH55" s="139" t="str">
        <f>IFERROR(Tabla2[[#This Row],[Valor del indicador en Trimestre II]]/Tabla2[[#This Row],[Meta Trimestre 2]],"-")</f>
        <v>-</v>
      </c>
      <c r="AI55" s="41" t="s">
        <v>1119</v>
      </c>
      <c r="AJ55" s="154" t="s">
        <v>1119</v>
      </c>
      <c r="AK55" s="30"/>
      <c r="AL55" s="27"/>
      <c r="AM55" s="27"/>
      <c r="AN55" s="29"/>
      <c r="AO55" s="30"/>
      <c r="AP55" s="27"/>
      <c r="AQ55" s="27"/>
      <c r="AR55" s="28"/>
      <c r="AS55" t="str">
        <f>VLOOKUP('DES -FT009'!$C55,Datos!$F$1:$G$4,2,FALSE)</f>
        <v>VP</v>
      </c>
      <c r="AT55" t="str">
        <f>VLOOKUP('DES -FT009'!$D55,Datos!$M$1:$N$23,2,FALSE)</f>
        <v>Objetivo2</v>
      </c>
      <c r="AU55" t="str">
        <f>VLOOKUP('DES -FT009'!$E55,Datos!$O$1:$P$23,2,FALSE)</f>
        <v>Iniciativa2</v>
      </c>
    </row>
    <row r="56" spans="1:47" ht="60" x14ac:dyDescent="0.25">
      <c r="A56" s="110" t="s">
        <v>636</v>
      </c>
      <c r="B56" s="56" t="s">
        <v>144</v>
      </c>
      <c r="C56" s="42" t="s">
        <v>0</v>
      </c>
      <c r="D56" s="42" t="s">
        <v>8</v>
      </c>
      <c r="E56" s="42" t="s">
        <v>13</v>
      </c>
      <c r="F56" s="42" t="s">
        <v>20</v>
      </c>
      <c r="G56" s="41" t="s">
        <v>637</v>
      </c>
      <c r="H56" s="42" t="s">
        <v>169</v>
      </c>
      <c r="I56" s="52">
        <v>45337</v>
      </c>
      <c r="J56" s="52">
        <v>45657</v>
      </c>
      <c r="K56" s="41" t="s">
        <v>596</v>
      </c>
      <c r="L56" s="42" t="s">
        <v>156</v>
      </c>
      <c r="M56" s="42" t="s">
        <v>186</v>
      </c>
      <c r="N56" s="42" t="s">
        <v>177</v>
      </c>
      <c r="O56" s="42" t="s">
        <v>188</v>
      </c>
      <c r="P56" s="42" t="s">
        <v>44</v>
      </c>
      <c r="Q56" s="42" t="s">
        <v>127</v>
      </c>
      <c r="R56" s="44" t="s">
        <v>259</v>
      </c>
      <c r="S56" s="118" t="s">
        <v>638</v>
      </c>
      <c r="T56" s="51" t="s">
        <v>261</v>
      </c>
      <c r="U56" s="51" t="s">
        <v>262</v>
      </c>
      <c r="V56" s="51" t="s">
        <v>303</v>
      </c>
      <c r="W56" s="51" t="s">
        <v>639</v>
      </c>
      <c r="X56" s="51" t="s">
        <v>640</v>
      </c>
      <c r="Y56" s="53">
        <v>0.4</v>
      </c>
      <c r="Z56" s="53">
        <v>0.3</v>
      </c>
      <c r="AA56" s="53">
        <v>0.3</v>
      </c>
      <c r="AB56" s="54" t="s">
        <v>266</v>
      </c>
      <c r="AC56" s="55" t="s">
        <v>267</v>
      </c>
      <c r="AD56" s="51" t="s">
        <v>641</v>
      </c>
      <c r="AE56" s="72" t="s">
        <v>277</v>
      </c>
      <c r="AF56" s="121" t="s">
        <v>642</v>
      </c>
      <c r="AG56" s="120" t="s">
        <v>259</v>
      </c>
      <c r="AH56" s="139" t="str">
        <f>IFERROR(Tabla2[[#This Row],[Valor del indicador en Trimestre II]]/Tabla2[[#This Row],[Meta Trimestre 2]],"-")</f>
        <v>-</v>
      </c>
      <c r="AI56" s="41" t="s">
        <v>1119</v>
      </c>
      <c r="AJ56" s="154" t="s">
        <v>1119</v>
      </c>
      <c r="AK56" s="30"/>
      <c r="AL56" s="27"/>
      <c r="AM56" s="27"/>
      <c r="AN56" s="29"/>
      <c r="AO56" s="30"/>
      <c r="AP56" s="27"/>
      <c r="AQ56" s="27"/>
      <c r="AR56" s="28"/>
      <c r="AS56" t="str">
        <f>VLOOKUP('DES -FT009'!$C56,Datos!$F$1:$G$4,2,FALSE)</f>
        <v>VP</v>
      </c>
      <c r="AT56" t="str">
        <f>VLOOKUP('DES -FT009'!$D56,Datos!$M$1:$N$23,2,FALSE)</f>
        <v>Objetivo2</v>
      </c>
      <c r="AU56" t="str">
        <f>VLOOKUP('DES -FT009'!$E56,Datos!$O$1:$P$23,2,FALSE)</f>
        <v>Iniciativa2</v>
      </c>
    </row>
    <row r="57" spans="1:47" ht="90" x14ac:dyDescent="0.25">
      <c r="A57" s="110" t="s">
        <v>643</v>
      </c>
      <c r="B57" s="56" t="s">
        <v>144</v>
      </c>
      <c r="C57" s="42" t="s">
        <v>0</v>
      </c>
      <c r="D57" s="42" t="s">
        <v>8</v>
      </c>
      <c r="E57" s="42" t="s">
        <v>13</v>
      </c>
      <c r="F57" s="42" t="s">
        <v>20</v>
      </c>
      <c r="G57" s="41" t="s">
        <v>644</v>
      </c>
      <c r="H57" s="42" t="s">
        <v>169</v>
      </c>
      <c r="I57" s="52">
        <v>45337</v>
      </c>
      <c r="J57" s="52">
        <v>45657</v>
      </c>
      <c r="K57" s="41" t="s">
        <v>596</v>
      </c>
      <c r="L57" s="42" t="s">
        <v>156</v>
      </c>
      <c r="M57" s="42" t="s">
        <v>186</v>
      </c>
      <c r="N57" s="42" t="s">
        <v>177</v>
      </c>
      <c r="O57" s="42" t="s">
        <v>188</v>
      </c>
      <c r="P57" s="42" t="s">
        <v>44</v>
      </c>
      <c r="Q57" s="42" t="s">
        <v>127</v>
      </c>
      <c r="R57" s="44" t="s">
        <v>259</v>
      </c>
      <c r="S57" s="119" t="s">
        <v>645</v>
      </c>
      <c r="T57" s="51" t="s">
        <v>261</v>
      </c>
      <c r="U57" s="51" t="s">
        <v>262</v>
      </c>
      <c r="V57" s="51" t="s">
        <v>303</v>
      </c>
      <c r="W57" s="51" t="s">
        <v>646</v>
      </c>
      <c r="X57" s="51" t="s">
        <v>647</v>
      </c>
      <c r="Y57" s="53">
        <v>0.2</v>
      </c>
      <c r="Z57" s="53">
        <v>0.6</v>
      </c>
      <c r="AA57" s="53">
        <v>0.6</v>
      </c>
      <c r="AB57" s="54" t="s">
        <v>266</v>
      </c>
      <c r="AC57" s="55" t="s">
        <v>267</v>
      </c>
      <c r="AD57" s="51" t="s">
        <v>648</v>
      </c>
      <c r="AE57" s="72" t="s">
        <v>320</v>
      </c>
      <c r="AF57" s="121" t="s">
        <v>649</v>
      </c>
      <c r="AG57" s="120" t="s">
        <v>259</v>
      </c>
      <c r="AH57" s="139" t="str">
        <f>IFERROR(Tabla2[[#This Row],[Valor del indicador en Trimestre II]]/Tabla2[[#This Row],[Meta Trimestre 2]],"-")</f>
        <v>-</v>
      </c>
      <c r="AI57" s="41" t="s">
        <v>1119</v>
      </c>
      <c r="AJ57" s="154" t="s">
        <v>1119</v>
      </c>
      <c r="AK57" s="30"/>
      <c r="AL57" s="27"/>
      <c r="AM57" s="27"/>
      <c r="AN57" s="29"/>
      <c r="AO57" s="30"/>
      <c r="AP57" s="27"/>
      <c r="AQ57" s="27"/>
      <c r="AR57" s="28"/>
      <c r="AS57" t="str">
        <f>VLOOKUP('DES -FT009'!$C57,Datos!$F$1:$G$4,2,FALSE)</f>
        <v>VP</v>
      </c>
      <c r="AT57" t="str">
        <f>VLOOKUP('DES -FT009'!$D57,Datos!$M$1:$N$23,2,FALSE)</f>
        <v>Objetivo2</v>
      </c>
      <c r="AU57" t="str">
        <f>VLOOKUP('DES -FT009'!$E57,Datos!$O$1:$P$23,2,FALSE)</f>
        <v>Iniciativa2</v>
      </c>
    </row>
    <row r="58" spans="1:47" ht="60" x14ac:dyDescent="0.25">
      <c r="A58" s="110" t="s">
        <v>650</v>
      </c>
      <c r="B58" s="56" t="s">
        <v>144</v>
      </c>
      <c r="C58" s="42" t="s">
        <v>0</v>
      </c>
      <c r="D58" s="42" t="s">
        <v>8</v>
      </c>
      <c r="E58" s="42" t="s">
        <v>13</v>
      </c>
      <c r="F58" s="42" t="s">
        <v>20</v>
      </c>
      <c r="G58" s="41" t="s">
        <v>651</v>
      </c>
      <c r="H58" s="42" t="s">
        <v>169</v>
      </c>
      <c r="I58" s="52">
        <v>45337</v>
      </c>
      <c r="J58" s="52">
        <v>45657</v>
      </c>
      <c r="K58" s="41" t="s">
        <v>596</v>
      </c>
      <c r="L58" s="42" t="s">
        <v>156</v>
      </c>
      <c r="M58" s="42" t="s">
        <v>186</v>
      </c>
      <c r="N58" s="42" t="s">
        <v>177</v>
      </c>
      <c r="O58" s="42" t="s">
        <v>188</v>
      </c>
      <c r="P58" s="42" t="s">
        <v>44</v>
      </c>
      <c r="Q58" s="42" t="s">
        <v>127</v>
      </c>
      <c r="R58" s="44" t="s">
        <v>259</v>
      </c>
      <c r="S58" s="118" t="s">
        <v>652</v>
      </c>
      <c r="T58" s="51" t="s">
        <v>653</v>
      </c>
      <c r="U58" s="51" t="s">
        <v>262</v>
      </c>
      <c r="V58" s="51" t="s">
        <v>303</v>
      </c>
      <c r="W58" s="51" t="s">
        <v>652</v>
      </c>
      <c r="X58" s="51" t="s">
        <v>647</v>
      </c>
      <c r="Y58" s="53">
        <v>0.4</v>
      </c>
      <c r="Z58" s="53">
        <v>0.3</v>
      </c>
      <c r="AA58" s="53">
        <v>0.3</v>
      </c>
      <c r="AB58" s="54" t="s">
        <v>266</v>
      </c>
      <c r="AC58" s="55" t="s">
        <v>267</v>
      </c>
      <c r="AD58" s="51" t="s">
        <v>654</v>
      </c>
      <c r="AE58" s="72" t="s">
        <v>320</v>
      </c>
      <c r="AF58" s="121" t="s">
        <v>655</v>
      </c>
      <c r="AG58" s="120" t="s">
        <v>259</v>
      </c>
      <c r="AH58" s="139" t="str">
        <f>IFERROR(Tabla2[[#This Row],[Valor del indicador en Trimestre II]]/Tabla2[[#This Row],[Meta Trimestre 2]],"-")</f>
        <v>-</v>
      </c>
      <c r="AI58" s="41" t="s">
        <v>1119</v>
      </c>
      <c r="AJ58" s="154" t="s">
        <v>1119</v>
      </c>
      <c r="AK58" s="30"/>
      <c r="AL58" s="27"/>
      <c r="AM58" s="27"/>
      <c r="AN58" s="29"/>
      <c r="AO58" s="30"/>
      <c r="AP58" s="27"/>
      <c r="AQ58" s="27"/>
      <c r="AR58" s="28"/>
      <c r="AS58" t="str">
        <f>VLOOKUP('DES -FT009'!$C58,Datos!$F$1:$G$4,2,FALSE)</f>
        <v>VP</v>
      </c>
      <c r="AT58" t="str">
        <f>VLOOKUP('DES -FT009'!$D58,Datos!$M$1:$N$23,2,FALSE)</f>
        <v>Objetivo2</v>
      </c>
      <c r="AU58" t="str">
        <f>VLOOKUP('DES -FT009'!$E58,Datos!$O$1:$P$23,2,FALSE)</f>
        <v>Iniciativa2</v>
      </c>
    </row>
    <row r="59" spans="1:47" ht="60" x14ac:dyDescent="0.25">
      <c r="A59" s="110" t="s">
        <v>656</v>
      </c>
      <c r="B59" s="56" t="s">
        <v>144</v>
      </c>
      <c r="C59" s="42" t="s">
        <v>0</v>
      </c>
      <c r="D59" s="42" t="s">
        <v>8</v>
      </c>
      <c r="E59" s="42" t="s">
        <v>13</v>
      </c>
      <c r="F59" s="42" t="s">
        <v>20</v>
      </c>
      <c r="G59" s="41" t="s">
        <v>657</v>
      </c>
      <c r="H59" s="42" t="s">
        <v>169</v>
      </c>
      <c r="I59" s="52">
        <v>45306</v>
      </c>
      <c r="J59" s="52">
        <v>45657</v>
      </c>
      <c r="K59" s="41" t="s">
        <v>596</v>
      </c>
      <c r="L59" s="42" t="s">
        <v>156</v>
      </c>
      <c r="M59" s="42" t="s">
        <v>186</v>
      </c>
      <c r="N59" s="42" t="s">
        <v>177</v>
      </c>
      <c r="O59" s="42" t="s">
        <v>188</v>
      </c>
      <c r="P59" s="42" t="s">
        <v>44</v>
      </c>
      <c r="Q59" s="42" t="s">
        <v>127</v>
      </c>
      <c r="R59" s="44" t="s">
        <v>259</v>
      </c>
      <c r="S59" s="118" t="s">
        <v>658</v>
      </c>
      <c r="T59" s="51" t="s">
        <v>261</v>
      </c>
      <c r="U59" s="51" t="s">
        <v>262</v>
      </c>
      <c r="V59" s="51" t="s">
        <v>303</v>
      </c>
      <c r="W59" s="51" t="s">
        <v>659</v>
      </c>
      <c r="X59" s="51" t="s">
        <v>660</v>
      </c>
      <c r="Y59" s="53">
        <v>0.6</v>
      </c>
      <c r="Z59" s="53">
        <v>0.3</v>
      </c>
      <c r="AA59" s="53">
        <v>0.1</v>
      </c>
      <c r="AB59" s="54" t="s">
        <v>266</v>
      </c>
      <c r="AC59" s="55" t="s">
        <v>267</v>
      </c>
      <c r="AD59" s="51" t="s">
        <v>661</v>
      </c>
      <c r="AE59" s="72" t="s">
        <v>277</v>
      </c>
      <c r="AF59" s="121" t="s">
        <v>662</v>
      </c>
      <c r="AG59" s="120" t="s">
        <v>259</v>
      </c>
      <c r="AH59" s="139" t="str">
        <f>IFERROR(Tabla2[[#This Row],[Valor del indicador en Trimestre II]]/Tabla2[[#This Row],[Meta Trimestre 2]],"-")</f>
        <v>-</v>
      </c>
      <c r="AI59" s="41" t="s">
        <v>1119</v>
      </c>
      <c r="AJ59" s="154" t="s">
        <v>1119</v>
      </c>
      <c r="AK59" s="30"/>
      <c r="AL59" s="27"/>
      <c r="AM59" s="27"/>
      <c r="AN59" s="29"/>
      <c r="AO59" s="30"/>
      <c r="AP59" s="27"/>
      <c r="AQ59" s="27"/>
      <c r="AR59" s="28"/>
      <c r="AS59" t="str">
        <f>VLOOKUP('DES -FT009'!$C59,Datos!$F$1:$G$4,2,FALSE)</f>
        <v>VP</v>
      </c>
      <c r="AT59" t="str">
        <f>VLOOKUP('DES -FT009'!$D59,Datos!$M$1:$N$23,2,FALSE)</f>
        <v>Objetivo2</v>
      </c>
      <c r="AU59" t="str">
        <f>VLOOKUP('DES -FT009'!$E59,Datos!$O$1:$P$23,2,FALSE)</f>
        <v>Iniciativa2</v>
      </c>
    </row>
    <row r="60" spans="1:47" ht="60" x14ac:dyDescent="0.25">
      <c r="A60" s="110" t="s">
        <v>663</v>
      </c>
      <c r="B60" s="56" t="s">
        <v>144</v>
      </c>
      <c r="C60" s="42" t="s">
        <v>0</v>
      </c>
      <c r="D60" s="42" t="s">
        <v>8</v>
      </c>
      <c r="E60" s="42" t="s">
        <v>13</v>
      </c>
      <c r="F60" s="42" t="s">
        <v>15</v>
      </c>
      <c r="G60" s="41" t="s">
        <v>664</v>
      </c>
      <c r="H60" s="42" t="s">
        <v>169</v>
      </c>
      <c r="I60" s="52">
        <v>45323</v>
      </c>
      <c r="J60" s="52">
        <v>45646</v>
      </c>
      <c r="K60" s="41" t="s">
        <v>665</v>
      </c>
      <c r="L60" s="42" t="s">
        <v>156</v>
      </c>
      <c r="M60" s="42" t="s">
        <v>186</v>
      </c>
      <c r="N60" s="42" t="s">
        <v>177</v>
      </c>
      <c r="O60" s="42" t="s">
        <v>188</v>
      </c>
      <c r="P60" s="42" t="s">
        <v>44</v>
      </c>
      <c r="Q60" s="42" t="s">
        <v>127</v>
      </c>
      <c r="R60" s="44" t="s">
        <v>259</v>
      </c>
      <c r="S60" s="119" t="s">
        <v>666</v>
      </c>
      <c r="T60" s="51" t="s">
        <v>261</v>
      </c>
      <c r="U60" s="51" t="s">
        <v>262</v>
      </c>
      <c r="V60" s="51" t="s">
        <v>263</v>
      </c>
      <c r="W60" s="51" t="s">
        <v>667</v>
      </c>
      <c r="X60" s="51" t="s">
        <v>668</v>
      </c>
      <c r="Y60" s="80">
        <v>0.33</v>
      </c>
      <c r="Z60" s="81">
        <v>0.66</v>
      </c>
      <c r="AA60" s="80">
        <v>1</v>
      </c>
      <c r="AB60" s="54" t="s">
        <v>266</v>
      </c>
      <c r="AC60" s="55" t="s">
        <v>267</v>
      </c>
      <c r="AD60" s="51" t="s">
        <v>669</v>
      </c>
      <c r="AE60" s="72" t="s">
        <v>320</v>
      </c>
      <c r="AF60" s="121" t="s">
        <v>670</v>
      </c>
      <c r="AG60" s="120" t="s">
        <v>259</v>
      </c>
      <c r="AH60" s="139" t="str">
        <f>IFERROR(Tabla2[[#This Row],[Valor del indicador en Trimestre II]]/Tabla2[[#This Row],[Meta Trimestre 2]],"-")</f>
        <v>-</v>
      </c>
      <c r="AI60" s="41" t="s">
        <v>1119</v>
      </c>
      <c r="AJ60" s="154" t="s">
        <v>1119</v>
      </c>
      <c r="AK60" s="30"/>
      <c r="AL60" s="27"/>
      <c r="AM60" s="27"/>
      <c r="AN60" s="29"/>
      <c r="AO60" s="30"/>
      <c r="AP60" s="27"/>
      <c r="AQ60" s="27"/>
      <c r="AR60" s="28"/>
      <c r="AS60" t="str">
        <f>VLOOKUP('DES -FT009'!$C60,Datos!$F$1:$G$4,2,FALSE)</f>
        <v>VP</v>
      </c>
      <c r="AT60" t="str">
        <f>VLOOKUP('DES -FT009'!$D60,Datos!$M$1:$N$23,2,FALSE)</f>
        <v>Objetivo2</v>
      </c>
      <c r="AU60" t="str">
        <f>VLOOKUP('DES -FT009'!$E60,Datos!$O$1:$P$23,2,FALSE)</f>
        <v>Iniciativa2</v>
      </c>
    </row>
    <row r="61" spans="1:47" ht="75" x14ac:dyDescent="0.25">
      <c r="A61" s="110" t="s">
        <v>671</v>
      </c>
      <c r="B61" s="56" t="s">
        <v>144</v>
      </c>
      <c r="C61" s="42" t="s">
        <v>0</v>
      </c>
      <c r="D61" s="42" t="s">
        <v>8</v>
      </c>
      <c r="E61" s="42" t="s">
        <v>13</v>
      </c>
      <c r="F61" s="42" t="s">
        <v>20</v>
      </c>
      <c r="G61" s="41" t="s">
        <v>672</v>
      </c>
      <c r="H61" s="42" t="s">
        <v>169</v>
      </c>
      <c r="I61" s="52">
        <v>45306</v>
      </c>
      <c r="J61" s="52">
        <v>45657</v>
      </c>
      <c r="K61" s="41" t="s">
        <v>596</v>
      </c>
      <c r="L61" s="42" t="s">
        <v>156</v>
      </c>
      <c r="M61" s="42" t="s">
        <v>186</v>
      </c>
      <c r="N61" s="42" t="s">
        <v>177</v>
      </c>
      <c r="O61" s="42" t="s">
        <v>188</v>
      </c>
      <c r="P61" s="42" t="s">
        <v>44</v>
      </c>
      <c r="Q61" s="42" t="s">
        <v>127</v>
      </c>
      <c r="R61" s="44" t="s">
        <v>259</v>
      </c>
      <c r="S61" s="118" t="s">
        <v>673</v>
      </c>
      <c r="T61" s="51" t="s">
        <v>261</v>
      </c>
      <c r="U61" s="51" t="s">
        <v>262</v>
      </c>
      <c r="V61" s="51" t="s">
        <v>303</v>
      </c>
      <c r="W61" s="51" t="s">
        <v>674</v>
      </c>
      <c r="X61" s="51" t="s">
        <v>675</v>
      </c>
      <c r="Y61" s="53">
        <v>0.25</v>
      </c>
      <c r="Z61" s="53">
        <v>0.4</v>
      </c>
      <c r="AA61" s="53">
        <v>0.35</v>
      </c>
      <c r="AB61" s="54" t="s">
        <v>266</v>
      </c>
      <c r="AC61" s="55" t="s">
        <v>267</v>
      </c>
      <c r="AD61" s="51" t="s">
        <v>676</v>
      </c>
      <c r="AE61" s="72" t="s">
        <v>320</v>
      </c>
      <c r="AF61" s="121" t="s">
        <v>677</v>
      </c>
      <c r="AG61" s="120" t="s">
        <v>259</v>
      </c>
      <c r="AH61" s="139" t="str">
        <f>IFERROR(Tabla2[[#This Row],[Valor del indicador en Trimestre II]]/Tabla2[[#This Row],[Meta Trimestre 2]],"-")</f>
        <v>-</v>
      </c>
      <c r="AI61" s="41" t="s">
        <v>1119</v>
      </c>
      <c r="AJ61" s="154" t="s">
        <v>1119</v>
      </c>
      <c r="AK61" s="30"/>
      <c r="AL61" s="27"/>
      <c r="AM61" s="27"/>
      <c r="AN61" s="29"/>
      <c r="AO61" s="30"/>
      <c r="AP61" s="27"/>
      <c r="AQ61" s="27"/>
      <c r="AR61" s="28"/>
      <c r="AS61" t="str">
        <f>VLOOKUP('DES -FT009'!$C61,Datos!$F$1:$G$4,2,FALSE)</f>
        <v>VP</v>
      </c>
      <c r="AT61" t="str">
        <f>VLOOKUP('DES -FT009'!$D61,Datos!$M$1:$N$23,2,FALSE)</f>
        <v>Objetivo2</v>
      </c>
      <c r="AU61" t="str">
        <f>VLOOKUP('DES -FT009'!$E61,Datos!$O$1:$P$23,2,FALSE)</f>
        <v>Iniciativa2</v>
      </c>
    </row>
    <row r="62" spans="1:47" ht="75" x14ac:dyDescent="0.25">
      <c r="A62" s="110" t="s">
        <v>678</v>
      </c>
      <c r="B62" s="56" t="s">
        <v>144</v>
      </c>
      <c r="C62" s="42" t="s">
        <v>9</v>
      </c>
      <c r="D62" s="42" t="s">
        <v>21</v>
      </c>
      <c r="E62" s="42" t="s">
        <v>49</v>
      </c>
      <c r="F62" s="42" t="s">
        <v>53</v>
      </c>
      <c r="G62" s="41" t="s">
        <v>679</v>
      </c>
      <c r="H62" s="42" t="s">
        <v>169</v>
      </c>
      <c r="I62" s="52">
        <v>45306</v>
      </c>
      <c r="J62" s="52">
        <v>45632</v>
      </c>
      <c r="K62" s="41" t="s">
        <v>680</v>
      </c>
      <c r="L62" s="42" t="s">
        <v>156</v>
      </c>
      <c r="M62" s="42" t="s">
        <v>186</v>
      </c>
      <c r="N62" s="42" t="s">
        <v>177</v>
      </c>
      <c r="O62" s="42" t="s">
        <v>188</v>
      </c>
      <c r="P62" s="42" t="s">
        <v>30</v>
      </c>
      <c r="Q62" s="42" t="s">
        <v>127</v>
      </c>
      <c r="R62" s="44" t="s">
        <v>259</v>
      </c>
      <c r="S62" s="118" t="s">
        <v>681</v>
      </c>
      <c r="T62" s="51" t="s">
        <v>261</v>
      </c>
      <c r="U62" s="51" t="s">
        <v>262</v>
      </c>
      <c r="V62" s="51" t="s">
        <v>303</v>
      </c>
      <c r="W62" s="51" t="s">
        <v>682</v>
      </c>
      <c r="X62" s="51" t="s">
        <v>683</v>
      </c>
      <c r="Y62" s="53">
        <v>0.33</v>
      </c>
      <c r="Z62" s="53">
        <v>0.66</v>
      </c>
      <c r="AA62" s="53">
        <v>1</v>
      </c>
      <c r="AB62" s="54" t="s">
        <v>266</v>
      </c>
      <c r="AC62" s="55" t="s">
        <v>267</v>
      </c>
      <c r="AD62" s="51" t="s">
        <v>684</v>
      </c>
      <c r="AE62" s="72" t="s">
        <v>486</v>
      </c>
      <c r="AF62" s="121" t="s">
        <v>685</v>
      </c>
      <c r="AG62" s="120" t="s">
        <v>259</v>
      </c>
      <c r="AH62" s="139" t="str">
        <f>IFERROR(Tabla2[[#This Row],[Valor del indicador en Trimestre II]]/Tabla2[[#This Row],[Meta Trimestre 2]],"-")</f>
        <v>-</v>
      </c>
      <c r="AI62" s="41" t="s">
        <v>1119</v>
      </c>
      <c r="AJ62" s="154" t="s">
        <v>1119</v>
      </c>
      <c r="AK62" s="30"/>
      <c r="AL62" s="27"/>
      <c r="AM62" s="27"/>
      <c r="AN62" s="29"/>
      <c r="AO62" s="30"/>
      <c r="AP62" s="27"/>
      <c r="AQ62" s="27"/>
      <c r="AR62" s="28"/>
      <c r="AS62" t="str">
        <f>VLOOKUP('DES -FT009'!$C62,Datos!$F$1:$G$4,2,FALSE)</f>
        <v>MS</v>
      </c>
      <c r="AT62" t="str">
        <f>VLOOKUP('DES -FT009'!$D62,Datos!$M$1:$N$23,2,FALSE)</f>
        <v>Objetivo4</v>
      </c>
      <c r="AU62" t="str">
        <f>VLOOKUP('DES -FT009'!$E62,Datos!$O$1:$P$23,2,FALSE)</f>
        <v>Iniciativa7</v>
      </c>
    </row>
    <row r="63" spans="1:47" ht="75" x14ac:dyDescent="0.25">
      <c r="A63" s="110" t="s">
        <v>686</v>
      </c>
      <c r="B63" s="56" t="s">
        <v>144</v>
      </c>
      <c r="C63" s="42" t="s">
        <v>9</v>
      </c>
      <c r="D63" s="42" t="s">
        <v>21</v>
      </c>
      <c r="E63" s="42" t="s">
        <v>49</v>
      </c>
      <c r="F63" s="42" t="s">
        <v>53</v>
      </c>
      <c r="G63" s="41" t="s">
        <v>687</v>
      </c>
      <c r="H63" s="42" t="s">
        <v>169</v>
      </c>
      <c r="I63" s="52">
        <v>45300</v>
      </c>
      <c r="J63" s="52">
        <v>45646</v>
      </c>
      <c r="K63" s="41" t="s">
        <v>688</v>
      </c>
      <c r="L63" s="42" t="s">
        <v>156</v>
      </c>
      <c r="M63" s="42" t="s">
        <v>186</v>
      </c>
      <c r="N63" s="42" t="s">
        <v>177</v>
      </c>
      <c r="O63" s="42" t="s">
        <v>188</v>
      </c>
      <c r="P63" s="42" t="s">
        <v>63</v>
      </c>
      <c r="Q63" s="42" t="s">
        <v>127</v>
      </c>
      <c r="R63" s="44" t="s">
        <v>259</v>
      </c>
      <c r="S63" s="118" t="s">
        <v>689</v>
      </c>
      <c r="T63" s="51" t="s">
        <v>261</v>
      </c>
      <c r="U63" s="51" t="s">
        <v>262</v>
      </c>
      <c r="V63" s="51" t="s">
        <v>303</v>
      </c>
      <c r="W63" s="51" t="s">
        <v>690</v>
      </c>
      <c r="X63" s="51" t="s">
        <v>691</v>
      </c>
      <c r="Y63" s="53">
        <v>0.33</v>
      </c>
      <c r="Z63" s="53">
        <v>0.66</v>
      </c>
      <c r="AA63" s="53">
        <v>1</v>
      </c>
      <c r="AB63" s="54" t="s">
        <v>266</v>
      </c>
      <c r="AC63" s="55" t="s">
        <v>267</v>
      </c>
      <c r="AD63" s="51" t="s">
        <v>692</v>
      </c>
      <c r="AE63" s="72" t="s">
        <v>320</v>
      </c>
      <c r="AF63" s="121" t="s">
        <v>693</v>
      </c>
      <c r="AG63" s="120" t="s">
        <v>259</v>
      </c>
      <c r="AH63" s="139" t="str">
        <f>IFERROR(Tabla2[[#This Row],[Valor del indicador en Trimestre II]]/Tabla2[[#This Row],[Meta Trimestre 2]],"-")</f>
        <v>-</v>
      </c>
      <c r="AI63" s="41" t="s">
        <v>1119</v>
      </c>
      <c r="AJ63" s="154" t="s">
        <v>1119</v>
      </c>
      <c r="AK63" s="30"/>
      <c r="AL63" s="27"/>
      <c r="AM63" s="27"/>
      <c r="AN63" s="29"/>
      <c r="AO63" s="30"/>
      <c r="AP63" s="27"/>
      <c r="AQ63" s="27"/>
      <c r="AR63" s="28"/>
      <c r="AS63" t="str">
        <f>VLOOKUP('DES -FT009'!$C63,Datos!$F$1:$G$4,2,FALSE)</f>
        <v>MS</v>
      </c>
      <c r="AT63" t="str">
        <f>VLOOKUP('DES -FT009'!$D63,Datos!$M$1:$N$23,2,FALSE)</f>
        <v>Objetivo4</v>
      </c>
      <c r="AU63" t="str">
        <f>VLOOKUP('DES -FT009'!$E63,Datos!$O$1:$P$23,2,FALSE)</f>
        <v>Iniciativa7</v>
      </c>
    </row>
    <row r="64" spans="1:47" ht="120" x14ac:dyDescent="0.25">
      <c r="A64" s="110" t="s">
        <v>694</v>
      </c>
      <c r="B64" s="56" t="s">
        <v>144</v>
      </c>
      <c r="C64" s="42" t="s">
        <v>0</v>
      </c>
      <c r="D64" s="42" t="s">
        <v>8</v>
      </c>
      <c r="E64" s="42" t="s">
        <v>13</v>
      </c>
      <c r="F64" s="42" t="s">
        <v>15</v>
      </c>
      <c r="G64" s="41" t="s">
        <v>695</v>
      </c>
      <c r="H64" s="42" t="s">
        <v>169</v>
      </c>
      <c r="I64" s="52">
        <v>45295</v>
      </c>
      <c r="J64" s="52">
        <v>45657</v>
      </c>
      <c r="K64" s="41" t="s">
        <v>696</v>
      </c>
      <c r="L64" s="42" t="s">
        <v>156</v>
      </c>
      <c r="M64" s="42" t="s">
        <v>188</v>
      </c>
      <c r="N64" s="42" t="s">
        <v>186</v>
      </c>
      <c r="O64" s="42" t="s">
        <v>177</v>
      </c>
      <c r="P64" s="42" t="s">
        <v>3</v>
      </c>
      <c r="Q64" s="42" t="s">
        <v>127</v>
      </c>
      <c r="R64" s="44" t="s">
        <v>259</v>
      </c>
      <c r="S64" s="118" t="s">
        <v>697</v>
      </c>
      <c r="T64" s="51" t="s">
        <v>261</v>
      </c>
      <c r="U64" s="51" t="s">
        <v>262</v>
      </c>
      <c r="V64" s="51" t="s">
        <v>303</v>
      </c>
      <c r="W64" s="51" t="s">
        <v>667</v>
      </c>
      <c r="X64" s="51" t="s">
        <v>698</v>
      </c>
      <c r="Y64" s="53">
        <v>0.28000000000000003</v>
      </c>
      <c r="Z64" s="53">
        <v>0.56999999999999995</v>
      </c>
      <c r="AA64" s="53">
        <v>1</v>
      </c>
      <c r="AB64" s="54" t="s">
        <v>266</v>
      </c>
      <c r="AC64" s="55" t="s">
        <v>267</v>
      </c>
      <c r="AD64" s="51" t="s">
        <v>699</v>
      </c>
      <c r="AE64" s="72" t="s">
        <v>277</v>
      </c>
      <c r="AF64" s="121" t="s">
        <v>700</v>
      </c>
      <c r="AG64" s="120" t="s">
        <v>259</v>
      </c>
      <c r="AH64" s="139" t="str">
        <f>IFERROR(Tabla2[[#This Row],[Valor del indicador en Trimestre II]]/Tabla2[[#This Row],[Meta Trimestre 2]],"-")</f>
        <v>-</v>
      </c>
      <c r="AI64" s="41" t="s">
        <v>1119</v>
      </c>
      <c r="AJ64" s="154" t="s">
        <v>1119</v>
      </c>
      <c r="AK64" s="30"/>
      <c r="AL64" s="27"/>
      <c r="AM64" s="27"/>
      <c r="AN64" s="29"/>
      <c r="AO64" s="30"/>
      <c r="AP64" s="27"/>
      <c r="AQ64" s="27"/>
      <c r="AR64" s="28"/>
      <c r="AS64" t="str">
        <f>VLOOKUP('DES -FT009'!$C64,Datos!$F$1:$G$4,2,FALSE)</f>
        <v>VP</v>
      </c>
      <c r="AT64" t="str">
        <f>VLOOKUP('DES -FT009'!$D64,Datos!$M$1:$N$23,2,FALSE)</f>
        <v>Objetivo2</v>
      </c>
      <c r="AU64" t="str">
        <f>VLOOKUP('DES -FT009'!$E64,Datos!$O$1:$P$23,2,FALSE)</f>
        <v>Iniciativa2</v>
      </c>
    </row>
    <row r="65" spans="1:47" ht="60" x14ac:dyDescent="0.25">
      <c r="A65" s="110" t="s">
        <v>701</v>
      </c>
      <c r="B65" s="56" t="s">
        <v>144</v>
      </c>
      <c r="C65" s="42" t="s">
        <v>9</v>
      </c>
      <c r="D65" s="42" t="s">
        <v>29</v>
      </c>
      <c r="E65" s="42" t="s">
        <v>60</v>
      </c>
      <c r="F65" s="42" t="s">
        <v>62</v>
      </c>
      <c r="G65" s="41" t="s">
        <v>702</v>
      </c>
      <c r="H65" s="42" t="s">
        <v>169</v>
      </c>
      <c r="I65" s="52">
        <v>45341</v>
      </c>
      <c r="J65" s="52">
        <v>45632</v>
      </c>
      <c r="K65" s="41" t="s">
        <v>703</v>
      </c>
      <c r="L65" s="42" t="s">
        <v>156</v>
      </c>
      <c r="M65" s="42" t="s">
        <v>186</v>
      </c>
      <c r="N65" s="42" t="s">
        <v>177</v>
      </c>
      <c r="O65" s="42" t="s">
        <v>188</v>
      </c>
      <c r="P65" s="42" t="s">
        <v>44</v>
      </c>
      <c r="Q65" s="42" t="s">
        <v>127</v>
      </c>
      <c r="R65" s="44" t="s">
        <v>259</v>
      </c>
      <c r="S65" s="118" t="s">
        <v>704</v>
      </c>
      <c r="T65" s="51" t="s">
        <v>261</v>
      </c>
      <c r="U65" s="51" t="s">
        <v>262</v>
      </c>
      <c r="V65" s="51" t="s">
        <v>303</v>
      </c>
      <c r="W65" s="51" t="s">
        <v>682</v>
      </c>
      <c r="X65" s="51" t="s">
        <v>683</v>
      </c>
      <c r="Y65" s="53">
        <v>0.33</v>
      </c>
      <c r="Z65" s="53">
        <v>0.66</v>
      </c>
      <c r="AA65" s="53">
        <v>1</v>
      </c>
      <c r="AB65" s="54" t="s">
        <v>266</v>
      </c>
      <c r="AC65" s="55" t="s">
        <v>267</v>
      </c>
      <c r="AD65" s="51" t="s">
        <v>684</v>
      </c>
      <c r="AE65" s="72" t="s">
        <v>486</v>
      </c>
      <c r="AF65" s="121" t="s">
        <v>685</v>
      </c>
      <c r="AG65" s="120" t="s">
        <v>259</v>
      </c>
      <c r="AH65" s="139" t="str">
        <f>IFERROR(Tabla2[[#This Row],[Valor del indicador en Trimestre II]]/Tabla2[[#This Row],[Meta Trimestre 2]],"-")</f>
        <v>-</v>
      </c>
      <c r="AI65" s="41" t="s">
        <v>1119</v>
      </c>
      <c r="AJ65" s="154" t="s">
        <v>1119</v>
      </c>
      <c r="AK65" s="30"/>
      <c r="AL65" s="27"/>
      <c r="AM65" s="27"/>
      <c r="AN65" s="29"/>
      <c r="AO65" s="30"/>
      <c r="AP65" s="27"/>
      <c r="AQ65" s="27"/>
      <c r="AR65" s="28"/>
      <c r="AS65" t="str">
        <f>VLOOKUP('DES -FT009'!$C65,Datos!$F$1:$G$4,2,FALSE)</f>
        <v>MS</v>
      </c>
      <c r="AT65" t="str">
        <f>VLOOKUP('DES -FT009'!$D65,Datos!$M$1:$N$23,2,FALSE)</f>
        <v>Objetivo5</v>
      </c>
      <c r="AU65" t="str">
        <f>VLOOKUP('DES -FT009'!$E65,Datos!$O$1:$P$23,2,FALSE)</f>
        <v>Iniciativa9</v>
      </c>
    </row>
    <row r="66" spans="1:47" ht="60" x14ac:dyDescent="0.25">
      <c r="A66" s="110" t="s">
        <v>705</v>
      </c>
      <c r="B66" s="56" t="s">
        <v>144</v>
      </c>
      <c r="C66" s="42" t="s">
        <v>9</v>
      </c>
      <c r="D66" s="42" t="s">
        <v>29</v>
      </c>
      <c r="E66" s="42" t="s">
        <v>60</v>
      </c>
      <c r="F66" s="42" t="s">
        <v>62</v>
      </c>
      <c r="G66" s="41" t="s">
        <v>706</v>
      </c>
      <c r="H66" s="42" t="s">
        <v>169</v>
      </c>
      <c r="I66" s="52">
        <v>45446</v>
      </c>
      <c r="J66" s="52">
        <v>45639</v>
      </c>
      <c r="K66" s="41" t="s">
        <v>707</v>
      </c>
      <c r="L66" s="42" t="s">
        <v>156</v>
      </c>
      <c r="M66" s="42" t="s">
        <v>186</v>
      </c>
      <c r="N66" s="42" t="s">
        <v>177</v>
      </c>
      <c r="O66" s="42" t="s">
        <v>188</v>
      </c>
      <c r="P66" s="42" t="s">
        <v>58</v>
      </c>
      <c r="Q66" s="42" t="s">
        <v>127</v>
      </c>
      <c r="R66" s="44" t="s">
        <v>259</v>
      </c>
      <c r="S66" s="118" t="s">
        <v>708</v>
      </c>
      <c r="T66" s="51" t="s">
        <v>261</v>
      </c>
      <c r="U66" s="51" t="s">
        <v>262</v>
      </c>
      <c r="V66" s="51" t="s">
        <v>263</v>
      </c>
      <c r="W66" s="51" t="s">
        <v>709</v>
      </c>
      <c r="X66" s="51" t="s">
        <v>710</v>
      </c>
      <c r="Y66" s="53">
        <v>0</v>
      </c>
      <c r="Z66" s="53">
        <v>0</v>
      </c>
      <c r="AA66" s="53">
        <v>1</v>
      </c>
      <c r="AB66" s="54" t="s">
        <v>306</v>
      </c>
      <c r="AC66" s="55" t="s">
        <v>267</v>
      </c>
      <c r="AD66" s="51" t="s">
        <v>684</v>
      </c>
      <c r="AE66" s="72" t="s">
        <v>486</v>
      </c>
      <c r="AF66" s="46" t="s">
        <v>685</v>
      </c>
      <c r="AG66" s="120" t="s">
        <v>259</v>
      </c>
      <c r="AH66" s="139" t="str">
        <f>IFERROR(Tabla2[[#This Row],[Valor del indicador en Trimestre II]]/Tabla2[[#This Row],[Meta Trimestre 2]],"-")</f>
        <v>-</v>
      </c>
      <c r="AI66" s="41" t="s">
        <v>1119</v>
      </c>
      <c r="AJ66" s="154" t="s">
        <v>1119</v>
      </c>
      <c r="AK66" s="30"/>
      <c r="AL66" s="27"/>
      <c r="AM66" s="27"/>
      <c r="AN66" s="29"/>
      <c r="AO66" s="30"/>
      <c r="AP66" s="27"/>
      <c r="AQ66" s="27"/>
      <c r="AR66" s="28"/>
      <c r="AS66" t="str">
        <f>VLOOKUP('DES -FT009'!$C66,Datos!$F$1:$G$4,2,FALSE)</f>
        <v>MS</v>
      </c>
      <c r="AT66" t="str">
        <f>VLOOKUP('DES -FT009'!$D66,Datos!$M$1:$N$23,2,FALSE)</f>
        <v>Objetivo5</v>
      </c>
      <c r="AU66" t="str">
        <f>VLOOKUP('DES -FT009'!$E66,Datos!$O$1:$P$23,2,FALSE)</f>
        <v>Iniciativa9</v>
      </c>
    </row>
    <row r="67" spans="1:47" ht="60" x14ac:dyDescent="0.25">
      <c r="A67" s="110" t="s">
        <v>711</v>
      </c>
      <c r="B67" s="56" t="s">
        <v>144</v>
      </c>
      <c r="C67" s="42" t="s">
        <v>17</v>
      </c>
      <c r="D67" s="42" t="s">
        <v>32</v>
      </c>
      <c r="E67" s="42" t="s">
        <v>71</v>
      </c>
      <c r="F67" s="42" t="s">
        <v>73</v>
      </c>
      <c r="G67" s="41" t="s">
        <v>712</v>
      </c>
      <c r="H67" s="42" t="s">
        <v>169</v>
      </c>
      <c r="I67" s="52">
        <v>45337</v>
      </c>
      <c r="J67" s="52">
        <v>45656</v>
      </c>
      <c r="K67" s="41" t="s">
        <v>713</v>
      </c>
      <c r="L67" s="42" t="s">
        <v>156</v>
      </c>
      <c r="M67" s="42" t="s">
        <v>186</v>
      </c>
      <c r="N67" s="42" t="s">
        <v>177</v>
      </c>
      <c r="O67" s="42" t="s">
        <v>188</v>
      </c>
      <c r="P67" s="42" t="s">
        <v>44</v>
      </c>
      <c r="Q67" s="42" t="s">
        <v>127</v>
      </c>
      <c r="R67" s="44" t="s">
        <v>259</v>
      </c>
      <c r="S67" s="118" t="s">
        <v>714</v>
      </c>
      <c r="T67" s="51" t="s">
        <v>357</v>
      </c>
      <c r="U67" s="51" t="s">
        <v>262</v>
      </c>
      <c r="V67" s="51" t="s">
        <v>303</v>
      </c>
      <c r="W67" s="51" t="s">
        <v>715</v>
      </c>
      <c r="X67" s="51" t="s">
        <v>716</v>
      </c>
      <c r="Y67" s="53">
        <v>0.33</v>
      </c>
      <c r="Z67" s="53">
        <v>0.66</v>
      </c>
      <c r="AA67" s="53">
        <v>1</v>
      </c>
      <c r="AB67" s="54" t="s">
        <v>266</v>
      </c>
      <c r="AC67" s="55" t="s">
        <v>267</v>
      </c>
      <c r="AD67" s="51" t="s">
        <v>717</v>
      </c>
      <c r="AE67" s="72" t="s">
        <v>277</v>
      </c>
      <c r="AF67" s="46" t="s">
        <v>718</v>
      </c>
      <c r="AG67" s="120" t="s">
        <v>259</v>
      </c>
      <c r="AH67" s="139" t="str">
        <f>IFERROR(Tabla2[[#This Row],[Valor del indicador en Trimestre II]]/Tabla2[[#This Row],[Meta Trimestre 2]],"-")</f>
        <v>-</v>
      </c>
      <c r="AI67" s="41" t="s">
        <v>1119</v>
      </c>
      <c r="AJ67" s="154" t="s">
        <v>1119</v>
      </c>
      <c r="AK67" s="30"/>
      <c r="AL67" s="27"/>
      <c r="AM67" s="27"/>
      <c r="AN67" s="29"/>
      <c r="AO67" s="30"/>
      <c r="AP67" s="27"/>
      <c r="AQ67" s="27"/>
      <c r="AR67" s="28"/>
      <c r="AS67" t="str">
        <f>VLOOKUP('DES -FT009'!$C67,Datos!$F$1:$G$4,2,FALSE)</f>
        <v>DO</v>
      </c>
      <c r="AT67" t="str">
        <f>VLOOKUP('DES -FT009'!$D67,Datos!$M$1:$N$23,2,FALSE)</f>
        <v>Objetivo6</v>
      </c>
      <c r="AU67" t="str">
        <f>VLOOKUP('DES -FT009'!$E67,Datos!$O$1:$P$23,2,FALSE)</f>
        <v>Iniciativa11</v>
      </c>
    </row>
    <row r="68" spans="1:47" ht="45" x14ac:dyDescent="0.25">
      <c r="A68" s="110" t="s">
        <v>719</v>
      </c>
      <c r="B68" s="56" t="s">
        <v>144</v>
      </c>
      <c r="C68" s="42" t="s">
        <v>17</v>
      </c>
      <c r="D68" s="42" t="s">
        <v>38</v>
      </c>
      <c r="E68" s="42" t="s">
        <v>84</v>
      </c>
      <c r="F68" s="42" t="s">
        <v>86</v>
      </c>
      <c r="G68" s="41" t="s">
        <v>720</v>
      </c>
      <c r="H68" s="42" t="s">
        <v>169</v>
      </c>
      <c r="I68" s="52">
        <v>45306</v>
      </c>
      <c r="J68" s="52">
        <v>45657</v>
      </c>
      <c r="K68" s="41" t="s">
        <v>721</v>
      </c>
      <c r="L68" s="42" t="s">
        <v>156</v>
      </c>
      <c r="M68" s="42" t="s">
        <v>186</v>
      </c>
      <c r="N68" s="42" t="s">
        <v>177</v>
      </c>
      <c r="O68" s="42" t="s">
        <v>188</v>
      </c>
      <c r="P68" s="42" t="s">
        <v>63</v>
      </c>
      <c r="Q68" s="42" t="s">
        <v>127</v>
      </c>
      <c r="R68" s="44" t="s">
        <v>259</v>
      </c>
      <c r="S68" s="118" t="s">
        <v>722</v>
      </c>
      <c r="T68" s="51" t="s">
        <v>653</v>
      </c>
      <c r="U68" s="51" t="s">
        <v>262</v>
      </c>
      <c r="V68" s="51" t="s">
        <v>303</v>
      </c>
      <c r="W68" s="51" t="s">
        <v>723</v>
      </c>
      <c r="X68" s="51" t="s">
        <v>724</v>
      </c>
      <c r="Y68" s="53">
        <v>0.33</v>
      </c>
      <c r="Z68" s="53">
        <v>0.66</v>
      </c>
      <c r="AA68" s="53">
        <v>1</v>
      </c>
      <c r="AB68" s="54" t="s">
        <v>266</v>
      </c>
      <c r="AC68" s="55" t="s">
        <v>267</v>
      </c>
      <c r="AD68" s="51" t="s">
        <v>725</v>
      </c>
      <c r="AE68" s="72" t="s">
        <v>320</v>
      </c>
      <c r="AF68" s="121" t="s">
        <v>726</v>
      </c>
      <c r="AG68" s="120" t="s">
        <v>259</v>
      </c>
      <c r="AH68" s="139" t="str">
        <f>IFERROR(Tabla2[[#This Row],[Valor del indicador en Trimestre II]]/Tabla2[[#This Row],[Meta Trimestre 2]],"-")</f>
        <v>-</v>
      </c>
      <c r="AI68" s="41" t="s">
        <v>1119</v>
      </c>
      <c r="AJ68" s="154" t="s">
        <v>1119</v>
      </c>
      <c r="AK68" s="30"/>
      <c r="AL68" s="27"/>
      <c r="AM68" s="27"/>
      <c r="AN68" s="29"/>
      <c r="AO68" s="30"/>
      <c r="AP68" s="27"/>
      <c r="AQ68" s="27"/>
      <c r="AR68" s="28"/>
      <c r="AS68" t="str">
        <f>VLOOKUP('DES -FT009'!$C68,Datos!$F$1:$G$4,2,FALSE)</f>
        <v>DO</v>
      </c>
      <c r="AT68" t="str">
        <f>VLOOKUP('DES -FT009'!$D68,Datos!$M$1:$N$23,2,FALSE)</f>
        <v>Objetivo7</v>
      </c>
      <c r="AU68" t="str">
        <f>VLOOKUP('DES -FT009'!$E68,Datos!$O$1:$P$23,2,FALSE)</f>
        <v>Iniciativa14</v>
      </c>
    </row>
    <row r="69" spans="1:47" ht="105" x14ac:dyDescent="0.25">
      <c r="A69" s="110" t="s">
        <v>727</v>
      </c>
      <c r="B69" s="56" t="s">
        <v>144</v>
      </c>
      <c r="C69" s="42" t="s">
        <v>17</v>
      </c>
      <c r="D69" s="42" t="s">
        <v>38</v>
      </c>
      <c r="E69" s="42" t="s">
        <v>80</v>
      </c>
      <c r="F69" s="42" t="s">
        <v>82</v>
      </c>
      <c r="G69" s="41" t="s">
        <v>728</v>
      </c>
      <c r="H69" s="42" t="s">
        <v>169</v>
      </c>
      <c r="I69" s="52">
        <v>45337</v>
      </c>
      <c r="J69" s="52">
        <v>45656</v>
      </c>
      <c r="K69" s="41" t="s">
        <v>729</v>
      </c>
      <c r="L69" s="42" t="s">
        <v>156</v>
      </c>
      <c r="M69" s="42" t="s">
        <v>186</v>
      </c>
      <c r="N69" s="42" t="s">
        <v>177</v>
      </c>
      <c r="O69" s="42" t="s">
        <v>188</v>
      </c>
      <c r="P69" s="42" t="s">
        <v>44</v>
      </c>
      <c r="Q69" s="42" t="s">
        <v>127</v>
      </c>
      <c r="R69" s="44" t="s">
        <v>259</v>
      </c>
      <c r="S69" s="118" t="s">
        <v>730</v>
      </c>
      <c r="T69" s="51" t="s">
        <v>357</v>
      </c>
      <c r="U69" s="51" t="s">
        <v>262</v>
      </c>
      <c r="V69" s="51" t="s">
        <v>303</v>
      </c>
      <c r="W69" s="51" t="s">
        <v>731</v>
      </c>
      <c r="X69" s="51" t="s">
        <v>732</v>
      </c>
      <c r="Y69" s="53">
        <v>0.33</v>
      </c>
      <c r="Z69" s="53">
        <v>0.66</v>
      </c>
      <c r="AA69" s="53">
        <v>1</v>
      </c>
      <c r="AB69" s="54" t="s">
        <v>266</v>
      </c>
      <c r="AC69" s="55" t="s">
        <v>267</v>
      </c>
      <c r="AD69" s="51" t="s">
        <v>733</v>
      </c>
      <c r="AE69" s="72" t="s">
        <v>277</v>
      </c>
      <c r="AF69" s="121" t="s">
        <v>734</v>
      </c>
      <c r="AG69" s="120" t="s">
        <v>259</v>
      </c>
      <c r="AH69" s="139" t="str">
        <f>IFERROR(Tabla2[[#This Row],[Valor del indicador en Trimestre II]]/Tabla2[[#This Row],[Meta Trimestre 2]],"-")</f>
        <v>-</v>
      </c>
      <c r="AI69" s="41" t="s">
        <v>1119</v>
      </c>
      <c r="AJ69" s="154" t="s">
        <v>1119</v>
      </c>
      <c r="AK69" s="30"/>
      <c r="AL69" s="27"/>
      <c r="AM69" s="27"/>
      <c r="AN69" s="29"/>
      <c r="AO69" s="30"/>
      <c r="AP69" s="27"/>
      <c r="AQ69" s="27"/>
      <c r="AR69" s="28"/>
      <c r="AS69" t="str">
        <f>VLOOKUP('DES -FT009'!$C69,Datos!$F$1:$G$4,2,FALSE)</f>
        <v>DO</v>
      </c>
      <c r="AT69" t="str">
        <f>VLOOKUP('DES -FT009'!$D69,Datos!$M$1:$N$23,2,FALSE)</f>
        <v>Objetivo7</v>
      </c>
      <c r="AU69" t="str">
        <f>VLOOKUP('DES -FT009'!$E69,Datos!$O$1:$P$23,2,FALSE)</f>
        <v>Iniciativa13</v>
      </c>
    </row>
    <row r="70" spans="1:47" ht="60" x14ac:dyDescent="0.25">
      <c r="A70" s="110" t="s">
        <v>735</v>
      </c>
      <c r="B70" s="56" t="s">
        <v>144</v>
      </c>
      <c r="C70" s="42" t="s">
        <v>0</v>
      </c>
      <c r="D70" s="42" t="s">
        <v>8</v>
      </c>
      <c r="E70" s="42" t="s">
        <v>13</v>
      </c>
      <c r="F70" s="42" t="s">
        <v>15</v>
      </c>
      <c r="G70" s="41" t="s">
        <v>736</v>
      </c>
      <c r="H70" s="42" t="s">
        <v>169</v>
      </c>
      <c r="I70" s="52">
        <v>45295</v>
      </c>
      <c r="J70" s="52">
        <v>45657</v>
      </c>
      <c r="K70" s="41" t="s">
        <v>737</v>
      </c>
      <c r="L70" s="42" t="s">
        <v>156</v>
      </c>
      <c r="M70" s="42" t="s">
        <v>188</v>
      </c>
      <c r="N70" s="42" t="s">
        <v>186</v>
      </c>
      <c r="O70" s="42" t="s">
        <v>177</v>
      </c>
      <c r="P70" s="42" t="s">
        <v>3</v>
      </c>
      <c r="Q70" s="42" t="s">
        <v>127</v>
      </c>
      <c r="R70" s="44" t="s">
        <v>259</v>
      </c>
      <c r="S70" s="118" t="s">
        <v>738</v>
      </c>
      <c r="T70" s="51" t="s">
        <v>357</v>
      </c>
      <c r="U70" s="51" t="s">
        <v>262</v>
      </c>
      <c r="V70" s="51" t="s">
        <v>303</v>
      </c>
      <c r="W70" s="51" t="s">
        <v>739</v>
      </c>
      <c r="X70" s="51" t="s">
        <v>740</v>
      </c>
      <c r="Y70" s="53">
        <v>0.33</v>
      </c>
      <c r="Z70" s="53">
        <v>0.66</v>
      </c>
      <c r="AA70" s="53">
        <v>1</v>
      </c>
      <c r="AB70" s="54" t="s">
        <v>266</v>
      </c>
      <c r="AC70" s="55" t="s">
        <v>267</v>
      </c>
      <c r="AD70" s="51" t="s">
        <v>741</v>
      </c>
      <c r="AE70" s="72" t="s">
        <v>742</v>
      </c>
      <c r="AF70" s="121" t="s">
        <v>743</v>
      </c>
      <c r="AG70" s="120" t="s">
        <v>259</v>
      </c>
      <c r="AH70" s="139" t="str">
        <f>IFERROR(Tabla2[[#This Row],[Valor del indicador en Trimestre II]]/Tabla2[[#This Row],[Meta Trimestre 2]],"-")</f>
        <v>-</v>
      </c>
      <c r="AI70" s="41" t="s">
        <v>1119</v>
      </c>
      <c r="AJ70" s="154" t="s">
        <v>1119</v>
      </c>
      <c r="AK70" s="30"/>
      <c r="AL70" s="27"/>
      <c r="AM70" s="27"/>
      <c r="AN70" s="29"/>
      <c r="AO70" s="30"/>
      <c r="AP70" s="27"/>
      <c r="AQ70" s="27"/>
      <c r="AR70" s="28"/>
      <c r="AS70" t="str">
        <f>VLOOKUP('DES -FT009'!$C70,Datos!$F$1:$G$4,2,FALSE)</f>
        <v>VP</v>
      </c>
      <c r="AT70" t="str">
        <f>VLOOKUP('DES -FT009'!$D70,Datos!$M$1:$N$23,2,FALSE)</f>
        <v>Objetivo2</v>
      </c>
      <c r="AU70" t="str">
        <f>VLOOKUP('DES -FT009'!$E70,Datos!$O$1:$P$23,2,FALSE)</f>
        <v>Iniciativa2</v>
      </c>
    </row>
    <row r="71" spans="1:47" ht="60" x14ac:dyDescent="0.25">
      <c r="A71" s="110" t="s">
        <v>744</v>
      </c>
      <c r="B71" s="56" t="s">
        <v>144</v>
      </c>
      <c r="C71" s="42" t="s">
        <v>0</v>
      </c>
      <c r="D71" s="42" t="s">
        <v>8</v>
      </c>
      <c r="E71" s="42" t="s">
        <v>13</v>
      </c>
      <c r="F71" s="42" t="s">
        <v>15</v>
      </c>
      <c r="G71" s="41" t="s">
        <v>745</v>
      </c>
      <c r="H71" s="42" t="s">
        <v>169</v>
      </c>
      <c r="I71" s="52">
        <v>45323</v>
      </c>
      <c r="J71" s="52">
        <v>45646</v>
      </c>
      <c r="K71" s="41" t="s">
        <v>746</v>
      </c>
      <c r="L71" s="42" t="s">
        <v>156</v>
      </c>
      <c r="M71" s="42" t="s">
        <v>186</v>
      </c>
      <c r="N71" s="42" t="s">
        <v>177</v>
      </c>
      <c r="O71" s="42" t="s">
        <v>188</v>
      </c>
      <c r="P71" s="42" t="s">
        <v>44</v>
      </c>
      <c r="Q71" s="42" t="s">
        <v>127</v>
      </c>
      <c r="R71" s="44" t="s">
        <v>259</v>
      </c>
      <c r="S71" s="118" t="s">
        <v>747</v>
      </c>
      <c r="T71" s="51" t="s">
        <v>357</v>
      </c>
      <c r="U71" s="51" t="s">
        <v>262</v>
      </c>
      <c r="V71" s="51" t="s">
        <v>303</v>
      </c>
      <c r="W71" s="51" t="s">
        <v>715</v>
      </c>
      <c r="X71" s="51" t="s">
        <v>716</v>
      </c>
      <c r="Y71" s="53">
        <v>0.33</v>
      </c>
      <c r="Z71" s="53">
        <v>0.66</v>
      </c>
      <c r="AA71" s="53">
        <v>1</v>
      </c>
      <c r="AB71" s="54" t="s">
        <v>266</v>
      </c>
      <c r="AC71" s="55" t="s">
        <v>267</v>
      </c>
      <c r="AD71" s="51" t="s">
        <v>748</v>
      </c>
      <c r="AE71" s="72" t="s">
        <v>486</v>
      </c>
      <c r="AF71" s="121" t="s">
        <v>749</v>
      </c>
      <c r="AG71" s="120" t="s">
        <v>259</v>
      </c>
      <c r="AH71" s="139" t="str">
        <f>IFERROR(Tabla2[[#This Row],[Valor del indicador en Trimestre II]]/Tabla2[[#This Row],[Meta Trimestre 2]],"-")</f>
        <v>-</v>
      </c>
      <c r="AI71" s="41" t="s">
        <v>1119</v>
      </c>
      <c r="AJ71" s="154" t="s">
        <v>1119</v>
      </c>
      <c r="AK71" s="30"/>
      <c r="AL71" s="27"/>
      <c r="AM71" s="27"/>
      <c r="AN71" s="29"/>
      <c r="AO71" s="30"/>
      <c r="AP71" s="27"/>
      <c r="AQ71" s="27"/>
      <c r="AR71" s="28"/>
      <c r="AS71" t="str">
        <f>VLOOKUP('DES -FT009'!$C71,Datos!$F$1:$G$4,2,FALSE)</f>
        <v>VP</v>
      </c>
      <c r="AT71" t="str">
        <f>VLOOKUP('DES -FT009'!$D71,Datos!$M$1:$N$23,2,FALSE)</f>
        <v>Objetivo2</v>
      </c>
      <c r="AU71" t="str">
        <f>VLOOKUP('DES -FT009'!$E71,Datos!$O$1:$P$23,2,FALSE)</f>
        <v>Iniciativa2</v>
      </c>
    </row>
    <row r="72" spans="1:47" ht="60" x14ac:dyDescent="0.25">
      <c r="A72" s="110" t="s">
        <v>750</v>
      </c>
      <c r="B72" s="56" t="s">
        <v>144</v>
      </c>
      <c r="C72" s="42" t="s">
        <v>0</v>
      </c>
      <c r="D72" s="42" t="s">
        <v>8</v>
      </c>
      <c r="E72" s="42" t="s">
        <v>13</v>
      </c>
      <c r="F72" s="42" t="s">
        <v>15</v>
      </c>
      <c r="G72" s="41" t="s">
        <v>751</v>
      </c>
      <c r="H72" s="42" t="s">
        <v>169</v>
      </c>
      <c r="I72" s="52">
        <v>45566</v>
      </c>
      <c r="J72" s="52">
        <v>45657</v>
      </c>
      <c r="K72" s="41" t="s">
        <v>752</v>
      </c>
      <c r="L72" s="42" t="s">
        <v>156</v>
      </c>
      <c r="M72" s="42" t="s">
        <v>188</v>
      </c>
      <c r="N72" s="42" t="s">
        <v>186</v>
      </c>
      <c r="O72" s="42" t="s">
        <v>177</v>
      </c>
      <c r="P72" s="42" t="s">
        <v>3</v>
      </c>
      <c r="Q72" s="42" t="s">
        <v>127</v>
      </c>
      <c r="R72" s="44" t="s">
        <v>259</v>
      </c>
      <c r="S72" s="118" t="s">
        <v>753</v>
      </c>
      <c r="T72" s="51" t="s">
        <v>357</v>
      </c>
      <c r="U72" s="51" t="s">
        <v>262</v>
      </c>
      <c r="V72" s="51" t="s">
        <v>303</v>
      </c>
      <c r="W72" s="51" t="s">
        <v>754</v>
      </c>
      <c r="X72" s="51" t="s">
        <v>755</v>
      </c>
      <c r="Y72" s="53">
        <v>0.25</v>
      </c>
      <c r="Z72" s="53">
        <v>0.5</v>
      </c>
      <c r="AA72" s="53">
        <v>1</v>
      </c>
      <c r="AB72" s="54" t="s">
        <v>266</v>
      </c>
      <c r="AC72" s="55" t="s">
        <v>267</v>
      </c>
      <c r="AD72" s="51" t="s">
        <v>756</v>
      </c>
      <c r="AE72" s="72" t="s">
        <v>320</v>
      </c>
      <c r="AF72" s="121" t="s">
        <v>757</v>
      </c>
      <c r="AG72" s="120" t="s">
        <v>259</v>
      </c>
      <c r="AH72" s="139" t="str">
        <f>IFERROR(Tabla2[[#This Row],[Valor del indicador en Trimestre II]]/Tabla2[[#This Row],[Meta Trimestre 2]],"-")</f>
        <v>-</v>
      </c>
      <c r="AI72" s="41" t="s">
        <v>1119</v>
      </c>
      <c r="AJ72" s="154" t="s">
        <v>1119</v>
      </c>
      <c r="AK72" s="30"/>
      <c r="AL72" s="27"/>
      <c r="AM72" s="27"/>
      <c r="AN72" s="29"/>
      <c r="AO72" s="30"/>
      <c r="AP72" s="27"/>
      <c r="AQ72" s="27"/>
      <c r="AR72" s="28"/>
      <c r="AS72" t="str">
        <f>VLOOKUP('DES -FT009'!$C72,Datos!$F$1:$G$4,2,FALSE)</f>
        <v>VP</v>
      </c>
      <c r="AT72" t="str">
        <f>VLOOKUP('DES -FT009'!$D72,Datos!$M$1:$N$23,2,FALSE)</f>
        <v>Objetivo2</v>
      </c>
      <c r="AU72" t="str">
        <f>VLOOKUP('DES -FT009'!$E72,Datos!$O$1:$P$23,2,FALSE)</f>
        <v>Iniciativa2</v>
      </c>
    </row>
    <row r="73" spans="1:47" ht="60" x14ac:dyDescent="0.25">
      <c r="A73" s="110" t="s">
        <v>758</v>
      </c>
      <c r="B73" s="56" t="s">
        <v>144</v>
      </c>
      <c r="C73" s="42" t="s">
        <v>0</v>
      </c>
      <c r="D73" s="42" t="s">
        <v>8</v>
      </c>
      <c r="E73" s="42" t="s">
        <v>13</v>
      </c>
      <c r="F73" s="42" t="s">
        <v>15</v>
      </c>
      <c r="G73" s="41" t="s">
        <v>759</v>
      </c>
      <c r="H73" s="42" t="s">
        <v>169</v>
      </c>
      <c r="I73" s="52">
        <v>45295</v>
      </c>
      <c r="J73" s="52">
        <v>45657</v>
      </c>
      <c r="K73" s="41" t="s">
        <v>752</v>
      </c>
      <c r="L73" s="42" t="s">
        <v>156</v>
      </c>
      <c r="M73" s="42" t="s">
        <v>188</v>
      </c>
      <c r="N73" s="42" t="s">
        <v>186</v>
      </c>
      <c r="O73" s="42" t="s">
        <v>177</v>
      </c>
      <c r="P73" s="42" t="s">
        <v>3</v>
      </c>
      <c r="Q73" s="42" t="s">
        <v>127</v>
      </c>
      <c r="R73" s="44" t="s">
        <v>259</v>
      </c>
      <c r="S73" s="118" t="s">
        <v>760</v>
      </c>
      <c r="T73" s="51" t="s">
        <v>357</v>
      </c>
      <c r="U73" s="51" t="s">
        <v>262</v>
      </c>
      <c r="V73" s="51" t="s">
        <v>303</v>
      </c>
      <c r="W73" s="51" t="s">
        <v>754</v>
      </c>
      <c r="X73" s="51" t="s">
        <v>761</v>
      </c>
      <c r="Y73" s="53">
        <v>0.4</v>
      </c>
      <c r="Z73" s="53">
        <v>0.6</v>
      </c>
      <c r="AA73" s="53">
        <v>1</v>
      </c>
      <c r="AB73" s="54" t="s">
        <v>266</v>
      </c>
      <c r="AC73" s="55" t="s">
        <v>267</v>
      </c>
      <c r="AD73" s="51" t="s">
        <v>762</v>
      </c>
      <c r="AE73" s="72" t="s">
        <v>277</v>
      </c>
      <c r="AF73" s="121" t="s">
        <v>763</v>
      </c>
      <c r="AG73" s="120" t="s">
        <v>259</v>
      </c>
      <c r="AH73" s="139" t="str">
        <f>IFERROR(Tabla2[[#This Row],[Valor del indicador en Trimestre II]]/Tabla2[[#This Row],[Meta Trimestre 2]],"-")</f>
        <v>-</v>
      </c>
      <c r="AI73" s="41" t="s">
        <v>1119</v>
      </c>
      <c r="AJ73" s="154" t="s">
        <v>1119</v>
      </c>
      <c r="AK73" s="30"/>
      <c r="AL73" s="27"/>
      <c r="AM73" s="27"/>
      <c r="AN73" s="29"/>
      <c r="AO73" s="30"/>
      <c r="AP73" s="27"/>
      <c r="AQ73" s="27"/>
      <c r="AR73" s="28"/>
      <c r="AS73" t="str">
        <f>VLOOKUP('DES -FT009'!$C73,Datos!$F$1:$G$4,2,FALSE)</f>
        <v>VP</v>
      </c>
      <c r="AT73" t="str">
        <f>VLOOKUP('DES -FT009'!$D73,Datos!$M$1:$N$23,2,FALSE)</f>
        <v>Objetivo2</v>
      </c>
      <c r="AU73" t="str">
        <f>VLOOKUP('DES -FT009'!$E73,Datos!$O$1:$P$23,2,FALSE)</f>
        <v>Iniciativa2</v>
      </c>
    </row>
    <row r="74" spans="1:47" ht="90" x14ac:dyDescent="0.25">
      <c r="A74" s="110" t="s">
        <v>764</v>
      </c>
      <c r="B74" s="56" t="s">
        <v>144</v>
      </c>
      <c r="C74" s="42" t="s">
        <v>0</v>
      </c>
      <c r="D74" s="42" t="s">
        <v>8</v>
      </c>
      <c r="E74" s="42" t="s">
        <v>13</v>
      </c>
      <c r="F74" s="42" t="s">
        <v>15</v>
      </c>
      <c r="G74" s="41" t="s">
        <v>765</v>
      </c>
      <c r="H74" s="42" t="s">
        <v>169</v>
      </c>
      <c r="I74" s="52">
        <v>45323</v>
      </c>
      <c r="J74" s="52">
        <v>45646</v>
      </c>
      <c r="K74" s="41" t="s">
        <v>766</v>
      </c>
      <c r="L74" s="42" t="s">
        <v>156</v>
      </c>
      <c r="M74" s="42" t="s">
        <v>186</v>
      </c>
      <c r="N74" s="42" t="s">
        <v>177</v>
      </c>
      <c r="O74" s="42" t="s">
        <v>188</v>
      </c>
      <c r="P74" s="42" t="s">
        <v>44</v>
      </c>
      <c r="Q74" s="42" t="s">
        <v>127</v>
      </c>
      <c r="R74" s="44" t="s">
        <v>259</v>
      </c>
      <c r="S74" s="118" t="s">
        <v>767</v>
      </c>
      <c r="T74" s="51" t="s">
        <v>261</v>
      </c>
      <c r="U74" s="51" t="s">
        <v>262</v>
      </c>
      <c r="V74" s="51" t="s">
        <v>303</v>
      </c>
      <c r="W74" s="51" t="s">
        <v>715</v>
      </c>
      <c r="X74" s="51" t="s">
        <v>768</v>
      </c>
      <c r="Y74" s="53">
        <v>0.33</v>
      </c>
      <c r="Z74" s="53">
        <v>0.66</v>
      </c>
      <c r="AA74" s="53">
        <v>1</v>
      </c>
      <c r="AB74" s="54" t="s">
        <v>266</v>
      </c>
      <c r="AC74" s="55" t="s">
        <v>267</v>
      </c>
      <c r="AD74" s="51" t="s">
        <v>769</v>
      </c>
      <c r="AE74" s="72" t="s">
        <v>277</v>
      </c>
      <c r="AF74" s="121" t="s">
        <v>770</v>
      </c>
      <c r="AG74" s="120" t="s">
        <v>259</v>
      </c>
      <c r="AH74" s="139" t="str">
        <f>IFERROR(Tabla2[[#This Row],[Valor del indicador en Trimestre II]]/Tabla2[[#This Row],[Meta Trimestre 2]],"-")</f>
        <v>-</v>
      </c>
      <c r="AI74" s="41" t="s">
        <v>1119</v>
      </c>
      <c r="AJ74" s="154" t="s">
        <v>1119</v>
      </c>
      <c r="AK74" s="30"/>
      <c r="AL74" s="27"/>
      <c r="AM74" s="27"/>
      <c r="AN74" s="29"/>
      <c r="AO74" s="30"/>
      <c r="AP74" s="27"/>
      <c r="AQ74" s="27"/>
      <c r="AR74" s="28"/>
      <c r="AS74" t="str">
        <f>VLOOKUP('DES -FT009'!$C74,Datos!$F$1:$G$4,2,FALSE)</f>
        <v>VP</v>
      </c>
      <c r="AT74" t="str">
        <f>VLOOKUP('DES -FT009'!$D74,Datos!$M$1:$N$23,2,FALSE)</f>
        <v>Objetivo2</v>
      </c>
      <c r="AU74" t="str">
        <f>VLOOKUP('DES -FT009'!$E74,Datos!$O$1:$P$23,2,FALSE)</f>
        <v>Iniciativa2</v>
      </c>
    </row>
    <row r="75" spans="1:47" ht="60" x14ac:dyDescent="0.25">
      <c r="A75" s="110" t="s">
        <v>771</v>
      </c>
      <c r="B75" s="56" t="s">
        <v>144</v>
      </c>
      <c r="C75" s="42" t="s">
        <v>0</v>
      </c>
      <c r="D75" s="42" t="s">
        <v>8</v>
      </c>
      <c r="E75" s="42" t="s">
        <v>13</v>
      </c>
      <c r="F75" s="42" t="s">
        <v>15</v>
      </c>
      <c r="G75" s="41" t="s">
        <v>772</v>
      </c>
      <c r="H75" s="42" t="s">
        <v>169</v>
      </c>
      <c r="I75" s="52">
        <v>45323</v>
      </c>
      <c r="J75" s="52">
        <v>45646</v>
      </c>
      <c r="K75" s="41" t="s">
        <v>773</v>
      </c>
      <c r="L75" s="42" t="s">
        <v>156</v>
      </c>
      <c r="M75" s="42" t="s">
        <v>186</v>
      </c>
      <c r="N75" s="42" t="s">
        <v>177</v>
      </c>
      <c r="O75" s="42" t="s">
        <v>188</v>
      </c>
      <c r="P75" s="42" t="s">
        <v>44</v>
      </c>
      <c r="Q75" s="42" t="s">
        <v>127</v>
      </c>
      <c r="R75" s="44" t="s">
        <v>259</v>
      </c>
      <c r="S75" s="118" t="s">
        <v>747</v>
      </c>
      <c r="T75" s="51" t="s">
        <v>261</v>
      </c>
      <c r="U75" s="51" t="s">
        <v>262</v>
      </c>
      <c r="V75" s="51" t="s">
        <v>303</v>
      </c>
      <c r="W75" s="51" t="s">
        <v>715</v>
      </c>
      <c r="X75" s="51" t="s">
        <v>774</v>
      </c>
      <c r="Y75" s="53">
        <v>0.33</v>
      </c>
      <c r="Z75" s="53">
        <v>0.66</v>
      </c>
      <c r="AA75" s="53">
        <v>1</v>
      </c>
      <c r="AB75" s="54" t="s">
        <v>266</v>
      </c>
      <c r="AC75" s="55" t="s">
        <v>267</v>
      </c>
      <c r="AD75" s="51" t="s">
        <v>775</v>
      </c>
      <c r="AE75" s="72" t="s">
        <v>320</v>
      </c>
      <c r="AF75" s="121" t="s">
        <v>776</v>
      </c>
      <c r="AG75" s="120" t="s">
        <v>259</v>
      </c>
      <c r="AH75" s="139" t="str">
        <f>IFERROR(Tabla2[[#This Row],[Valor del indicador en Trimestre II]]/Tabla2[[#This Row],[Meta Trimestre 2]],"-")</f>
        <v>-</v>
      </c>
      <c r="AI75" s="41" t="s">
        <v>1119</v>
      </c>
      <c r="AJ75" s="154" t="s">
        <v>1119</v>
      </c>
      <c r="AK75" s="30"/>
      <c r="AL75" s="27"/>
      <c r="AM75" s="27"/>
      <c r="AN75" s="29"/>
      <c r="AO75" s="30"/>
      <c r="AP75" s="27"/>
      <c r="AQ75" s="27"/>
      <c r="AR75" s="28"/>
      <c r="AS75" t="str">
        <f>VLOOKUP('DES -FT009'!$C75,Datos!$F$1:$G$4,2,FALSE)</f>
        <v>VP</v>
      </c>
      <c r="AT75" t="str">
        <f>VLOOKUP('DES -FT009'!$D75,Datos!$M$1:$N$23,2,FALSE)</f>
        <v>Objetivo2</v>
      </c>
      <c r="AU75" t="str">
        <f>VLOOKUP('DES -FT009'!$E75,Datos!$O$1:$P$23,2,FALSE)</f>
        <v>Iniciativa2</v>
      </c>
    </row>
    <row r="76" spans="1:47" ht="135" x14ac:dyDescent="0.25">
      <c r="A76" s="110" t="s">
        <v>777</v>
      </c>
      <c r="B76" s="56" t="s">
        <v>144</v>
      </c>
      <c r="C76" s="42" t="s">
        <v>0</v>
      </c>
      <c r="D76" s="42" t="s">
        <v>8</v>
      </c>
      <c r="E76" s="42" t="s">
        <v>13</v>
      </c>
      <c r="F76" s="42" t="s">
        <v>15</v>
      </c>
      <c r="G76" s="41" t="s">
        <v>778</v>
      </c>
      <c r="H76" s="42" t="s">
        <v>169</v>
      </c>
      <c r="I76" s="52">
        <v>45323</v>
      </c>
      <c r="J76" s="52">
        <v>45646</v>
      </c>
      <c r="K76" s="41" t="s">
        <v>779</v>
      </c>
      <c r="L76" s="42" t="s">
        <v>156</v>
      </c>
      <c r="M76" s="42" t="s">
        <v>186</v>
      </c>
      <c r="N76" s="42" t="s">
        <v>177</v>
      </c>
      <c r="O76" s="42" t="s">
        <v>188</v>
      </c>
      <c r="P76" s="42" t="s">
        <v>44</v>
      </c>
      <c r="Q76" s="42" t="s">
        <v>127</v>
      </c>
      <c r="R76" s="44" t="s">
        <v>259</v>
      </c>
      <c r="S76" s="118" t="s">
        <v>767</v>
      </c>
      <c r="T76" s="51" t="s">
        <v>261</v>
      </c>
      <c r="U76" s="51" t="s">
        <v>262</v>
      </c>
      <c r="V76" s="51" t="s">
        <v>303</v>
      </c>
      <c r="W76" s="51" t="s">
        <v>715</v>
      </c>
      <c r="X76" s="51" t="s">
        <v>768</v>
      </c>
      <c r="Y76" s="53">
        <v>0.33</v>
      </c>
      <c r="Z76" s="53">
        <v>0.66</v>
      </c>
      <c r="AA76" s="53">
        <v>1</v>
      </c>
      <c r="AB76" s="54" t="s">
        <v>266</v>
      </c>
      <c r="AC76" s="55" t="s">
        <v>267</v>
      </c>
      <c r="AD76" s="51" t="s">
        <v>780</v>
      </c>
      <c r="AE76" s="72" t="s">
        <v>277</v>
      </c>
      <c r="AF76" s="121" t="s">
        <v>781</v>
      </c>
      <c r="AG76" s="120" t="s">
        <v>259</v>
      </c>
      <c r="AH76" s="139" t="str">
        <f>IFERROR(Tabla2[[#This Row],[Valor del indicador en Trimestre II]]/Tabla2[[#This Row],[Meta Trimestre 2]],"-")</f>
        <v>-</v>
      </c>
      <c r="AI76" s="41" t="s">
        <v>1119</v>
      </c>
      <c r="AJ76" s="154" t="s">
        <v>1119</v>
      </c>
      <c r="AK76" s="30"/>
      <c r="AL76" s="27"/>
      <c r="AM76" s="27"/>
      <c r="AN76" s="29"/>
      <c r="AO76" s="30"/>
      <c r="AP76" s="27"/>
      <c r="AQ76" s="27"/>
      <c r="AR76" s="28"/>
      <c r="AS76" t="str">
        <f>VLOOKUP('DES -FT009'!$C76,Datos!$F$1:$G$4,2,FALSE)</f>
        <v>VP</v>
      </c>
      <c r="AT76" t="str">
        <f>VLOOKUP('DES -FT009'!$D76,Datos!$M$1:$N$23,2,FALSE)</f>
        <v>Objetivo2</v>
      </c>
      <c r="AU76" t="str">
        <f>VLOOKUP('DES -FT009'!$E76,Datos!$O$1:$P$23,2,FALSE)</f>
        <v>Iniciativa2</v>
      </c>
    </row>
    <row r="77" spans="1:47" ht="60" x14ac:dyDescent="0.25">
      <c r="A77" s="110" t="s">
        <v>782</v>
      </c>
      <c r="B77" s="56" t="s">
        <v>144</v>
      </c>
      <c r="C77" s="42" t="s">
        <v>0</v>
      </c>
      <c r="D77" s="42" t="s">
        <v>8</v>
      </c>
      <c r="E77" s="42" t="s">
        <v>13</v>
      </c>
      <c r="F77" s="42" t="s">
        <v>15</v>
      </c>
      <c r="G77" s="41" t="s">
        <v>783</v>
      </c>
      <c r="H77" s="42" t="s">
        <v>169</v>
      </c>
      <c r="I77" s="52">
        <v>45323</v>
      </c>
      <c r="J77" s="52">
        <v>45646</v>
      </c>
      <c r="K77" s="41" t="s">
        <v>784</v>
      </c>
      <c r="L77" s="42" t="s">
        <v>156</v>
      </c>
      <c r="M77" s="42" t="s">
        <v>186</v>
      </c>
      <c r="N77" s="42" t="s">
        <v>177</v>
      </c>
      <c r="O77" s="42" t="s">
        <v>188</v>
      </c>
      <c r="P77" s="42" t="s">
        <v>44</v>
      </c>
      <c r="Q77" s="42" t="s">
        <v>127</v>
      </c>
      <c r="R77" s="44" t="s">
        <v>259</v>
      </c>
      <c r="S77" s="118" t="s">
        <v>747</v>
      </c>
      <c r="T77" s="51" t="s">
        <v>261</v>
      </c>
      <c r="U77" s="51" t="s">
        <v>262</v>
      </c>
      <c r="V77" s="51" t="s">
        <v>303</v>
      </c>
      <c r="W77" s="51" t="s">
        <v>715</v>
      </c>
      <c r="X77" s="51" t="s">
        <v>785</v>
      </c>
      <c r="Y77" s="53">
        <v>0.33</v>
      </c>
      <c r="Z77" s="53">
        <v>0.66</v>
      </c>
      <c r="AA77" s="53">
        <v>1</v>
      </c>
      <c r="AB77" s="54" t="s">
        <v>266</v>
      </c>
      <c r="AC77" s="55" t="s">
        <v>267</v>
      </c>
      <c r="AD77" s="51" t="s">
        <v>786</v>
      </c>
      <c r="AE77" s="72" t="s">
        <v>320</v>
      </c>
      <c r="AF77" s="121" t="s">
        <v>787</v>
      </c>
      <c r="AG77" s="120" t="s">
        <v>259</v>
      </c>
      <c r="AH77" s="139" t="str">
        <f>IFERROR(Tabla2[[#This Row],[Valor del indicador en Trimestre II]]/Tabla2[[#This Row],[Meta Trimestre 2]],"-")</f>
        <v>-</v>
      </c>
      <c r="AI77" s="41" t="s">
        <v>1119</v>
      </c>
      <c r="AJ77" s="154" t="s">
        <v>1119</v>
      </c>
      <c r="AK77" s="30"/>
      <c r="AL77" s="27"/>
      <c r="AM77" s="27"/>
      <c r="AN77" s="29"/>
      <c r="AO77" s="30"/>
      <c r="AP77" s="27"/>
      <c r="AQ77" s="27"/>
      <c r="AR77" s="28"/>
      <c r="AS77" t="str">
        <f>VLOOKUP('DES -FT009'!$C77,Datos!$F$1:$G$4,2,FALSE)</f>
        <v>VP</v>
      </c>
      <c r="AT77" t="str">
        <f>VLOOKUP('DES -FT009'!$D77,Datos!$M$1:$N$23,2,FALSE)</f>
        <v>Objetivo2</v>
      </c>
      <c r="AU77" t="str">
        <f>VLOOKUP('DES -FT009'!$E77,Datos!$O$1:$P$23,2,FALSE)</f>
        <v>Iniciativa2</v>
      </c>
    </row>
    <row r="78" spans="1:47" ht="60" x14ac:dyDescent="0.25">
      <c r="A78" s="110" t="s">
        <v>788</v>
      </c>
      <c r="B78" s="56" t="s">
        <v>144</v>
      </c>
      <c r="C78" s="42" t="s">
        <v>0</v>
      </c>
      <c r="D78" s="42" t="s">
        <v>8</v>
      </c>
      <c r="E78" s="42" t="s">
        <v>13</v>
      </c>
      <c r="F78" s="42" t="s">
        <v>15</v>
      </c>
      <c r="G78" s="41" t="s">
        <v>789</v>
      </c>
      <c r="H78" s="42" t="s">
        <v>169</v>
      </c>
      <c r="I78" s="52">
        <v>45323</v>
      </c>
      <c r="J78" s="52">
        <v>45646</v>
      </c>
      <c r="K78" s="41" t="s">
        <v>790</v>
      </c>
      <c r="L78" s="42" t="s">
        <v>156</v>
      </c>
      <c r="M78" s="42" t="s">
        <v>186</v>
      </c>
      <c r="N78" s="42" t="s">
        <v>177</v>
      </c>
      <c r="O78" s="42" t="s">
        <v>188</v>
      </c>
      <c r="P78" s="42" t="s">
        <v>44</v>
      </c>
      <c r="Q78" s="42" t="s">
        <v>127</v>
      </c>
      <c r="R78" s="44" t="s">
        <v>259</v>
      </c>
      <c r="S78" s="118" t="s">
        <v>791</v>
      </c>
      <c r="T78" s="51" t="s">
        <v>261</v>
      </c>
      <c r="U78" s="51" t="s">
        <v>262</v>
      </c>
      <c r="V78" s="51" t="s">
        <v>263</v>
      </c>
      <c r="W78" s="51" t="s">
        <v>715</v>
      </c>
      <c r="X78" s="51" t="s">
        <v>792</v>
      </c>
      <c r="Y78" s="53">
        <v>0.33</v>
      </c>
      <c r="Z78" s="53">
        <v>0.66</v>
      </c>
      <c r="AA78" s="53">
        <v>1</v>
      </c>
      <c r="AB78" s="54" t="s">
        <v>266</v>
      </c>
      <c r="AC78" s="55" t="s">
        <v>267</v>
      </c>
      <c r="AD78" s="51" t="s">
        <v>793</v>
      </c>
      <c r="AE78" s="72" t="s">
        <v>320</v>
      </c>
      <c r="AF78" s="121" t="s">
        <v>794</v>
      </c>
      <c r="AG78" s="120" t="s">
        <v>259</v>
      </c>
      <c r="AH78" s="139" t="str">
        <f>IFERROR(Tabla2[[#This Row],[Valor del indicador en Trimestre II]]/Tabla2[[#This Row],[Meta Trimestre 2]],"-")</f>
        <v>-</v>
      </c>
      <c r="AI78" s="41" t="s">
        <v>1119</v>
      </c>
      <c r="AJ78" s="154" t="s">
        <v>1119</v>
      </c>
      <c r="AK78" s="30"/>
      <c r="AL78" s="27"/>
      <c r="AM78" s="27"/>
      <c r="AN78" s="29"/>
      <c r="AO78" s="30"/>
      <c r="AP78" s="27"/>
      <c r="AQ78" s="27"/>
      <c r="AR78" s="28"/>
      <c r="AS78" t="str">
        <f>VLOOKUP('DES -FT009'!$C78,Datos!$F$1:$G$4,2,FALSE)</f>
        <v>VP</v>
      </c>
      <c r="AT78" t="str">
        <f>VLOOKUP('DES -FT009'!$D78,Datos!$M$1:$N$23,2,FALSE)</f>
        <v>Objetivo2</v>
      </c>
      <c r="AU78" t="str">
        <f>VLOOKUP('DES -FT009'!$E78,Datos!$O$1:$P$23,2,FALSE)</f>
        <v>Iniciativa2</v>
      </c>
    </row>
    <row r="79" spans="1:47" ht="60" x14ac:dyDescent="0.25">
      <c r="A79" s="110" t="s">
        <v>795</v>
      </c>
      <c r="B79" s="56" t="s">
        <v>144</v>
      </c>
      <c r="C79" s="42" t="s">
        <v>0</v>
      </c>
      <c r="D79" s="42" t="s">
        <v>8</v>
      </c>
      <c r="E79" s="42" t="s">
        <v>13</v>
      </c>
      <c r="F79" s="42" t="s">
        <v>15</v>
      </c>
      <c r="G79" s="41" t="s">
        <v>796</v>
      </c>
      <c r="H79" s="42" t="s">
        <v>169</v>
      </c>
      <c r="I79" s="52">
        <v>45323</v>
      </c>
      <c r="J79" s="52">
        <v>45646</v>
      </c>
      <c r="K79" s="41" t="s">
        <v>797</v>
      </c>
      <c r="L79" s="42" t="s">
        <v>156</v>
      </c>
      <c r="M79" s="42" t="s">
        <v>186</v>
      </c>
      <c r="N79" s="42" t="s">
        <v>177</v>
      </c>
      <c r="O79" s="42" t="s">
        <v>188</v>
      </c>
      <c r="P79" s="42" t="s">
        <v>44</v>
      </c>
      <c r="Q79" s="42" t="s">
        <v>127</v>
      </c>
      <c r="R79" s="44" t="s">
        <v>259</v>
      </c>
      <c r="S79" s="118" t="s">
        <v>747</v>
      </c>
      <c r="T79" s="51" t="s">
        <v>357</v>
      </c>
      <c r="U79" s="51" t="s">
        <v>262</v>
      </c>
      <c r="V79" s="51" t="s">
        <v>263</v>
      </c>
      <c r="W79" s="51" t="s">
        <v>715</v>
      </c>
      <c r="X79" s="51" t="s">
        <v>792</v>
      </c>
      <c r="Y79" s="53">
        <v>0</v>
      </c>
      <c r="Z79" s="53">
        <v>0</v>
      </c>
      <c r="AA79" s="53">
        <v>1</v>
      </c>
      <c r="AB79" s="54" t="s">
        <v>306</v>
      </c>
      <c r="AC79" s="55" t="s">
        <v>267</v>
      </c>
      <c r="AD79" s="51" t="s">
        <v>798</v>
      </c>
      <c r="AE79" s="72" t="s">
        <v>320</v>
      </c>
      <c r="AF79" s="121" t="s">
        <v>799</v>
      </c>
      <c r="AG79" s="120" t="s">
        <v>259</v>
      </c>
      <c r="AH79" s="139" t="str">
        <f>IFERROR(Tabla2[[#This Row],[Valor del indicador en Trimestre II]]/Tabla2[[#This Row],[Meta Trimestre 2]],"-")</f>
        <v>-</v>
      </c>
      <c r="AI79" s="41" t="s">
        <v>1119</v>
      </c>
      <c r="AJ79" s="154" t="s">
        <v>1119</v>
      </c>
      <c r="AK79" s="30"/>
      <c r="AL79" s="27"/>
      <c r="AM79" s="27"/>
      <c r="AN79" s="29"/>
      <c r="AO79" s="30"/>
      <c r="AP79" s="27"/>
      <c r="AQ79" s="27"/>
      <c r="AR79" s="28"/>
      <c r="AS79" t="str">
        <f>VLOOKUP('DES -FT009'!$C79,Datos!$F$1:$G$4,2,FALSE)</f>
        <v>VP</v>
      </c>
      <c r="AT79" t="str">
        <f>VLOOKUP('DES -FT009'!$D79,Datos!$M$1:$N$23,2,FALSE)</f>
        <v>Objetivo2</v>
      </c>
      <c r="AU79" t="str">
        <f>VLOOKUP('DES -FT009'!$E79,Datos!$O$1:$P$23,2,FALSE)</f>
        <v>Iniciativa2</v>
      </c>
    </row>
    <row r="80" spans="1:47" ht="60" x14ac:dyDescent="0.25">
      <c r="A80" s="110" t="s">
        <v>800</v>
      </c>
      <c r="B80" s="56" t="s">
        <v>144</v>
      </c>
      <c r="C80" s="42" t="s">
        <v>0</v>
      </c>
      <c r="D80" s="42" t="s">
        <v>8</v>
      </c>
      <c r="E80" s="42" t="s">
        <v>13</v>
      </c>
      <c r="F80" s="42" t="s">
        <v>15</v>
      </c>
      <c r="G80" s="41" t="s">
        <v>801</v>
      </c>
      <c r="H80" s="42" t="s">
        <v>169</v>
      </c>
      <c r="I80" s="52">
        <v>45323</v>
      </c>
      <c r="J80" s="52">
        <v>45646</v>
      </c>
      <c r="K80" s="41" t="s">
        <v>802</v>
      </c>
      <c r="L80" s="42" t="s">
        <v>156</v>
      </c>
      <c r="M80" s="42" t="s">
        <v>186</v>
      </c>
      <c r="N80" s="42" t="s">
        <v>177</v>
      </c>
      <c r="O80" s="42" t="s">
        <v>188</v>
      </c>
      <c r="P80" s="42" t="s">
        <v>44</v>
      </c>
      <c r="Q80" s="42" t="s">
        <v>127</v>
      </c>
      <c r="R80" s="44" t="s">
        <v>259</v>
      </c>
      <c r="S80" s="118" t="s">
        <v>767</v>
      </c>
      <c r="T80" s="51" t="s">
        <v>261</v>
      </c>
      <c r="U80" s="51" t="s">
        <v>262</v>
      </c>
      <c r="V80" s="51" t="s">
        <v>303</v>
      </c>
      <c r="W80" s="51" t="s">
        <v>715</v>
      </c>
      <c r="X80" s="51" t="s">
        <v>803</v>
      </c>
      <c r="Y80" s="53">
        <v>0.33</v>
      </c>
      <c r="Z80" s="53">
        <v>0.66</v>
      </c>
      <c r="AA80" s="53">
        <v>1</v>
      </c>
      <c r="AB80" s="54" t="s">
        <v>266</v>
      </c>
      <c r="AC80" s="55" t="s">
        <v>267</v>
      </c>
      <c r="AD80" s="51" t="s">
        <v>804</v>
      </c>
      <c r="AE80" s="72" t="s">
        <v>320</v>
      </c>
      <c r="AF80" s="121" t="s">
        <v>805</v>
      </c>
      <c r="AG80" s="120" t="s">
        <v>259</v>
      </c>
      <c r="AH80" s="139" t="str">
        <f>IFERROR(Tabla2[[#This Row],[Valor del indicador en Trimestre II]]/Tabla2[[#This Row],[Meta Trimestre 2]],"-")</f>
        <v>-</v>
      </c>
      <c r="AI80" s="41" t="s">
        <v>1119</v>
      </c>
      <c r="AJ80" s="154" t="s">
        <v>1119</v>
      </c>
      <c r="AK80" s="30"/>
      <c r="AL80" s="27"/>
      <c r="AM80" s="27"/>
      <c r="AN80" s="29"/>
      <c r="AO80" s="30"/>
      <c r="AP80" s="27"/>
      <c r="AQ80" s="27"/>
      <c r="AR80" s="28"/>
      <c r="AS80" t="str">
        <f>VLOOKUP('DES -FT009'!$C80,Datos!$F$1:$G$4,2,FALSE)</f>
        <v>VP</v>
      </c>
      <c r="AT80" t="str">
        <f>VLOOKUP('DES -FT009'!$D80,Datos!$M$1:$N$23,2,FALSE)</f>
        <v>Objetivo2</v>
      </c>
      <c r="AU80" t="str">
        <f>VLOOKUP('DES -FT009'!$E80,Datos!$O$1:$P$23,2,FALSE)</f>
        <v>Iniciativa2</v>
      </c>
    </row>
    <row r="81" spans="1:47" ht="60" x14ac:dyDescent="0.25">
      <c r="A81" s="110" t="s">
        <v>806</v>
      </c>
      <c r="B81" s="56" t="s">
        <v>144</v>
      </c>
      <c r="C81" s="42" t="s">
        <v>0</v>
      </c>
      <c r="D81" s="42" t="s">
        <v>8</v>
      </c>
      <c r="E81" s="42" t="s">
        <v>13</v>
      </c>
      <c r="F81" s="42" t="s">
        <v>15</v>
      </c>
      <c r="G81" s="41" t="s">
        <v>807</v>
      </c>
      <c r="H81" s="42" t="s">
        <v>169</v>
      </c>
      <c r="I81" s="52">
        <v>45295</v>
      </c>
      <c r="J81" s="52">
        <v>45646</v>
      </c>
      <c r="K81" s="41" t="s">
        <v>808</v>
      </c>
      <c r="L81" s="42" t="s">
        <v>156</v>
      </c>
      <c r="M81" s="42" t="s">
        <v>186</v>
      </c>
      <c r="N81" s="42" t="s">
        <v>177</v>
      </c>
      <c r="O81" s="42" t="s">
        <v>188</v>
      </c>
      <c r="P81" s="42" t="s">
        <v>44</v>
      </c>
      <c r="Q81" s="42" t="s">
        <v>127</v>
      </c>
      <c r="R81" s="44" t="s">
        <v>259</v>
      </c>
      <c r="S81" s="118" t="s">
        <v>747</v>
      </c>
      <c r="T81" s="51" t="s">
        <v>261</v>
      </c>
      <c r="U81" s="51" t="s">
        <v>262</v>
      </c>
      <c r="V81" s="51" t="s">
        <v>303</v>
      </c>
      <c r="W81" s="51" t="s">
        <v>715</v>
      </c>
      <c r="X81" s="51" t="s">
        <v>809</v>
      </c>
      <c r="Y81" s="53">
        <v>0.33</v>
      </c>
      <c r="Z81" s="53">
        <v>0.66</v>
      </c>
      <c r="AA81" s="53">
        <v>1</v>
      </c>
      <c r="AB81" s="54" t="s">
        <v>266</v>
      </c>
      <c r="AC81" s="55" t="s">
        <v>267</v>
      </c>
      <c r="AD81" s="51" t="s">
        <v>748</v>
      </c>
      <c r="AE81" s="72" t="s">
        <v>486</v>
      </c>
      <c r="AF81" s="121" t="s">
        <v>749</v>
      </c>
      <c r="AG81" s="120" t="s">
        <v>259</v>
      </c>
      <c r="AH81" s="139" t="str">
        <f>IFERROR(Tabla2[[#This Row],[Valor del indicador en Trimestre II]]/Tabla2[[#This Row],[Meta Trimestre 2]],"-")</f>
        <v>-</v>
      </c>
      <c r="AI81" s="41" t="s">
        <v>1119</v>
      </c>
      <c r="AJ81" s="154" t="s">
        <v>1119</v>
      </c>
      <c r="AK81" s="30"/>
      <c r="AL81" s="27"/>
      <c r="AM81" s="27"/>
      <c r="AN81" s="29"/>
      <c r="AO81" s="30"/>
      <c r="AP81" s="27"/>
      <c r="AQ81" s="27"/>
      <c r="AR81" s="28"/>
      <c r="AS81" t="str">
        <f>VLOOKUP('DES -FT009'!$C81,Datos!$F$1:$G$4,2,FALSE)</f>
        <v>VP</v>
      </c>
      <c r="AT81" t="str">
        <f>VLOOKUP('DES -FT009'!$D81,Datos!$M$1:$N$23,2,FALSE)</f>
        <v>Objetivo2</v>
      </c>
      <c r="AU81" t="str">
        <f>VLOOKUP('DES -FT009'!$E81,Datos!$O$1:$P$23,2,FALSE)</f>
        <v>Iniciativa2</v>
      </c>
    </row>
    <row r="82" spans="1:47" ht="60" x14ac:dyDescent="0.25">
      <c r="A82" s="110" t="s">
        <v>810</v>
      </c>
      <c r="B82" s="56" t="s">
        <v>144</v>
      </c>
      <c r="C82" s="42" t="s">
        <v>0</v>
      </c>
      <c r="D82" s="42" t="s">
        <v>8</v>
      </c>
      <c r="E82" s="42" t="s">
        <v>13</v>
      </c>
      <c r="F82" s="42" t="s">
        <v>15</v>
      </c>
      <c r="G82" s="41" t="s">
        <v>811</v>
      </c>
      <c r="H82" s="42" t="s">
        <v>169</v>
      </c>
      <c r="I82" s="52">
        <v>45337</v>
      </c>
      <c r="J82" s="52">
        <v>45656</v>
      </c>
      <c r="K82" s="41" t="s">
        <v>812</v>
      </c>
      <c r="L82" s="42" t="s">
        <v>156</v>
      </c>
      <c r="M82" s="42" t="s">
        <v>186</v>
      </c>
      <c r="N82" s="42" t="s">
        <v>177</v>
      </c>
      <c r="O82" s="42" t="s">
        <v>188</v>
      </c>
      <c r="P82" s="42" t="s">
        <v>44</v>
      </c>
      <c r="Q82" s="42" t="s">
        <v>127</v>
      </c>
      <c r="R82" s="44" t="s">
        <v>259</v>
      </c>
      <c r="S82" s="118" t="s">
        <v>813</v>
      </c>
      <c r="T82" s="51" t="s">
        <v>261</v>
      </c>
      <c r="U82" s="51" t="s">
        <v>262</v>
      </c>
      <c r="V82" s="51" t="s">
        <v>303</v>
      </c>
      <c r="W82" s="51" t="s">
        <v>814</v>
      </c>
      <c r="X82" s="51" t="s">
        <v>815</v>
      </c>
      <c r="Y82" s="53">
        <v>0.33</v>
      </c>
      <c r="Z82" s="53">
        <v>0.66</v>
      </c>
      <c r="AA82" s="53">
        <v>1</v>
      </c>
      <c r="AB82" s="54" t="s">
        <v>266</v>
      </c>
      <c r="AC82" s="55" t="s">
        <v>267</v>
      </c>
      <c r="AD82" s="51" t="s">
        <v>816</v>
      </c>
      <c r="AE82" s="72" t="s">
        <v>320</v>
      </c>
      <c r="AF82" s="121" t="s">
        <v>817</v>
      </c>
      <c r="AG82" s="120" t="s">
        <v>259</v>
      </c>
      <c r="AH82" s="139" t="str">
        <f>IFERROR(Tabla2[[#This Row],[Valor del indicador en Trimestre II]]/Tabla2[[#This Row],[Meta Trimestre 2]],"-")</f>
        <v>-</v>
      </c>
      <c r="AI82" s="41" t="s">
        <v>1119</v>
      </c>
      <c r="AJ82" s="154" t="s">
        <v>1119</v>
      </c>
      <c r="AK82" s="30"/>
      <c r="AL82" s="27"/>
      <c r="AM82" s="27"/>
      <c r="AN82" s="29"/>
      <c r="AO82" s="30"/>
      <c r="AP82" s="27"/>
      <c r="AQ82" s="27"/>
      <c r="AR82" s="28"/>
      <c r="AS82" t="str">
        <f>VLOOKUP('DES -FT009'!$C82,Datos!$F$1:$G$4,2,FALSE)</f>
        <v>VP</v>
      </c>
      <c r="AT82" t="str">
        <f>VLOOKUP('DES -FT009'!$D82,Datos!$M$1:$N$23,2,FALSE)</f>
        <v>Objetivo2</v>
      </c>
      <c r="AU82" t="str">
        <f>VLOOKUP('DES -FT009'!$E82,Datos!$O$1:$P$23,2,FALSE)</f>
        <v>Iniciativa2</v>
      </c>
    </row>
    <row r="83" spans="1:47" ht="210" x14ac:dyDescent="0.25">
      <c r="A83" s="110" t="s">
        <v>818</v>
      </c>
      <c r="B83" s="56" t="s">
        <v>157</v>
      </c>
      <c r="C83" s="42" t="s">
        <v>9</v>
      </c>
      <c r="D83" s="42" t="s">
        <v>21</v>
      </c>
      <c r="E83" s="42" t="s">
        <v>35</v>
      </c>
      <c r="F83" s="42" t="s">
        <v>37</v>
      </c>
      <c r="G83" s="41" t="s">
        <v>819</v>
      </c>
      <c r="H83" s="42" t="s">
        <v>820</v>
      </c>
      <c r="I83" s="52">
        <v>45295</v>
      </c>
      <c r="J83" s="52">
        <v>45657</v>
      </c>
      <c r="K83" s="41" t="s">
        <v>301</v>
      </c>
      <c r="L83" s="42" t="s">
        <v>156</v>
      </c>
      <c r="M83" s="42" t="s">
        <v>177</v>
      </c>
      <c r="N83" s="42" t="s">
        <v>179</v>
      </c>
      <c r="O83" s="42"/>
      <c r="P83" s="42" t="s">
        <v>3</v>
      </c>
      <c r="Q83" s="42" t="s">
        <v>127</v>
      </c>
      <c r="R83" s="44" t="s">
        <v>259</v>
      </c>
      <c r="S83" s="120" t="s">
        <v>821</v>
      </c>
      <c r="T83" s="41" t="s">
        <v>261</v>
      </c>
      <c r="U83" s="41" t="s">
        <v>262</v>
      </c>
      <c r="V83" s="41" t="s">
        <v>303</v>
      </c>
      <c r="W83" s="41" t="s">
        <v>822</v>
      </c>
      <c r="X83" s="41" t="s">
        <v>823</v>
      </c>
      <c r="Y83" s="43">
        <v>1</v>
      </c>
      <c r="Z83" s="43">
        <v>1</v>
      </c>
      <c r="AA83" s="43">
        <v>1</v>
      </c>
      <c r="AB83" s="44" t="s">
        <v>306</v>
      </c>
      <c r="AC83" s="45" t="s">
        <v>267</v>
      </c>
      <c r="AD83" s="41" t="s">
        <v>824</v>
      </c>
      <c r="AE83" s="72" t="s">
        <v>308</v>
      </c>
      <c r="AF83" s="46" t="s">
        <v>825</v>
      </c>
      <c r="AG83" s="120">
        <v>1</v>
      </c>
      <c r="AH83" s="139">
        <f>IFERROR(Tabla2[[#This Row],[Valor del indicador en Trimestre II]]/Tabla2[[#This Row],[Meta Trimestre 2]],"-")</f>
        <v>1</v>
      </c>
      <c r="AI83" s="41" t="s">
        <v>826</v>
      </c>
      <c r="AJ83" s="154" t="s">
        <v>1136</v>
      </c>
      <c r="AK83" s="30"/>
      <c r="AL83" s="27"/>
      <c r="AM83" s="27"/>
      <c r="AN83" s="29"/>
      <c r="AO83" s="30"/>
      <c r="AP83" s="27"/>
      <c r="AQ83" s="27"/>
      <c r="AR83" s="28"/>
      <c r="AS83" t="str">
        <f>VLOOKUP('DES -FT009'!$C83,Datos!$F$1:$G$4,2,FALSE)</f>
        <v>MS</v>
      </c>
      <c r="AT83" t="str">
        <f>VLOOKUP('DES -FT009'!$D83,Datos!$M$1:$N$23,2,FALSE)</f>
        <v>Objetivo4</v>
      </c>
      <c r="AU83" t="str">
        <f>VLOOKUP('DES -FT009'!$E83,Datos!$O$1:$P$23,2,FALSE)</f>
        <v>Iniciativa4</v>
      </c>
    </row>
    <row r="84" spans="1:47" ht="409.5" x14ac:dyDescent="0.25">
      <c r="A84" s="110" t="s">
        <v>827</v>
      </c>
      <c r="B84" s="56" t="s">
        <v>170</v>
      </c>
      <c r="C84" s="42" t="s">
        <v>17</v>
      </c>
      <c r="D84" s="42" t="s">
        <v>32</v>
      </c>
      <c r="E84" s="42" t="s">
        <v>71</v>
      </c>
      <c r="F84" s="42" t="s">
        <v>73</v>
      </c>
      <c r="G84" s="41" t="s">
        <v>828</v>
      </c>
      <c r="H84" s="42" t="s">
        <v>146</v>
      </c>
      <c r="I84" s="52">
        <v>45292</v>
      </c>
      <c r="J84" s="52">
        <v>45657</v>
      </c>
      <c r="K84" s="82" t="s">
        <v>829</v>
      </c>
      <c r="L84" s="42" t="s">
        <v>156</v>
      </c>
      <c r="M84" s="42" t="s">
        <v>182</v>
      </c>
      <c r="N84" s="42" t="s">
        <v>3</v>
      </c>
      <c r="O84" s="42" t="s">
        <v>3</v>
      </c>
      <c r="P84" s="42" t="s">
        <v>3</v>
      </c>
      <c r="Q84" s="42" t="s">
        <v>137</v>
      </c>
      <c r="R84" s="44" t="s">
        <v>133</v>
      </c>
      <c r="S84" s="118" t="s">
        <v>830</v>
      </c>
      <c r="T84" s="51" t="s">
        <v>261</v>
      </c>
      <c r="U84" s="51" t="s">
        <v>262</v>
      </c>
      <c r="V84" s="51" t="s">
        <v>303</v>
      </c>
      <c r="W84" s="51" t="s">
        <v>831</v>
      </c>
      <c r="X84" s="51" t="s">
        <v>832</v>
      </c>
      <c r="Y84" s="83">
        <v>0.63636363636363635</v>
      </c>
      <c r="Z84" s="83">
        <v>1</v>
      </c>
      <c r="AA84" s="132">
        <v>1</v>
      </c>
      <c r="AB84" s="54" t="s">
        <v>306</v>
      </c>
      <c r="AC84" s="55" t="s">
        <v>267</v>
      </c>
      <c r="AD84" s="51" t="s">
        <v>833</v>
      </c>
      <c r="AE84" s="84" t="s">
        <v>3</v>
      </c>
      <c r="AF84" s="121" t="s">
        <v>834</v>
      </c>
      <c r="AG84" s="120" t="s">
        <v>259</v>
      </c>
      <c r="AH84" s="139" t="str">
        <f>IFERROR(Tabla2[[#This Row],[Valor del indicador en Trimestre II]]/Tabla2[[#This Row],[Meta Trimestre 2]],"-")</f>
        <v>-</v>
      </c>
      <c r="AI84" s="41" t="s">
        <v>1119</v>
      </c>
      <c r="AJ84" s="154" t="s">
        <v>1119</v>
      </c>
      <c r="AK84" s="30"/>
      <c r="AL84" s="27"/>
      <c r="AM84" s="27"/>
      <c r="AN84" s="29"/>
      <c r="AO84" s="30"/>
      <c r="AP84" s="27"/>
      <c r="AQ84" s="27"/>
      <c r="AR84" s="28"/>
      <c r="AS84" t="str">
        <f>VLOOKUP('DES -FT009'!$C84,Datos!$F$1:$G$4,2,FALSE)</f>
        <v>DO</v>
      </c>
      <c r="AT84" t="str">
        <f>VLOOKUP('DES -FT009'!$D84,Datos!$M$1:$N$23,2,FALSE)</f>
        <v>Objetivo6</v>
      </c>
      <c r="AU84" t="str">
        <f>VLOOKUP('DES -FT009'!$E84,Datos!$O$1:$P$23,2,FALSE)</f>
        <v>Iniciativa11</v>
      </c>
    </row>
    <row r="85" spans="1:47" ht="300" x14ac:dyDescent="0.25">
      <c r="A85" s="110" t="s">
        <v>835</v>
      </c>
      <c r="B85" s="56" t="s">
        <v>170</v>
      </c>
      <c r="C85" s="42" t="s">
        <v>17</v>
      </c>
      <c r="D85" s="42" t="s">
        <v>32</v>
      </c>
      <c r="E85" s="42" t="s">
        <v>71</v>
      </c>
      <c r="F85" s="42" t="s">
        <v>73</v>
      </c>
      <c r="G85" s="85" t="s">
        <v>836</v>
      </c>
      <c r="H85" s="42" t="s">
        <v>146</v>
      </c>
      <c r="I85" s="52">
        <v>45292</v>
      </c>
      <c r="J85" s="52">
        <v>45657</v>
      </c>
      <c r="K85" s="82" t="s">
        <v>837</v>
      </c>
      <c r="L85" s="42" t="s">
        <v>156</v>
      </c>
      <c r="M85" s="42" t="s">
        <v>182</v>
      </c>
      <c r="N85" s="42" t="s">
        <v>3</v>
      </c>
      <c r="O85" s="42" t="s">
        <v>3</v>
      </c>
      <c r="P85" s="42" t="s">
        <v>3</v>
      </c>
      <c r="Q85" s="42" t="s">
        <v>137</v>
      </c>
      <c r="R85" s="44" t="s">
        <v>133</v>
      </c>
      <c r="S85" s="118" t="s">
        <v>830</v>
      </c>
      <c r="T85" s="51" t="s">
        <v>261</v>
      </c>
      <c r="U85" s="51" t="s">
        <v>262</v>
      </c>
      <c r="V85" s="51" t="s">
        <v>303</v>
      </c>
      <c r="W85" s="51" t="s">
        <v>831</v>
      </c>
      <c r="X85" s="51" t="s">
        <v>832</v>
      </c>
      <c r="Y85" s="86">
        <v>0.53846153846153844</v>
      </c>
      <c r="Z85" s="86">
        <v>1</v>
      </c>
      <c r="AA85" s="86">
        <v>1</v>
      </c>
      <c r="AB85" s="54" t="s">
        <v>306</v>
      </c>
      <c r="AC85" s="55" t="s">
        <v>267</v>
      </c>
      <c r="AD85" s="51" t="s">
        <v>838</v>
      </c>
      <c r="AE85" s="84" t="s">
        <v>3</v>
      </c>
      <c r="AF85" s="121" t="s">
        <v>839</v>
      </c>
      <c r="AG85" s="120" t="s">
        <v>259</v>
      </c>
      <c r="AH85" s="139" t="str">
        <f>IFERROR(Tabla2[[#This Row],[Valor del indicador en Trimestre II]]/Tabla2[[#This Row],[Meta Trimestre 2]],"-")</f>
        <v>-</v>
      </c>
      <c r="AI85" s="41" t="s">
        <v>1119</v>
      </c>
      <c r="AJ85" s="154" t="s">
        <v>1119</v>
      </c>
      <c r="AK85" s="30"/>
      <c r="AL85" s="27"/>
      <c r="AM85" s="27"/>
      <c r="AN85" s="29"/>
      <c r="AO85" s="30"/>
      <c r="AP85" s="27"/>
      <c r="AQ85" s="27"/>
      <c r="AR85" s="28"/>
      <c r="AS85" t="str">
        <f>VLOOKUP('DES -FT009'!$C85,Datos!$F$1:$G$4,2,FALSE)</f>
        <v>DO</v>
      </c>
      <c r="AT85" t="str">
        <f>VLOOKUP('DES -FT009'!$D85,Datos!$M$1:$N$23,2,FALSE)</f>
        <v>Objetivo6</v>
      </c>
      <c r="AU85" t="str">
        <f>VLOOKUP('DES -FT009'!$E85,Datos!$O$1:$P$23,2,FALSE)</f>
        <v>Iniciativa11</v>
      </c>
    </row>
    <row r="86" spans="1:47" ht="409.5" x14ac:dyDescent="0.25">
      <c r="A86" s="110" t="s">
        <v>840</v>
      </c>
      <c r="B86" s="56" t="s">
        <v>170</v>
      </c>
      <c r="C86" s="42" t="s">
        <v>17</v>
      </c>
      <c r="D86" s="42" t="s">
        <v>32</v>
      </c>
      <c r="E86" s="42" t="s">
        <v>71</v>
      </c>
      <c r="F86" s="42" t="s">
        <v>73</v>
      </c>
      <c r="G86" s="41" t="s">
        <v>841</v>
      </c>
      <c r="H86" s="42" t="s">
        <v>146</v>
      </c>
      <c r="I86" s="52">
        <v>45292</v>
      </c>
      <c r="J86" s="52">
        <v>45657</v>
      </c>
      <c r="K86" s="82" t="s">
        <v>842</v>
      </c>
      <c r="L86" s="42" t="s">
        <v>156</v>
      </c>
      <c r="M86" s="42" t="s">
        <v>182</v>
      </c>
      <c r="N86" s="42" t="s">
        <v>3</v>
      </c>
      <c r="O86" s="42" t="s">
        <v>3</v>
      </c>
      <c r="P86" s="42" t="s">
        <v>3</v>
      </c>
      <c r="Q86" s="42" t="s">
        <v>137</v>
      </c>
      <c r="R86" s="44" t="s">
        <v>133</v>
      </c>
      <c r="S86" s="118" t="s">
        <v>830</v>
      </c>
      <c r="T86" s="51" t="s">
        <v>261</v>
      </c>
      <c r="U86" s="51" t="s">
        <v>262</v>
      </c>
      <c r="V86" s="51" t="s">
        <v>303</v>
      </c>
      <c r="W86" s="51" t="s">
        <v>831</v>
      </c>
      <c r="X86" s="51" t="s">
        <v>832</v>
      </c>
      <c r="Y86" s="86">
        <v>0.57692307692307687</v>
      </c>
      <c r="Z86" s="86">
        <v>0.80769230769230771</v>
      </c>
      <c r="AA86" s="86">
        <v>1</v>
      </c>
      <c r="AB86" s="54" t="s">
        <v>306</v>
      </c>
      <c r="AC86" s="55" t="s">
        <v>267</v>
      </c>
      <c r="AD86" s="51" t="s">
        <v>843</v>
      </c>
      <c r="AE86" s="72" t="s">
        <v>844</v>
      </c>
      <c r="AF86" s="121" t="s">
        <v>845</v>
      </c>
      <c r="AG86" s="120" t="s">
        <v>259</v>
      </c>
      <c r="AH86" s="139" t="str">
        <f>IFERROR(Tabla2[[#This Row],[Valor del indicador en Trimestre II]]/Tabla2[[#This Row],[Meta Trimestre 2]],"-")</f>
        <v>-</v>
      </c>
      <c r="AI86" s="41" t="s">
        <v>1119</v>
      </c>
      <c r="AJ86" s="154" t="s">
        <v>1119</v>
      </c>
      <c r="AK86" s="30"/>
      <c r="AL86" s="27"/>
      <c r="AM86" s="27"/>
      <c r="AN86" s="29"/>
      <c r="AO86" s="30"/>
      <c r="AP86" s="27"/>
      <c r="AQ86" s="27"/>
      <c r="AR86" s="28"/>
      <c r="AS86" t="str">
        <f>VLOOKUP('DES -FT009'!$C86,Datos!$F$1:$G$4,2,FALSE)</f>
        <v>DO</v>
      </c>
      <c r="AT86" t="str">
        <f>VLOOKUP('DES -FT009'!$D86,Datos!$M$1:$N$23,2,FALSE)</f>
        <v>Objetivo6</v>
      </c>
      <c r="AU86" t="str">
        <f>VLOOKUP('DES -FT009'!$E86,Datos!$O$1:$P$23,2,FALSE)</f>
        <v>Iniciativa11</v>
      </c>
    </row>
    <row r="87" spans="1:47" ht="409.5" x14ac:dyDescent="0.25">
      <c r="A87" s="110" t="s">
        <v>846</v>
      </c>
      <c r="B87" s="56" t="s">
        <v>170</v>
      </c>
      <c r="C87" s="42" t="s">
        <v>17</v>
      </c>
      <c r="D87" s="42" t="s">
        <v>32</v>
      </c>
      <c r="E87" s="42" t="s">
        <v>71</v>
      </c>
      <c r="F87" s="42" t="s">
        <v>73</v>
      </c>
      <c r="G87" s="41" t="s">
        <v>847</v>
      </c>
      <c r="H87" s="42" t="s">
        <v>146</v>
      </c>
      <c r="I87" s="52">
        <v>45292</v>
      </c>
      <c r="J87" s="52">
        <v>45657</v>
      </c>
      <c r="K87" s="82" t="s">
        <v>848</v>
      </c>
      <c r="L87" s="42" t="s">
        <v>156</v>
      </c>
      <c r="M87" s="42" t="s">
        <v>182</v>
      </c>
      <c r="N87" s="42" t="s">
        <v>3</v>
      </c>
      <c r="O87" s="42" t="s">
        <v>3</v>
      </c>
      <c r="P87" s="42" t="s">
        <v>3</v>
      </c>
      <c r="Q87" s="42" t="s">
        <v>137</v>
      </c>
      <c r="R87" s="44" t="s">
        <v>133</v>
      </c>
      <c r="S87" s="118" t="s">
        <v>830</v>
      </c>
      <c r="T87" s="51" t="s">
        <v>261</v>
      </c>
      <c r="U87" s="51" t="s">
        <v>262</v>
      </c>
      <c r="V87" s="51" t="s">
        <v>303</v>
      </c>
      <c r="W87" s="51" t="s">
        <v>831</v>
      </c>
      <c r="X87" s="51" t="s">
        <v>832</v>
      </c>
      <c r="Y87" s="86">
        <v>0.45714285714285713</v>
      </c>
      <c r="Z87" s="86">
        <v>1</v>
      </c>
      <c r="AA87" s="86">
        <v>1</v>
      </c>
      <c r="AB87" s="54" t="s">
        <v>306</v>
      </c>
      <c r="AC87" s="55" t="s">
        <v>267</v>
      </c>
      <c r="AD87" s="51" t="s">
        <v>849</v>
      </c>
      <c r="AE87" s="74" t="s">
        <v>3</v>
      </c>
      <c r="AF87" s="121" t="s">
        <v>850</v>
      </c>
      <c r="AG87" s="120" t="s">
        <v>259</v>
      </c>
      <c r="AH87" s="139" t="str">
        <f>IFERROR(Tabla2[[#This Row],[Valor del indicador en Trimestre II]]/Tabla2[[#This Row],[Meta Trimestre 2]],"-")</f>
        <v>-</v>
      </c>
      <c r="AI87" s="41" t="s">
        <v>1119</v>
      </c>
      <c r="AJ87" s="154" t="s">
        <v>1119</v>
      </c>
      <c r="AK87" s="30"/>
      <c r="AL87" s="27"/>
      <c r="AM87" s="27"/>
      <c r="AN87" s="29"/>
      <c r="AO87" s="30"/>
      <c r="AP87" s="27"/>
      <c r="AQ87" s="27"/>
      <c r="AR87" s="28"/>
      <c r="AS87" t="str">
        <f>VLOOKUP('DES -FT009'!$C87,Datos!$F$1:$G$4,2,FALSE)</f>
        <v>DO</v>
      </c>
      <c r="AT87" t="str">
        <f>VLOOKUP('DES -FT009'!$D87,Datos!$M$1:$N$23,2,FALSE)</f>
        <v>Objetivo6</v>
      </c>
      <c r="AU87" t="str">
        <f>VLOOKUP('DES -FT009'!$E87,Datos!$O$1:$P$23,2,FALSE)</f>
        <v>Iniciativa11</v>
      </c>
    </row>
    <row r="88" spans="1:47" ht="409.5" x14ac:dyDescent="0.25">
      <c r="A88" s="110" t="s">
        <v>851</v>
      </c>
      <c r="B88" s="56" t="s">
        <v>170</v>
      </c>
      <c r="C88" s="42" t="s">
        <v>17</v>
      </c>
      <c r="D88" s="42" t="s">
        <v>38</v>
      </c>
      <c r="E88" s="42" t="s">
        <v>84</v>
      </c>
      <c r="F88" s="42" t="s">
        <v>86</v>
      </c>
      <c r="G88" s="41" t="s">
        <v>852</v>
      </c>
      <c r="H88" s="42" t="s">
        <v>146</v>
      </c>
      <c r="I88" s="52">
        <v>45292</v>
      </c>
      <c r="J88" s="52">
        <v>45657</v>
      </c>
      <c r="K88" s="82" t="s">
        <v>853</v>
      </c>
      <c r="L88" s="42" t="s">
        <v>156</v>
      </c>
      <c r="M88" s="42" t="s">
        <v>182</v>
      </c>
      <c r="N88" s="42" t="s">
        <v>183</v>
      </c>
      <c r="O88" s="42"/>
      <c r="P88" s="42" t="s">
        <v>69</v>
      </c>
      <c r="Q88" s="42" t="s">
        <v>132</v>
      </c>
      <c r="R88" s="44" t="s">
        <v>259</v>
      </c>
      <c r="S88" s="118" t="s">
        <v>830</v>
      </c>
      <c r="T88" s="51" t="s">
        <v>261</v>
      </c>
      <c r="U88" s="51" t="s">
        <v>262</v>
      </c>
      <c r="V88" s="51" t="s">
        <v>303</v>
      </c>
      <c r="W88" s="51" t="s">
        <v>831</v>
      </c>
      <c r="X88" s="51" t="s">
        <v>832</v>
      </c>
      <c r="Y88" s="86">
        <v>0.79999999999999993</v>
      </c>
      <c r="Z88" s="86">
        <v>0.89999999999999991</v>
      </c>
      <c r="AA88" s="86">
        <v>0.99999999999999989</v>
      </c>
      <c r="AB88" s="54" t="s">
        <v>306</v>
      </c>
      <c r="AC88" s="55" t="s">
        <v>267</v>
      </c>
      <c r="AD88" s="51" t="s">
        <v>854</v>
      </c>
      <c r="AE88" s="72" t="s">
        <v>855</v>
      </c>
      <c r="AF88" s="125" t="s">
        <v>856</v>
      </c>
      <c r="AG88" s="120" t="s">
        <v>259</v>
      </c>
      <c r="AH88" s="139" t="str">
        <f>IFERROR(Tabla2[[#This Row],[Valor del indicador en Trimestre II]]/Tabla2[[#This Row],[Meta Trimestre 2]],"-")</f>
        <v>-</v>
      </c>
      <c r="AI88" s="41" t="s">
        <v>1119</v>
      </c>
      <c r="AJ88" s="154" t="s">
        <v>1119</v>
      </c>
      <c r="AK88" s="30"/>
      <c r="AL88" s="27"/>
      <c r="AM88" s="27"/>
      <c r="AN88" s="29"/>
      <c r="AO88" s="30"/>
      <c r="AP88" s="27"/>
      <c r="AQ88" s="27"/>
      <c r="AR88" s="28"/>
      <c r="AS88" t="str">
        <f>VLOOKUP('DES -FT009'!$C88,Datos!$F$1:$G$4,2,FALSE)</f>
        <v>DO</v>
      </c>
      <c r="AT88" t="str">
        <f>VLOOKUP('DES -FT009'!$D88,Datos!$M$1:$N$23,2,FALSE)</f>
        <v>Objetivo7</v>
      </c>
      <c r="AU88" t="str">
        <f>VLOOKUP('DES -FT009'!$E88,Datos!$O$1:$P$23,2,FALSE)</f>
        <v>Iniciativa14</v>
      </c>
    </row>
    <row r="89" spans="1:47" ht="360" x14ac:dyDescent="0.25">
      <c r="A89" s="110" t="s">
        <v>857</v>
      </c>
      <c r="B89" s="88" t="s">
        <v>170</v>
      </c>
      <c r="C89" s="42" t="s">
        <v>17</v>
      </c>
      <c r="D89" s="42" t="s">
        <v>32</v>
      </c>
      <c r="E89" s="42" t="s">
        <v>71</v>
      </c>
      <c r="F89" s="42" t="s">
        <v>858</v>
      </c>
      <c r="G89" s="89" t="s">
        <v>859</v>
      </c>
      <c r="H89" s="42" t="s">
        <v>146</v>
      </c>
      <c r="I89" s="52">
        <v>45292</v>
      </c>
      <c r="J89" s="52">
        <v>45657</v>
      </c>
      <c r="K89" s="82" t="s">
        <v>860</v>
      </c>
      <c r="L89" s="90" t="s">
        <v>156</v>
      </c>
      <c r="M89" s="90" t="s">
        <v>182</v>
      </c>
      <c r="N89" s="42" t="s">
        <v>3</v>
      </c>
      <c r="O89" s="42" t="s">
        <v>3</v>
      </c>
      <c r="P89" s="42" t="s">
        <v>3</v>
      </c>
      <c r="Q89" s="90" t="s">
        <v>137</v>
      </c>
      <c r="R89" s="112" t="s">
        <v>133</v>
      </c>
      <c r="S89" s="118" t="s">
        <v>830</v>
      </c>
      <c r="T89" s="51" t="s">
        <v>261</v>
      </c>
      <c r="U89" s="51" t="s">
        <v>262</v>
      </c>
      <c r="V89" s="51" t="s">
        <v>303</v>
      </c>
      <c r="W89" s="51" t="s">
        <v>831</v>
      </c>
      <c r="X89" s="51" t="s">
        <v>832</v>
      </c>
      <c r="Y89" s="86">
        <v>0.5</v>
      </c>
      <c r="Z89" s="86">
        <v>0.75</v>
      </c>
      <c r="AA89" s="86">
        <v>1</v>
      </c>
      <c r="AB89" s="54" t="s">
        <v>306</v>
      </c>
      <c r="AC89" s="55" t="s">
        <v>267</v>
      </c>
      <c r="AD89" s="51" t="s">
        <v>861</v>
      </c>
      <c r="AE89" s="84" t="s">
        <v>3</v>
      </c>
      <c r="AF89" s="121" t="s">
        <v>862</v>
      </c>
      <c r="AG89" s="120" t="s">
        <v>259</v>
      </c>
      <c r="AH89" s="139" t="str">
        <f>IFERROR(Tabla2[[#This Row],[Valor del indicador en Trimestre II]]/Tabla2[[#This Row],[Meta Trimestre 2]],"-")</f>
        <v>-</v>
      </c>
      <c r="AI89" s="41" t="s">
        <v>1119</v>
      </c>
      <c r="AJ89" s="154" t="s">
        <v>1119</v>
      </c>
      <c r="AK89" s="30"/>
      <c r="AL89" s="27"/>
      <c r="AM89" s="27"/>
      <c r="AN89" s="29"/>
      <c r="AO89" s="30"/>
      <c r="AP89" s="27"/>
      <c r="AQ89" s="27"/>
      <c r="AR89" s="28"/>
      <c r="AS89" t="str">
        <f>VLOOKUP('DES -FT009'!$C89,Datos!$F$1:$G$4,2,FALSE)</f>
        <v>DO</v>
      </c>
      <c r="AT89" t="str">
        <f>VLOOKUP('DES -FT009'!$D89,Datos!$M$1:$N$23,2,FALSE)</f>
        <v>Objetivo6</v>
      </c>
      <c r="AU89" t="str">
        <f>VLOOKUP('DES -FT009'!$E89,Datos!$O$1:$P$23,2,FALSE)</f>
        <v>Iniciativa11</v>
      </c>
    </row>
    <row r="90" spans="1:47" ht="255" x14ac:dyDescent="0.25">
      <c r="A90" s="110" t="s">
        <v>863</v>
      </c>
      <c r="B90" s="56" t="s">
        <v>148</v>
      </c>
      <c r="C90" s="42" t="s">
        <v>9</v>
      </c>
      <c r="D90" s="42" t="s">
        <v>21</v>
      </c>
      <c r="E90" s="42" t="s">
        <v>45</v>
      </c>
      <c r="F90" s="42" t="s">
        <v>47</v>
      </c>
      <c r="G90" s="41" t="s">
        <v>864</v>
      </c>
      <c r="H90" s="42" t="s">
        <v>150</v>
      </c>
      <c r="I90" s="52">
        <v>45474</v>
      </c>
      <c r="J90" s="52">
        <v>45657</v>
      </c>
      <c r="K90" s="41" t="s">
        <v>865</v>
      </c>
      <c r="L90" s="42" t="s">
        <v>156</v>
      </c>
      <c r="M90" s="42" t="s">
        <v>172</v>
      </c>
      <c r="N90" s="42" t="s">
        <v>179</v>
      </c>
      <c r="O90" s="42" t="s">
        <v>180</v>
      </c>
      <c r="P90" s="42" t="s">
        <v>3</v>
      </c>
      <c r="Q90" s="42" t="s">
        <v>137</v>
      </c>
      <c r="R90" s="44" t="s">
        <v>138</v>
      </c>
      <c r="S90" s="118" t="s">
        <v>866</v>
      </c>
      <c r="T90" s="51" t="s">
        <v>261</v>
      </c>
      <c r="U90" s="51" t="s">
        <v>262</v>
      </c>
      <c r="V90" s="51" t="s">
        <v>303</v>
      </c>
      <c r="W90" s="91" t="s">
        <v>867</v>
      </c>
      <c r="X90" s="91" t="s">
        <v>868</v>
      </c>
      <c r="Y90" s="53">
        <v>0</v>
      </c>
      <c r="Z90" s="53">
        <v>0.33</v>
      </c>
      <c r="AA90" s="53">
        <v>1</v>
      </c>
      <c r="AB90" s="54" t="s">
        <v>306</v>
      </c>
      <c r="AC90" s="55" t="s">
        <v>267</v>
      </c>
      <c r="AD90" s="91" t="s">
        <v>869</v>
      </c>
      <c r="AE90" s="72" t="s">
        <v>320</v>
      </c>
      <c r="AF90" s="121" t="s">
        <v>870</v>
      </c>
      <c r="AG90" s="138">
        <v>0</v>
      </c>
      <c r="AH90" s="139" t="str">
        <f>IFERROR(Tabla2[[#This Row],[Valor del indicador en Trimestre II]]/Tabla2[[#This Row],[Meta Trimestre 2]],"-")</f>
        <v>-</v>
      </c>
      <c r="AI90" s="41" t="s">
        <v>1154</v>
      </c>
      <c r="AJ90" s="154" t="s">
        <v>320</v>
      </c>
      <c r="AK90" s="30"/>
      <c r="AL90" s="27"/>
      <c r="AM90" s="27"/>
      <c r="AN90" s="29"/>
      <c r="AO90" s="30"/>
      <c r="AP90" s="27"/>
      <c r="AQ90" s="27"/>
      <c r="AR90" s="28"/>
      <c r="AS90" t="str">
        <f>VLOOKUP('DES -FT009'!$C90,Datos!$F$1:$G$4,2,FALSE)</f>
        <v>MS</v>
      </c>
      <c r="AT90" t="str">
        <f>VLOOKUP('DES -FT009'!$D90,Datos!$M$1:$N$23,2,FALSE)</f>
        <v>Objetivo4</v>
      </c>
      <c r="AU90" t="str">
        <f>VLOOKUP('DES -FT009'!$E90,Datos!$O$1:$P$23,2,FALSE)</f>
        <v>Iniciativa6</v>
      </c>
    </row>
    <row r="91" spans="1:47" ht="195" x14ac:dyDescent="0.25">
      <c r="A91" s="110" t="s">
        <v>871</v>
      </c>
      <c r="B91" s="56" t="s">
        <v>148</v>
      </c>
      <c r="C91" s="42" t="s">
        <v>9</v>
      </c>
      <c r="D91" s="42" t="s">
        <v>21</v>
      </c>
      <c r="E91" s="42" t="s">
        <v>40</v>
      </c>
      <c r="F91" s="42" t="s">
        <v>42</v>
      </c>
      <c r="G91" s="41" t="s">
        <v>872</v>
      </c>
      <c r="H91" s="42" t="s">
        <v>150</v>
      </c>
      <c r="I91" s="52">
        <v>45293</v>
      </c>
      <c r="J91" s="52">
        <v>45473</v>
      </c>
      <c r="K91" s="41" t="s">
        <v>873</v>
      </c>
      <c r="L91" s="42" t="s">
        <v>156</v>
      </c>
      <c r="M91" s="42" t="s">
        <v>172</v>
      </c>
      <c r="N91" s="42" t="s">
        <v>179</v>
      </c>
      <c r="O91" s="42"/>
      <c r="P91" s="42" t="s">
        <v>3</v>
      </c>
      <c r="Q91" s="42" t="s">
        <v>132</v>
      </c>
      <c r="R91" s="44" t="s">
        <v>259</v>
      </c>
      <c r="S91" s="120" t="s">
        <v>874</v>
      </c>
      <c r="T91" s="51" t="s">
        <v>261</v>
      </c>
      <c r="U91" s="51" t="s">
        <v>262</v>
      </c>
      <c r="V91" s="51" t="s">
        <v>303</v>
      </c>
      <c r="W91" s="91" t="s">
        <v>875</v>
      </c>
      <c r="X91" s="91" t="s">
        <v>876</v>
      </c>
      <c r="Y91" s="53">
        <v>0.5</v>
      </c>
      <c r="Z91" s="53">
        <v>0.83</v>
      </c>
      <c r="AA91" s="53">
        <v>1</v>
      </c>
      <c r="AB91" s="54" t="s">
        <v>306</v>
      </c>
      <c r="AC91" s="55" t="s">
        <v>267</v>
      </c>
      <c r="AD91" s="51" t="s">
        <v>877</v>
      </c>
      <c r="AE91" s="72" t="s">
        <v>878</v>
      </c>
      <c r="AF91" s="121" t="s">
        <v>879</v>
      </c>
      <c r="AG91" s="138">
        <v>0.5</v>
      </c>
      <c r="AH91" s="139">
        <f>IFERROR(Tabla2[[#This Row],[Valor del indicador en Trimestre II]]/Tabla2[[#This Row],[Meta Trimestre 2]],"-")</f>
        <v>1</v>
      </c>
      <c r="AI91" s="41" t="s">
        <v>880</v>
      </c>
      <c r="AJ91" s="154" t="s">
        <v>878</v>
      </c>
      <c r="AK91" s="30"/>
      <c r="AL91" s="27"/>
      <c r="AM91" s="27"/>
      <c r="AN91" s="29"/>
      <c r="AO91" s="30"/>
      <c r="AP91" s="27"/>
      <c r="AQ91" s="27"/>
      <c r="AR91" s="28"/>
      <c r="AS91" t="str">
        <f>VLOOKUP('DES -FT009'!$C91,Datos!$F$1:$G$4,2,FALSE)</f>
        <v>MS</v>
      </c>
      <c r="AT91" t="str">
        <f>VLOOKUP('DES -FT009'!$D91,Datos!$M$1:$N$23,2,FALSE)</f>
        <v>Objetivo4</v>
      </c>
      <c r="AU91" t="str">
        <f>VLOOKUP('DES -FT009'!$E91,Datos!$O$1:$P$23,2,FALSE)</f>
        <v>Iniciativa5</v>
      </c>
    </row>
    <row r="92" spans="1:47" ht="225" x14ac:dyDescent="0.25">
      <c r="A92" s="110" t="s">
        <v>881</v>
      </c>
      <c r="B92" s="56" t="s">
        <v>142</v>
      </c>
      <c r="C92" s="42" t="s">
        <v>9</v>
      </c>
      <c r="D92" s="42" t="s">
        <v>21</v>
      </c>
      <c r="E92" s="42" t="s">
        <v>49</v>
      </c>
      <c r="F92" s="42" t="s">
        <v>51</v>
      </c>
      <c r="G92" s="41" t="s">
        <v>882</v>
      </c>
      <c r="H92" s="42" t="s">
        <v>155</v>
      </c>
      <c r="I92" s="52">
        <v>45292</v>
      </c>
      <c r="J92" s="52">
        <v>45657</v>
      </c>
      <c r="K92" s="41" t="s">
        <v>883</v>
      </c>
      <c r="L92" s="42" t="s">
        <v>156</v>
      </c>
      <c r="M92" s="42" t="s">
        <v>188</v>
      </c>
      <c r="N92" s="42" t="s">
        <v>3</v>
      </c>
      <c r="O92" s="42" t="s">
        <v>3</v>
      </c>
      <c r="P92" s="42" t="s">
        <v>3</v>
      </c>
      <c r="Q92" s="42" t="s">
        <v>127</v>
      </c>
      <c r="R92" s="44" t="s">
        <v>259</v>
      </c>
      <c r="S92" s="120" t="s">
        <v>884</v>
      </c>
      <c r="T92" s="41" t="s">
        <v>261</v>
      </c>
      <c r="U92" s="41" t="s">
        <v>262</v>
      </c>
      <c r="V92" s="41" t="s">
        <v>303</v>
      </c>
      <c r="W92" s="41" t="s">
        <v>885</v>
      </c>
      <c r="X92" s="41" t="s">
        <v>886</v>
      </c>
      <c r="Y92" s="43">
        <v>1</v>
      </c>
      <c r="Z92" s="43">
        <v>1</v>
      </c>
      <c r="AA92" s="43">
        <v>1</v>
      </c>
      <c r="AB92" s="44" t="s">
        <v>306</v>
      </c>
      <c r="AC92" s="45" t="s">
        <v>318</v>
      </c>
      <c r="AD92" s="41" t="s">
        <v>887</v>
      </c>
      <c r="AE92" s="72" t="s">
        <v>888</v>
      </c>
      <c r="AF92" s="46" t="s">
        <v>889</v>
      </c>
      <c r="AG92" s="120">
        <f>(4/4)</f>
        <v>1</v>
      </c>
      <c r="AH92" s="139">
        <f>IFERROR(Tabla2[[#This Row],[Valor del indicador en Trimestre II]]/Tabla2[[#This Row],[Meta Trimestre 2]],"-")</f>
        <v>1</v>
      </c>
      <c r="AI92" s="41" t="s">
        <v>890</v>
      </c>
      <c r="AJ92" s="154" t="s">
        <v>1155</v>
      </c>
      <c r="AK92" s="30"/>
      <c r="AL92" s="27"/>
      <c r="AM92" s="27"/>
      <c r="AN92" s="29"/>
      <c r="AO92" s="30"/>
      <c r="AP92" s="27"/>
      <c r="AQ92" s="27"/>
      <c r="AR92" s="28"/>
      <c r="AS92" t="str">
        <f>VLOOKUP('DES -FT009'!$C92,Datos!$F$1:$G$4,2,FALSE)</f>
        <v>MS</v>
      </c>
      <c r="AT92" t="str">
        <f>VLOOKUP('DES -FT009'!$D92,Datos!$M$1:$N$23,2,FALSE)</f>
        <v>Objetivo4</v>
      </c>
      <c r="AU92" t="str">
        <f>VLOOKUP('DES -FT009'!$E92,Datos!$O$1:$P$23,2,FALSE)</f>
        <v>Iniciativa7</v>
      </c>
    </row>
    <row r="93" spans="1:47" ht="409.5" x14ac:dyDescent="0.25">
      <c r="A93" s="110" t="s">
        <v>891</v>
      </c>
      <c r="B93" s="56" t="s">
        <v>167</v>
      </c>
      <c r="C93" s="42" t="s">
        <v>17</v>
      </c>
      <c r="D93" s="42" t="s">
        <v>32</v>
      </c>
      <c r="E93" s="42" t="s">
        <v>71</v>
      </c>
      <c r="F93" s="42" t="s">
        <v>73</v>
      </c>
      <c r="G93" s="41" t="s">
        <v>892</v>
      </c>
      <c r="H93" s="42" t="s">
        <v>159</v>
      </c>
      <c r="I93" s="52">
        <v>45292</v>
      </c>
      <c r="J93" s="52">
        <v>45657</v>
      </c>
      <c r="K93" s="82" t="s">
        <v>893</v>
      </c>
      <c r="L93" s="42" t="s">
        <v>156</v>
      </c>
      <c r="M93" s="42" t="s">
        <v>182</v>
      </c>
      <c r="N93" s="42" t="s">
        <v>3</v>
      </c>
      <c r="O93" s="42" t="s">
        <v>3</v>
      </c>
      <c r="P93" s="42" t="s">
        <v>3</v>
      </c>
      <c r="Q93" s="42" t="s">
        <v>137</v>
      </c>
      <c r="R93" s="44" t="s">
        <v>133</v>
      </c>
      <c r="S93" s="118" t="s">
        <v>830</v>
      </c>
      <c r="T93" s="51" t="s">
        <v>261</v>
      </c>
      <c r="U93" s="51" t="s">
        <v>262</v>
      </c>
      <c r="V93" s="51" t="s">
        <v>303</v>
      </c>
      <c r="W93" s="51" t="s">
        <v>831</v>
      </c>
      <c r="X93" s="51" t="s">
        <v>832</v>
      </c>
      <c r="Y93" s="86">
        <v>0.38461538461538464</v>
      </c>
      <c r="Z93" s="86">
        <v>0.76923076923076927</v>
      </c>
      <c r="AA93" s="86">
        <v>1</v>
      </c>
      <c r="AB93" s="54" t="s">
        <v>306</v>
      </c>
      <c r="AC93" s="55" t="s">
        <v>267</v>
      </c>
      <c r="AD93" s="51" t="s">
        <v>894</v>
      </c>
      <c r="AE93" s="72" t="s">
        <v>3</v>
      </c>
      <c r="AF93" s="121" t="s">
        <v>895</v>
      </c>
      <c r="AG93" s="120" t="s">
        <v>259</v>
      </c>
      <c r="AH93" s="139" t="str">
        <f>IFERROR(Tabla2[[#This Row],[Valor del indicador en Trimestre II]]/Tabla2[[#This Row],[Meta Trimestre 2]],"-")</f>
        <v>-</v>
      </c>
      <c r="AI93" s="41" t="s">
        <v>1119</v>
      </c>
      <c r="AJ93" s="154" t="s">
        <v>1119</v>
      </c>
      <c r="AK93" s="30"/>
      <c r="AL93" s="27"/>
      <c r="AM93" s="27"/>
      <c r="AN93" s="29"/>
      <c r="AO93" s="30"/>
      <c r="AP93" s="27"/>
      <c r="AQ93" s="27"/>
      <c r="AR93" s="28"/>
      <c r="AS93" t="str">
        <f>VLOOKUP('DES -FT009'!$C93,Datos!$F$1:$G$4,2,FALSE)</f>
        <v>DO</v>
      </c>
      <c r="AT93" t="str">
        <f>VLOOKUP('DES -FT009'!$D93,Datos!$M$1:$N$23,2,FALSE)</f>
        <v>Objetivo6</v>
      </c>
      <c r="AU93" t="str">
        <f>VLOOKUP('DES -FT009'!$E93,Datos!$O$1:$P$23,2,FALSE)</f>
        <v>Iniciativa11</v>
      </c>
    </row>
    <row r="94" spans="1:47" ht="60" x14ac:dyDescent="0.25">
      <c r="A94" s="110" t="s">
        <v>896</v>
      </c>
      <c r="B94" s="56" t="s">
        <v>167</v>
      </c>
      <c r="C94" s="42" t="s">
        <v>17</v>
      </c>
      <c r="D94" s="42" t="s">
        <v>32</v>
      </c>
      <c r="E94" s="42" t="s">
        <v>71</v>
      </c>
      <c r="F94" s="42" t="s">
        <v>73</v>
      </c>
      <c r="G94" s="41" t="s">
        <v>897</v>
      </c>
      <c r="H94" s="42" t="s">
        <v>159</v>
      </c>
      <c r="I94" s="52">
        <v>45292</v>
      </c>
      <c r="J94" s="52">
        <v>45657</v>
      </c>
      <c r="K94" s="41" t="s">
        <v>898</v>
      </c>
      <c r="L94" s="42" t="s">
        <v>156</v>
      </c>
      <c r="M94" s="42" t="s">
        <v>182</v>
      </c>
      <c r="N94" s="42" t="s">
        <v>3</v>
      </c>
      <c r="O94" s="42" t="s">
        <v>3</v>
      </c>
      <c r="P94" s="42" t="s">
        <v>3</v>
      </c>
      <c r="Q94" s="42" t="s">
        <v>137</v>
      </c>
      <c r="R94" s="44" t="s">
        <v>128</v>
      </c>
      <c r="S94" s="118" t="s">
        <v>830</v>
      </c>
      <c r="T94" s="51" t="s">
        <v>261</v>
      </c>
      <c r="U94" s="51" t="s">
        <v>262</v>
      </c>
      <c r="V94" s="51" t="s">
        <v>303</v>
      </c>
      <c r="W94" s="51" t="s">
        <v>831</v>
      </c>
      <c r="X94" s="51" t="s">
        <v>832</v>
      </c>
      <c r="Y94" s="86">
        <v>0.5</v>
      </c>
      <c r="Z94" s="86">
        <v>1</v>
      </c>
      <c r="AA94" s="86">
        <v>1</v>
      </c>
      <c r="AB94" s="54" t="s">
        <v>306</v>
      </c>
      <c r="AC94" s="55" t="s">
        <v>267</v>
      </c>
      <c r="AD94" s="51" t="s">
        <v>899</v>
      </c>
      <c r="AE94" s="72" t="s">
        <v>900</v>
      </c>
      <c r="AF94" s="124" t="s">
        <v>901</v>
      </c>
      <c r="AG94" s="120" t="s">
        <v>259</v>
      </c>
      <c r="AH94" s="139" t="str">
        <f>IFERROR(Tabla2[[#This Row],[Valor del indicador en Trimestre II]]/Tabla2[[#This Row],[Meta Trimestre 2]],"-")</f>
        <v>-</v>
      </c>
      <c r="AI94" s="41" t="s">
        <v>1119</v>
      </c>
      <c r="AJ94" s="154" t="s">
        <v>1119</v>
      </c>
      <c r="AK94" s="30"/>
      <c r="AL94" s="27"/>
      <c r="AM94" s="27"/>
      <c r="AN94" s="29"/>
      <c r="AO94" s="30"/>
      <c r="AP94" s="27"/>
      <c r="AQ94" s="27"/>
      <c r="AR94" s="28"/>
      <c r="AS94" t="str">
        <f>VLOOKUP('DES -FT009'!$C94,Datos!$F$1:$G$4,2,FALSE)</f>
        <v>DO</v>
      </c>
      <c r="AT94" t="str">
        <f>VLOOKUP('DES -FT009'!$D94,Datos!$M$1:$N$23,2,FALSE)</f>
        <v>Objetivo6</v>
      </c>
      <c r="AU94" t="str">
        <f>VLOOKUP('DES -FT009'!$E94,Datos!$O$1:$P$23,2,FALSE)</f>
        <v>Iniciativa11</v>
      </c>
    </row>
    <row r="95" spans="1:47" ht="90" x14ac:dyDescent="0.25">
      <c r="A95" s="110" t="s">
        <v>902</v>
      </c>
      <c r="B95" s="56" t="s">
        <v>167</v>
      </c>
      <c r="C95" s="42" t="s">
        <v>17</v>
      </c>
      <c r="D95" s="42" t="s">
        <v>38</v>
      </c>
      <c r="E95" s="42" t="s">
        <v>84</v>
      </c>
      <c r="F95" s="42" t="s">
        <v>86</v>
      </c>
      <c r="G95" s="41" t="s">
        <v>903</v>
      </c>
      <c r="H95" s="42" t="s">
        <v>159</v>
      </c>
      <c r="I95" s="52">
        <v>45292</v>
      </c>
      <c r="J95" s="52">
        <v>45657</v>
      </c>
      <c r="K95" s="82" t="s">
        <v>904</v>
      </c>
      <c r="L95" s="42" t="s">
        <v>156</v>
      </c>
      <c r="M95" s="42" t="s">
        <v>182</v>
      </c>
      <c r="N95" s="42" t="s">
        <v>183</v>
      </c>
      <c r="O95" s="42"/>
      <c r="P95" s="42" t="s">
        <v>74</v>
      </c>
      <c r="Q95" s="42" t="s">
        <v>127</v>
      </c>
      <c r="R95" s="44" t="s">
        <v>259</v>
      </c>
      <c r="S95" s="118" t="s">
        <v>830</v>
      </c>
      <c r="T95" s="51" t="s">
        <v>261</v>
      </c>
      <c r="U95" s="51" t="s">
        <v>262</v>
      </c>
      <c r="V95" s="51" t="s">
        <v>303</v>
      </c>
      <c r="W95" s="51" t="s">
        <v>831</v>
      </c>
      <c r="X95" s="51" t="s">
        <v>832</v>
      </c>
      <c r="Y95" s="86">
        <v>0.5</v>
      </c>
      <c r="Z95" s="86">
        <v>0.75</v>
      </c>
      <c r="AA95" s="86">
        <v>1</v>
      </c>
      <c r="AB95" s="54" t="s">
        <v>306</v>
      </c>
      <c r="AC95" s="55" t="s">
        <v>267</v>
      </c>
      <c r="AD95" s="87" t="s">
        <v>905</v>
      </c>
      <c r="AE95" s="72" t="s">
        <v>906</v>
      </c>
      <c r="AF95" s="121" t="s">
        <v>907</v>
      </c>
      <c r="AG95" s="120" t="s">
        <v>259</v>
      </c>
      <c r="AH95" s="139" t="str">
        <f>IFERROR(Tabla2[[#This Row],[Valor del indicador en Trimestre II]]/Tabla2[[#This Row],[Meta Trimestre 2]],"-")</f>
        <v>-</v>
      </c>
      <c r="AI95" s="41" t="s">
        <v>1119</v>
      </c>
      <c r="AJ95" s="154" t="s">
        <v>1119</v>
      </c>
      <c r="AK95" s="30"/>
      <c r="AL95" s="27"/>
      <c r="AM95" s="27"/>
      <c r="AN95" s="29"/>
      <c r="AO95" s="30"/>
      <c r="AP95" s="27"/>
      <c r="AQ95" s="27"/>
      <c r="AR95" s="28"/>
      <c r="AS95" t="str">
        <f>VLOOKUP('DES -FT009'!$C95,Datos!$F$1:$G$4,2,FALSE)</f>
        <v>DO</v>
      </c>
      <c r="AT95" t="str">
        <f>VLOOKUP('DES -FT009'!$D95,Datos!$M$1:$N$23,2,FALSE)</f>
        <v>Objetivo7</v>
      </c>
      <c r="AU95" t="str">
        <f>VLOOKUP('DES -FT009'!$E95,Datos!$O$1:$P$23,2,FALSE)</f>
        <v>Iniciativa14</v>
      </c>
    </row>
    <row r="96" spans="1:47" ht="409.5" x14ac:dyDescent="0.25">
      <c r="A96" s="110" t="s">
        <v>908</v>
      </c>
      <c r="B96" s="56" t="s">
        <v>167</v>
      </c>
      <c r="C96" s="42" t="s">
        <v>17</v>
      </c>
      <c r="D96" s="42" t="s">
        <v>38</v>
      </c>
      <c r="E96" s="42" t="s">
        <v>84</v>
      </c>
      <c r="F96" s="42" t="s">
        <v>86</v>
      </c>
      <c r="G96" s="85" t="s">
        <v>909</v>
      </c>
      <c r="H96" s="42" t="s">
        <v>159</v>
      </c>
      <c r="I96" s="52">
        <v>45292</v>
      </c>
      <c r="J96" s="52">
        <v>45657</v>
      </c>
      <c r="K96" s="41" t="s">
        <v>910</v>
      </c>
      <c r="L96" s="42" t="s">
        <v>156</v>
      </c>
      <c r="M96" s="42" t="s">
        <v>182</v>
      </c>
      <c r="N96" s="42" t="s">
        <v>3</v>
      </c>
      <c r="O96" s="42" t="s">
        <v>3</v>
      </c>
      <c r="P96" s="42" t="s">
        <v>69</v>
      </c>
      <c r="Q96" s="42" t="s">
        <v>127</v>
      </c>
      <c r="R96" s="44" t="s">
        <v>259</v>
      </c>
      <c r="S96" s="118" t="s">
        <v>830</v>
      </c>
      <c r="T96" s="51" t="s">
        <v>261</v>
      </c>
      <c r="U96" s="51" t="s">
        <v>262</v>
      </c>
      <c r="V96" s="51" t="s">
        <v>303</v>
      </c>
      <c r="W96" s="51" t="s">
        <v>831</v>
      </c>
      <c r="X96" s="51" t="s">
        <v>832</v>
      </c>
      <c r="Y96" s="86">
        <v>0.71428571428571419</v>
      </c>
      <c r="Z96" s="86">
        <v>0.85714285714285698</v>
      </c>
      <c r="AA96" s="86">
        <v>0.99999999999999978</v>
      </c>
      <c r="AB96" s="54" t="s">
        <v>306</v>
      </c>
      <c r="AC96" s="55" t="s">
        <v>267</v>
      </c>
      <c r="AD96" s="82" t="s">
        <v>911</v>
      </c>
      <c r="AE96" s="72" t="s">
        <v>912</v>
      </c>
      <c r="AF96" s="121" t="s">
        <v>913</v>
      </c>
      <c r="AG96" s="120" t="s">
        <v>259</v>
      </c>
      <c r="AH96" s="139" t="str">
        <f>IFERROR(Tabla2[[#This Row],[Valor del indicador en Trimestre II]]/Tabla2[[#This Row],[Meta Trimestre 2]],"-")</f>
        <v>-</v>
      </c>
      <c r="AI96" s="41" t="s">
        <v>1119</v>
      </c>
      <c r="AJ96" s="154" t="s">
        <v>1119</v>
      </c>
      <c r="AK96" s="30"/>
      <c r="AL96" s="27"/>
      <c r="AM96" s="27"/>
      <c r="AN96" s="29"/>
      <c r="AO96" s="30"/>
      <c r="AP96" s="27"/>
      <c r="AQ96" s="27"/>
      <c r="AR96" s="28"/>
      <c r="AS96" t="str">
        <f>VLOOKUP('DES -FT009'!$C96,Datos!$F$1:$G$4,2,FALSE)</f>
        <v>DO</v>
      </c>
      <c r="AT96" t="str">
        <f>VLOOKUP('DES -FT009'!$D96,Datos!$M$1:$N$23,2,FALSE)</f>
        <v>Objetivo7</v>
      </c>
      <c r="AU96" t="str">
        <f>VLOOKUP('DES -FT009'!$E96,Datos!$O$1:$P$23,2,FALSE)</f>
        <v>Iniciativa14</v>
      </c>
    </row>
    <row r="97" spans="1:47" ht="409.5" x14ac:dyDescent="0.25">
      <c r="A97" s="110" t="s">
        <v>914</v>
      </c>
      <c r="B97" s="56" t="s">
        <v>167</v>
      </c>
      <c r="C97" s="42" t="s">
        <v>17</v>
      </c>
      <c r="D97" s="42" t="s">
        <v>38</v>
      </c>
      <c r="E97" s="42" t="s">
        <v>84</v>
      </c>
      <c r="F97" s="42" t="s">
        <v>86</v>
      </c>
      <c r="G97" s="85" t="s">
        <v>915</v>
      </c>
      <c r="H97" s="42" t="s">
        <v>159</v>
      </c>
      <c r="I97" s="52">
        <v>45292</v>
      </c>
      <c r="J97" s="52">
        <v>45657</v>
      </c>
      <c r="K97" s="82" t="s">
        <v>916</v>
      </c>
      <c r="L97" s="42" t="s">
        <v>156</v>
      </c>
      <c r="M97" s="42" t="s">
        <v>182</v>
      </c>
      <c r="N97" s="42" t="s">
        <v>3</v>
      </c>
      <c r="O97" s="42" t="s">
        <v>3</v>
      </c>
      <c r="P97" s="42" t="s">
        <v>69</v>
      </c>
      <c r="Q97" s="42" t="s">
        <v>127</v>
      </c>
      <c r="R97" s="44" t="s">
        <v>259</v>
      </c>
      <c r="S97" s="118" t="s">
        <v>830</v>
      </c>
      <c r="T97" s="51" t="s">
        <v>261</v>
      </c>
      <c r="U97" s="51" t="s">
        <v>262</v>
      </c>
      <c r="V97" s="51" t="s">
        <v>303</v>
      </c>
      <c r="W97" s="51" t="s">
        <v>831</v>
      </c>
      <c r="X97" s="51" t="s">
        <v>832</v>
      </c>
      <c r="Y97" s="86">
        <v>0.62962962962962954</v>
      </c>
      <c r="Z97" s="86">
        <v>0.88888888888888884</v>
      </c>
      <c r="AA97" s="86">
        <v>1</v>
      </c>
      <c r="AB97" s="54" t="s">
        <v>306</v>
      </c>
      <c r="AC97" s="55" t="s">
        <v>267</v>
      </c>
      <c r="AD97" s="51" t="s">
        <v>917</v>
      </c>
      <c r="AE97" s="72" t="s">
        <v>918</v>
      </c>
      <c r="AF97" s="121" t="s">
        <v>919</v>
      </c>
      <c r="AG97" s="120" t="s">
        <v>259</v>
      </c>
      <c r="AH97" s="139" t="str">
        <f>IFERROR(Tabla2[[#This Row],[Valor del indicador en Trimestre II]]/Tabla2[[#This Row],[Meta Trimestre 2]],"-")</f>
        <v>-</v>
      </c>
      <c r="AI97" s="41" t="s">
        <v>1119</v>
      </c>
      <c r="AJ97" s="154" t="s">
        <v>1119</v>
      </c>
      <c r="AK97" s="30"/>
      <c r="AL97" s="27"/>
      <c r="AM97" s="27"/>
      <c r="AN97" s="29"/>
      <c r="AO97" s="30"/>
      <c r="AP97" s="27"/>
      <c r="AQ97" s="27"/>
      <c r="AR97" s="28"/>
      <c r="AS97" t="str">
        <f>VLOOKUP('DES -FT009'!$C97,Datos!$F$1:$G$4,2,FALSE)</f>
        <v>DO</v>
      </c>
      <c r="AT97" t="str">
        <f>VLOOKUP('DES -FT009'!$D97,Datos!$M$1:$N$23,2,FALSE)</f>
        <v>Objetivo7</v>
      </c>
      <c r="AU97" t="str">
        <f>VLOOKUP('DES -FT009'!$E97,Datos!$O$1:$P$23,2,FALSE)</f>
        <v>Iniciativa14</v>
      </c>
    </row>
    <row r="98" spans="1:47" ht="409.5" x14ac:dyDescent="0.25">
      <c r="A98" s="110" t="s">
        <v>920</v>
      </c>
      <c r="B98" s="56" t="s">
        <v>167</v>
      </c>
      <c r="C98" s="42" t="s">
        <v>17</v>
      </c>
      <c r="D98" s="42" t="s">
        <v>38</v>
      </c>
      <c r="E98" s="42" t="s">
        <v>84</v>
      </c>
      <c r="F98" s="42" t="s">
        <v>86</v>
      </c>
      <c r="G98" s="41" t="s">
        <v>921</v>
      </c>
      <c r="H98" s="42" t="s">
        <v>159</v>
      </c>
      <c r="I98" s="52">
        <v>45292</v>
      </c>
      <c r="J98" s="52">
        <v>45657</v>
      </c>
      <c r="K98" s="82" t="s">
        <v>922</v>
      </c>
      <c r="L98" s="42" t="s">
        <v>156</v>
      </c>
      <c r="M98" s="42" t="s">
        <v>182</v>
      </c>
      <c r="N98" s="42" t="s">
        <v>3</v>
      </c>
      <c r="O98" s="42" t="s">
        <v>3</v>
      </c>
      <c r="P98" s="42" t="s">
        <v>69</v>
      </c>
      <c r="Q98" s="42" t="s">
        <v>132</v>
      </c>
      <c r="R98" s="44" t="s">
        <v>259</v>
      </c>
      <c r="S98" s="118" t="s">
        <v>830</v>
      </c>
      <c r="T98" s="51" t="s">
        <v>261</v>
      </c>
      <c r="U98" s="51" t="s">
        <v>262</v>
      </c>
      <c r="V98" s="51" t="s">
        <v>303</v>
      </c>
      <c r="W98" s="51" t="s">
        <v>831</v>
      </c>
      <c r="X98" s="51" t="s">
        <v>832</v>
      </c>
      <c r="Y98" s="86">
        <v>0.5</v>
      </c>
      <c r="Z98" s="86">
        <v>0.73913043478260865</v>
      </c>
      <c r="AA98" s="86">
        <v>1</v>
      </c>
      <c r="AB98" s="54" t="s">
        <v>306</v>
      </c>
      <c r="AC98" s="55" t="s">
        <v>267</v>
      </c>
      <c r="AD98" s="51" t="s">
        <v>923</v>
      </c>
      <c r="AE98" s="72" t="s">
        <v>924</v>
      </c>
      <c r="AF98" s="121" t="s">
        <v>925</v>
      </c>
      <c r="AG98" s="120" t="s">
        <v>259</v>
      </c>
      <c r="AH98" s="139" t="str">
        <f>IFERROR(Tabla2[[#This Row],[Valor del indicador en Trimestre II]]/Tabla2[[#This Row],[Meta Trimestre 2]],"-")</f>
        <v>-</v>
      </c>
      <c r="AI98" s="41" t="s">
        <v>1119</v>
      </c>
      <c r="AJ98" s="154" t="s">
        <v>1119</v>
      </c>
      <c r="AK98" s="30"/>
      <c r="AL98" s="27"/>
      <c r="AM98" s="27"/>
      <c r="AN98" s="29"/>
      <c r="AO98" s="30"/>
      <c r="AP98" s="27"/>
      <c r="AQ98" s="27"/>
      <c r="AR98" s="28"/>
      <c r="AS98" t="str">
        <f>VLOOKUP('DES -FT009'!$C98,Datos!$F$1:$G$4,2,FALSE)</f>
        <v>DO</v>
      </c>
      <c r="AT98" t="str">
        <f>VLOOKUP('DES -FT009'!$D98,Datos!$M$1:$N$23,2,FALSE)</f>
        <v>Objetivo7</v>
      </c>
      <c r="AU98" t="str">
        <f>VLOOKUP('DES -FT009'!$E98,Datos!$O$1:$P$23,2,FALSE)</f>
        <v>Iniciativa14</v>
      </c>
    </row>
    <row r="99" spans="1:47" ht="409.5" x14ac:dyDescent="0.25">
      <c r="A99" s="110" t="s">
        <v>926</v>
      </c>
      <c r="B99" s="56" t="s">
        <v>167</v>
      </c>
      <c r="C99" s="42" t="s">
        <v>17</v>
      </c>
      <c r="D99" s="42" t="s">
        <v>38</v>
      </c>
      <c r="E99" s="42" t="s">
        <v>84</v>
      </c>
      <c r="F99" s="42" t="s">
        <v>86</v>
      </c>
      <c r="G99" s="71" t="s">
        <v>927</v>
      </c>
      <c r="H99" s="42" t="s">
        <v>159</v>
      </c>
      <c r="I99" s="52">
        <v>45292</v>
      </c>
      <c r="J99" s="52">
        <v>45657</v>
      </c>
      <c r="K99" s="41" t="s">
        <v>928</v>
      </c>
      <c r="L99" s="42" t="s">
        <v>156</v>
      </c>
      <c r="M99" s="42" t="s">
        <v>182</v>
      </c>
      <c r="N99" s="42" t="s">
        <v>3</v>
      </c>
      <c r="O99" s="42" t="s">
        <v>3</v>
      </c>
      <c r="P99" s="42" t="s">
        <v>69</v>
      </c>
      <c r="Q99" s="42" t="s">
        <v>127</v>
      </c>
      <c r="R99" s="44" t="s">
        <v>259</v>
      </c>
      <c r="S99" s="118" t="s">
        <v>830</v>
      </c>
      <c r="T99" s="51" t="s">
        <v>261</v>
      </c>
      <c r="U99" s="51" t="s">
        <v>262</v>
      </c>
      <c r="V99" s="51" t="s">
        <v>303</v>
      </c>
      <c r="W99" s="51" t="s">
        <v>831</v>
      </c>
      <c r="X99" s="51" t="s">
        <v>832</v>
      </c>
      <c r="Y99" s="86">
        <v>0.5</v>
      </c>
      <c r="Z99" s="86">
        <v>0.7</v>
      </c>
      <c r="AA99" s="86">
        <v>1</v>
      </c>
      <c r="AB99" s="54" t="s">
        <v>306</v>
      </c>
      <c r="AC99" s="55" t="s">
        <v>267</v>
      </c>
      <c r="AD99" s="51" t="s">
        <v>929</v>
      </c>
      <c r="AE99" s="72" t="s">
        <v>930</v>
      </c>
      <c r="AF99" s="121" t="s">
        <v>931</v>
      </c>
      <c r="AG99" s="120" t="s">
        <v>259</v>
      </c>
      <c r="AH99" s="139" t="str">
        <f>IFERROR(Tabla2[[#This Row],[Valor del indicador en Trimestre II]]/Tabla2[[#This Row],[Meta Trimestre 2]],"-")</f>
        <v>-</v>
      </c>
      <c r="AI99" s="41" t="s">
        <v>1119</v>
      </c>
      <c r="AJ99" s="154" t="s">
        <v>1119</v>
      </c>
      <c r="AK99" s="30"/>
      <c r="AL99" s="27"/>
      <c r="AM99" s="27"/>
      <c r="AN99" s="29"/>
      <c r="AO99" s="30"/>
      <c r="AP99" s="27"/>
      <c r="AQ99" s="27"/>
      <c r="AR99" s="28"/>
      <c r="AS99" t="str">
        <f>VLOOKUP('DES -FT009'!$C99,Datos!$F$1:$G$4,2,FALSE)</f>
        <v>DO</v>
      </c>
      <c r="AT99" t="str">
        <f>VLOOKUP('DES -FT009'!$D99,Datos!$M$1:$N$23,2,FALSE)</f>
        <v>Objetivo7</v>
      </c>
      <c r="AU99" t="str">
        <f>VLOOKUP('DES -FT009'!$E99,Datos!$O$1:$P$23,2,FALSE)</f>
        <v>Iniciativa14</v>
      </c>
    </row>
    <row r="100" spans="1:47" ht="75" x14ac:dyDescent="0.25">
      <c r="A100" s="110" t="s">
        <v>932</v>
      </c>
      <c r="B100" s="56" t="s">
        <v>160</v>
      </c>
      <c r="C100" s="42" t="s">
        <v>9</v>
      </c>
      <c r="D100" s="42" t="s">
        <v>21</v>
      </c>
      <c r="E100" s="42" t="s">
        <v>45</v>
      </c>
      <c r="F100" s="42" t="s">
        <v>47</v>
      </c>
      <c r="G100" s="41" t="s">
        <v>933</v>
      </c>
      <c r="H100" s="42" t="s">
        <v>934</v>
      </c>
      <c r="I100" s="52">
        <v>45295</v>
      </c>
      <c r="J100" s="52">
        <v>45657</v>
      </c>
      <c r="K100" s="41" t="s">
        <v>935</v>
      </c>
      <c r="L100" s="42" t="s">
        <v>156</v>
      </c>
      <c r="M100" s="42" t="s">
        <v>172</v>
      </c>
      <c r="N100" s="42" t="s">
        <v>179</v>
      </c>
      <c r="O100" s="42" t="s">
        <v>178</v>
      </c>
      <c r="P100" s="42" t="s">
        <v>3</v>
      </c>
      <c r="Q100" s="42" t="s">
        <v>127</v>
      </c>
      <c r="R100" s="44" t="s">
        <v>259</v>
      </c>
      <c r="S100" s="119" t="s">
        <v>936</v>
      </c>
      <c r="T100" s="51" t="s">
        <v>261</v>
      </c>
      <c r="U100" s="51" t="s">
        <v>262</v>
      </c>
      <c r="V100" s="51" t="s">
        <v>303</v>
      </c>
      <c r="W100" s="51" t="s">
        <v>937</v>
      </c>
      <c r="X100" s="51" t="s">
        <v>938</v>
      </c>
      <c r="Y100" s="53">
        <v>0.5</v>
      </c>
      <c r="Z100" s="53">
        <v>0.75</v>
      </c>
      <c r="AA100" s="53">
        <v>1</v>
      </c>
      <c r="AB100" s="54" t="s">
        <v>266</v>
      </c>
      <c r="AC100" s="55" t="s">
        <v>267</v>
      </c>
      <c r="AD100" s="51" t="s">
        <v>939</v>
      </c>
      <c r="AE100" s="72" t="s">
        <v>940</v>
      </c>
      <c r="AF100" s="121" t="s">
        <v>941</v>
      </c>
      <c r="AG100" s="138">
        <v>0.5</v>
      </c>
      <c r="AH100" s="139">
        <f>IFERROR(Tabla2[[#This Row],[Valor del indicador en Trimestre II]]/Tabla2[[#This Row],[Meta Trimestre 2]],"-")</f>
        <v>1</v>
      </c>
      <c r="AI100" s="41" t="s">
        <v>1156</v>
      </c>
      <c r="AJ100" s="154" t="s">
        <v>1137</v>
      </c>
      <c r="AK100" s="30"/>
      <c r="AL100" s="27"/>
      <c r="AM100" s="27"/>
      <c r="AN100" s="29"/>
      <c r="AO100" s="30"/>
      <c r="AP100" s="27"/>
      <c r="AQ100" s="27"/>
      <c r="AR100" s="28"/>
      <c r="AS100" t="str">
        <f>VLOOKUP('DES -FT009'!$C100,Datos!$F$1:$G$4,2,FALSE)</f>
        <v>MS</v>
      </c>
      <c r="AT100" t="str">
        <f>VLOOKUP('DES -FT009'!$D100,Datos!$M$1:$N$23,2,FALSE)</f>
        <v>Objetivo4</v>
      </c>
      <c r="AU100" t="str">
        <f>VLOOKUP('DES -FT009'!$E100,Datos!$O$1:$P$23,2,FALSE)</f>
        <v>Iniciativa6</v>
      </c>
    </row>
    <row r="101" spans="1:47" ht="75" x14ac:dyDescent="0.25">
      <c r="A101" s="110" t="s">
        <v>942</v>
      </c>
      <c r="B101" s="56" t="s">
        <v>160</v>
      </c>
      <c r="C101" s="42" t="s">
        <v>9</v>
      </c>
      <c r="D101" s="42" t="s">
        <v>21</v>
      </c>
      <c r="E101" s="42" t="s">
        <v>45</v>
      </c>
      <c r="F101" s="42" t="s">
        <v>47</v>
      </c>
      <c r="G101" s="41" t="s">
        <v>943</v>
      </c>
      <c r="H101" s="42" t="s">
        <v>934</v>
      </c>
      <c r="I101" s="52">
        <v>45295</v>
      </c>
      <c r="J101" s="52">
        <v>45657</v>
      </c>
      <c r="K101" s="41" t="s">
        <v>944</v>
      </c>
      <c r="L101" s="42" t="s">
        <v>156</v>
      </c>
      <c r="M101" s="42" t="s">
        <v>172</v>
      </c>
      <c r="N101" s="42" t="s">
        <v>179</v>
      </c>
      <c r="O101" s="42" t="s">
        <v>178</v>
      </c>
      <c r="P101" s="42" t="s">
        <v>3</v>
      </c>
      <c r="Q101" s="42" t="s">
        <v>127</v>
      </c>
      <c r="R101" s="44" t="s">
        <v>259</v>
      </c>
      <c r="S101" s="119" t="s">
        <v>945</v>
      </c>
      <c r="T101" s="51" t="s">
        <v>261</v>
      </c>
      <c r="U101" s="51" t="s">
        <v>262</v>
      </c>
      <c r="V101" s="51" t="s">
        <v>303</v>
      </c>
      <c r="W101" s="51" t="s">
        <v>937</v>
      </c>
      <c r="X101" s="51" t="s">
        <v>938</v>
      </c>
      <c r="Y101" s="53">
        <v>0.25</v>
      </c>
      <c r="Z101" s="53">
        <v>0.7</v>
      </c>
      <c r="AA101" s="53">
        <v>1</v>
      </c>
      <c r="AB101" s="54" t="s">
        <v>266</v>
      </c>
      <c r="AC101" s="55" t="s">
        <v>267</v>
      </c>
      <c r="AD101" s="51" t="s">
        <v>946</v>
      </c>
      <c r="AE101" s="74" t="s">
        <v>311</v>
      </c>
      <c r="AF101" s="124" t="s">
        <v>947</v>
      </c>
      <c r="AG101" s="138">
        <v>0.25</v>
      </c>
      <c r="AH101" s="139">
        <f>IFERROR(Tabla2[[#This Row],[Valor del indicador en Trimestre II]]/Tabla2[[#This Row],[Meta Trimestre 2]],"-")</f>
        <v>1</v>
      </c>
      <c r="AI101" s="41" t="s">
        <v>948</v>
      </c>
      <c r="AJ101" s="154" t="s">
        <v>1137</v>
      </c>
      <c r="AK101" s="30"/>
      <c r="AL101" s="27"/>
      <c r="AM101" s="27"/>
      <c r="AN101" s="29"/>
      <c r="AO101" s="30"/>
      <c r="AP101" s="27"/>
      <c r="AQ101" s="27"/>
      <c r="AR101" s="28"/>
      <c r="AS101" t="str">
        <f>VLOOKUP('DES -FT009'!$C101,Datos!$F$1:$G$4,2,FALSE)</f>
        <v>MS</v>
      </c>
      <c r="AT101" t="str">
        <f>VLOOKUP('DES -FT009'!$D101,Datos!$M$1:$N$23,2,FALSE)</f>
        <v>Objetivo4</v>
      </c>
      <c r="AU101" t="str">
        <f>VLOOKUP('DES -FT009'!$E101,Datos!$O$1:$P$23,2,FALSE)</f>
        <v>Iniciativa6</v>
      </c>
    </row>
    <row r="102" spans="1:47" ht="328.5" customHeight="1" x14ac:dyDescent="0.25">
      <c r="A102" s="110" t="s">
        <v>949</v>
      </c>
      <c r="B102" s="56" t="s">
        <v>93</v>
      </c>
      <c r="C102" s="42" t="s">
        <v>17</v>
      </c>
      <c r="D102" s="42" t="s">
        <v>38</v>
      </c>
      <c r="E102" s="42" t="s">
        <v>84</v>
      </c>
      <c r="F102" s="42" t="s">
        <v>86</v>
      </c>
      <c r="G102" s="41" t="s">
        <v>950</v>
      </c>
      <c r="H102" s="42" t="s">
        <v>162</v>
      </c>
      <c r="I102" s="52">
        <v>45292</v>
      </c>
      <c r="J102" s="52">
        <v>45657</v>
      </c>
      <c r="K102" s="41" t="s">
        <v>951</v>
      </c>
      <c r="L102" s="42" t="s">
        <v>156</v>
      </c>
      <c r="M102" s="42" t="s">
        <v>175</v>
      </c>
      <c r="N102" s="42" t="s">
        <v>175</v>
      </c>
      <c r="O102" s="42" t="s">
        <v>175</v>
      </c>
      <c r="P102" s="42" t="s">
        <v>11</v>
      </c>
      <c r="Q102" s="42" t="s">
        <v>132</v>
      </c>
      <c r="R102" s="44" t="s">
        <v>259</v>
      </c>
      <c r="S102" s="118" t="s">
        <v>952</v>
      </c>
      <c r="T102" s="51" t="s">
        <v>261</v>
      </c>
      <c r="U102" s="51" t="s">
        <v>262</v>
      </c>
      <c r="V102" s="51" t="s">
        <v>303</v>
      </c>
      <c r="W102" s="51" t="s">
        <v>953</v>
      </c>
      <c r="X102" s="51" t="s">
        <v>954</v>
      </c>
      <c r="Y102" s="53">
        <v>1</v>
      </c>
      <c r="Z102" s="53">
        <v>1</v>
      </c>
      <c r="AA102" s="53">
        <v>1</v>
      </c>
      <c r="AB102" s="54" t="s">
        <v>306</v>
      </c>
      <c r="AC102" s="55" t="s">
        <v>267</v>
      </c>
      <c r="AD102" s="51" t="s">
        <v>955</v>
      </c>
      <c r="AE102" s="92" t="s">
        <v>956</v>
      </c>
      <c r="AF102" s="121" t="s">
        <v>957</v>
      </c>
      <c r="AG102" s="120" t="s">
        <v>958</v>
      </c>
      <c r="AH102" s="139">
        <v>1</v>
      </c>
      <c r="AI102" s="66" t="s">
        <v>1183</v>
      </c>
      <c r="AJ102" s="155" t="s">
        <v>1138</v>
      </c>
      <c r="AK102" s="30"/>
      <c r="AL102" s="27"/>
      <c r="AM102" s="27"/>
      <c r="AN102" s="29"/>
      <c r="AO102" s="30"/>
      <c r="AP102" s="27"/>
      <c r="AQ102" s="27"/>
      <c r="AR102" s="28"/>
      <c r="AS102" t="str">
        <f>VLOOKUP('DES -FT009'!$C102,Datos!$F$1:$G$4,2,FALSE)</f>
        <v>DO</v>
      </c>
      <c r="AT102" t="str">
        <f>VLOOKUP('DES -FT009'!$D102,Datos!$M$1:$N$23,2,FALSE)</f>
        <v>Objetivo7</v>
      </c>
      <c r="AU102" t="str">
        <f>VLOOKUP('DES -FT009'!$E102,Datos!$O$1:$P$23,2,FALSE)</f>
        <v>Iniciativa14</v>
      </c>
    </row>
    <row r="103" spans="1:47" ht="113.25" customHeight="1" x14ac:dyDescent="0.25">
      <c r="A103" s="110" t="s">
        <v>959</v>
      </c>
      <c r="B103" s="56" t="s">
        <v>93</v>
      </c>
      <c r="C103" s="42" t="s">
        <v>17</v>
      </c>
      <c r="D103" s="42" t="s">
        <v>38</v>
      </c>
      <c r="E103" s="42" t="s">
        <v>84</v>
      </c>
      <c r="F103" s="42" t="s">
        <v>86</v>
      </c>
      <c r="G103" s="41" t="s">
        <v>960</v>
      </c>
      <c r="H103" s="42" t="s">
        <v>162</v>
      </c>
      <c r="I103" s="52">
        <v>45292</v>
      </c>
      <c r="J103" s="52">
        <v>45473</v>
      </c>
      <c r="K103" s="41" t="s">
        <v>961</v>
      </c>
      <c r="L103" s="42" t="s">
        <v>156</v>
      </c>
      <c r="M103" s="42" t="s">
        <v>175</v>
      </c>
      <c r="N103" s="42" t="s">
        <v>175</v>
      </c>
      <c r="O103" s="42" t="s">
        <v>175</v>
      </c>
      <c r="P103" s="42" t="s">
        <v>19</v>
      </c>
      <c r="Q103" s="42" t="s">
        <v>132</v>
      </c>
      <c r="R103" s="44" t="s">
        <v>259</v>
      </c>
      <c r="S103" s="118" t="s">
        <v>962</v>
      </c>
      <c r="T103" s="51" t="s">
        <v>261</v>
      </c>
      <c r="U103" s="51" t="s">
        <v>262</v>
      </c>
      <c r="V103" s="51" t="s">
        <v>303</v>
      </c>
      <c r="W103" s="51" t="s">
        <v>953</v>
      </c>
      <c r="X103" s="51" t="s">
        <v>963</v>
      </c>
      <c r="Y103" s="53">
        <v>1</v>
      </c>
      <c r="Z103" s="53">
        <v>0</v>
      </c>
      <c r="AA103" s="53">
        <v>0</v>
      </c>
      <c r="AB103" s="54" t="s">
        <v>306</v>
      </c>
      <c r="AC103" s="55" t="s">
        <v>318</v>
      </c>
      <c r="AD103" s="51" t="s">
        <v>964</v>
      </c>
      <c r="AE103" s="72" t="s">
        <v>965</v>
      </c>
      <c r="AF103" s="124" t="s">
        <v>966</v>
      </c>
      <c r="AG103" s="133" t="s">
        <v>967</v>
      </c>
      <c r="AH103" s="150">
        <v>1</v>
      </c>
      <c r="AI103" s="51" t="s">
        <v>964</v>
      </c>
      <c r="AJ103" s="154" t="s">
        <v>965</v>
      </c>
      <c r="AK103" s="30"/>
      <c r="AL103" s="27"/>
      <c r="AM103" s="27"/>
      <c r="AN103" s="29"/>
      <c r="AO103" s="30"/>
      <c r="AP103" s="27"/>
      <c r="AQ103" s="27"/>
      <c r="AR103" s="28"/>
      <c r="AS103" t="str">
        <f>VLOOKUP('DES -FT009'!$C103,Datos!$F$1:$G$4,2,FALSE)</f>
        <v>DO</v>
      </c>
      <c r="AT103" t="str">
        <f>VLOOKUP('DES -FT009'!$D103,Datos!$M$1:$N$23,2,FALSE)</f>
        <v>Objetivo7</v>
      </c>
      <c r="AU103" t="str">
        <f>VLOOKUP('DES -FT009'!$E103,Datos!$O$1:$P$23,2,FALSE)</f>
        <v>Iniciativa14</v>
      </c>
    </row>
    <row r="104" spans="1:47" ht="107.25" customHeight="1" x14ac:dyDescent="0.25">
      <c r="A104" s="110" t="s">
        <v>968</v>
      </c>
      <c r="B104" s="56" t="s">
        <v>93</v>
      </c>
      <c r="C104" s="42" t="s">
        <v>17</v>
      </c>
      <c r="D104" s="42" t="s">
        <v>38</v>
      </c>
      <c r="E104" s="42" t="s">
        <v>84</v>
      </c>
      <c r="F104" s="42" t="s">
        <v>86</v>
      </c>
      <c r="G104" s="41" t="s">
        <v>969</v>
      </c>
      <c r="H104" s="42" t="s">
        <v>162</v>
      </c>
      <c r="I104" s="52">
        <v>45292</v>
      </c>
      <c r="J104" s="52">
        <v>45657</v>
      </c>
      <c r="K104" s="41" t="s">
        <v>970</v>
      </c>
      <c r="L104" s="42" t="s">
        <v>156</v>
      </c>
      <c r="M104" s="42" t="s">
        <v>175</v>
      </c>
      <c r="N104" s="42" t="s">
        <v>175</v>
      </c>
      <c r="O104" s="42" t="s">
        <v>175</v>
      </c>
      <c r="P104" s="42" t="s">
        <v>24</v>
      </c>
      <c r="Q104" s="42" t="s">
        <v>132</v>
      </c>
      <c r="R104" s="44" t="s">
        <v>259</v>
      </c>
      <c r="S104" s="118" t="s">
        <v>971</v>
      </c>
      <c r="T104" s="51" t="s">
        <v>261</v>
      </c>
      <c r="U104" s="51" t="s">
        <v>262</v>
      </c>
      <c r="V104" s="51" t="s">
        <v>303</v>
      </c>
      <c r="W104" s="51" t="s">
        <v>953</v>
      </c>
      <c r="X104" s="51" t="s">
        <v>972</v>
      </c>
      <c r="Y104" s="53">
        <v>1</v>
      </c>
      <c r="Z104" s="53">
        <v>0</v>
      </c>
      <c r="AA104" s="53">
        <v>0</v>
      </c>
      <c r="AB104" s="54" t="s">
        <v>306</v>
      </c>
      <c r="AC104" s="55" t="s">
        <v>318</v>
      </c>
      <c r="AD104" s="51" t="s">
        <v>973</v>
      </c>
      <c r="AE104" s="72" t="s">
        <v>965</v>
      </c>
      <c r="AF104" s="124" t="s">
        <v>966</v>
      </c>
      <c r="AG104" s="133" t="s">
        <v>974</v>
      </c>
      <c r="AH104" s="151">
        <v>1</v>
      </c>
      <c r="AI104" s="51" t="s">
        <v>973</v>
      </c>
      <c r="AJ104" s="154" t="s">
        <v>965</v>
      </c>
      <c r="AK104" s="30"/>
      <c r="AL104" s="27"/>
      <c r="AM104" s="27"/>
      <c r="AN104" s="29"/>
      <c r="AO104" s="30"/>
      <c r="AP104" s="27"/>
      <c r="AQ104" s="27"/>
      <c r="AR104" s="28"/>
      <c r="AS104" t="str">
        <f>VLOOKUP('DES -FT009'!$C104,Datos!$F$1:$G$4,2,FALSE)</f>
        <v>DO</v>
      </c>
      <c r="AT104" t="str">
        <f>VLOOKUP('DES -FT009'!$D104,Datos!$M$1:$N$23,2,FALSE)</f>
        <v>Objetivo7</v>
      </c>
      <c r="AU104" t="str">
        <f>VLOOKUP('DES -FT009'!$E104,Datos!$O$1:$P$23,2,FALSE)</f>
        <v>Iniciativa14</v>
      </c>
    </row>
    <row r="105" spans="1:47" ht="189.75" customHeight="1" x14ac:dyDescent="0.25">
      <c r="A105" s="110" t="s">
        <v>975</v>
      </c>
      <c r="B105" s="56" t="s">
        <v>93</v>
      </c>
      <c r="C105" s="42" t="s">
        <v>17</v>
      </c>
      <c r="D105" s="42" t="s">
        <v>38</v>
      </c>
      <c r="E105" s="42" t="s">
        <v>84</v>
      </c>
      <c r="F105" s="42" t="s">
        <v>86</v>
      </c>
      <c r="G105" s="41" t="s">
        <v>976</v>
      </c>
      <c r="H105" s="42" t="s">
        <v>162</v>
      </c>
      <c r="I105" s="52">
        <v>45292</v>
      </c>
      <c r="J105" s="52">
        <v>45657</v>
      </c>
      <c r="K105" s="41" t="s">
        <v>977</v>
      </c>
      <c r="L105" s="42" t="s">
        <v>156</v>
      </c>
      <c r="M105" s="42" t="s">
        <v>175</v>
      </c>
      <c r="N105" s="42" t="s">
        <v>175</v>
      </c>
      <c r="O105" s="42" t="s">
        <v>175</v>
      </c>
      <c r="P105" s="42" t="s">
        <v>30</v>
      </c>
      <c r="Q105" s="42" t="s">
        <v>132</v>
      </c>
      <c r="R105" s="44" t="s">
        <v>259</v>
      </c>
      <c r="S105" s="118" t="s">
        <v>978</v>
      </c>
      <c r="T105" s="51" t="s">
        <v>261</v>
      </c>
      <c r="U105" s="51" t="s">
        <v>262</v>
      </c>
      <c r="V105" s="51" t="s">
        <v>303</v>
      </c>
      <c r="W105" s="51" t="s">
        <v>979</v>
      </c>
      <c r="X105" s="51" t="s">
        <v>980</v>
      </c>
      <c r="Y105" s="53">
        <v>0.25</v>
      </c>
      <c r="Z105" s="53">
        <v>0.25</v>
      </c>
      <c r="AA105" s="53">
        <v>0.25</v>
      </c>
      <c r="AB105" s="54" t="s">
        <v>266</v>
      </c>
      <c r="AC105" s="55" t="s">
        <v>267</v>
      </c>
      <c r="AD105" s="51" t="s">
        <v>981</v>
      </c>
      <c r="AE105" s="72" t="s">
        <v>982</v>
      </c>
      <c r="AF105" s="121" t="s">
        <v>983</v>
      </c>
      <c r="AG105" s="152" t="s">
        <v>984</v>
      </c>
      <c r="AH105" s="139">
        <v>1</v>
      </c>
      <c r="AI105" s="51" t="s">
        <v>985</v>
      </c>
      <c r="AJ105" s="154" t="s">
        <v>982</v>
      </c>
      <c r="AK105" s="30"/>
      <c r="AL105" s="27"/>
      <c r="AM105" s="27"/>
      <c r="AN105" s="29"/>
      <c r="AO105" s="30"/>
      <c r="AP105" s="27"/>
      <c r="AQ105" s="27"/>
      <c r="AR105" s="28"/>
      <c r="AS105" t="str">
        <f>VLOOKUP('DES -FT009'!$C105,Datos!$F$1:$G$4,2,FALSE)</f>
        <v>DO</v>
      </c>
      <c r="AT105" t="str">
        <f>VLOOKUP('DES -FT009'!$D105,Datos!$M$1:$N$23,2,FALSE)</f>
        <v>Objetivo7</v>
      </c>
      <c r="AU105" t="str">
        <f>VLOOKUP('DES -FT009'!$E105,Datos!$O$1:$P$23,2,FALSE)</f>
        <v>Iniciativa14</v>
      </c>
    </row>
    <row r="106" spans="1:47" ht="255" x14ac:dyDescent="0.25">
      <c r="A106" s="110" t="s">
        <v>986</v>
      </c>
      <c r="B106" s="56" t="s">
        <v>93</v>
      </c>
      <c r="C106" s="42" t="s">
        <v>17</v>
      </c>
      <c r="D106" s="42" t="s">
        <v>38</v>
      </c>
      <c r="E106" s="42" t="s">
        <v>84</v>
      </c>
      <c r="F106" s="42" t="s">
        <v>86</v>
      </c>
      <c r="G106" s="41" t="s">
        <v>987</v>
      </c>
      <c r="H106" s="42" t="s">
        <v>162</v>
      </c>
      <c r="I106" s="52">
        <v>45292</v>
      </c>
      <c r="J106" s="52">
        <v>45657</v>
      </c>
      <c r="K106" s="41" t="s">
        <v>988</v>
      </c>
      <c r="L106" s="42" t="s">
        <v>156</v>
      </c>
      <c r="M106" s="42" t="s">
        <v>175</v>
      </c>
      <c r="N106" s="42" t="s">
        <v>175</v>
      </c>
      <c r="O106" s="42" t="s">
        <v>175</v>
      </c>
      <c r="P106" s="42" t="s">
        <v>33</v>
      </c>
      <c r="Q106" s="42" t="s">
        <v>132</v>
      </c>
      <c r="R106" s="44" t="s">
        <v>259</v>
      </c>
      <c r="S106" s="118" t="s">
        <v>989</v>
      </c>
      <c r="T106" s="51" t="s">
        <v>261</v>
      </c>
      <c r="U106" s="51" t="s">
        <v>262</v>
      </c>
      <c r="V106" s="51" t="s">
        <v>303</v>
      </c>
      <c r="W106" s="51" t="s">
        <v>990</v>
      </c>
      <c r="X106" s="51" t="s">
        <v>991</v>
      </c>
      <c r="Y106" s="53">
        <v>0.25</v>
      </c>
      <c r="Z106" s="53">
        <v>0.25</v>
      </c>
      <c r="AA106" s="53">
        <v>0.25</v>
      </c>
      <c r="AB106" s="54" t="s">
        <v>266</v>
      </c>
      <c r="AC106" s="55" t="s">
        <v>267</v>
      </c>
      <c r="AD106" s="51" t="s">
        <v>992</v>
      </c>
      <c r="AE106" s="72" t="s">
        <v>993</v>
      </c>
      <c r="AF106" s="54" t="s">
        <v>994</v>
      </c>
      <c r="AG106" s="118" t="s">
        <v>995</v>
      </c>
      <c r="AH106" s="151">
        <v>1.19</v>
      </c>
      <c r="AI106" s="66" t="s">
        <v>996</v>
      </c>
      <c r="AJ106" s="154" t="s">
        <v>993</v>
      </c>
      <c r="AK106" s="30"/>
      <c r="AL106" s="27"/>
      <c r="AM106" s="27"/>
      <c r="AN106" s="29"/>
      <c r="AO106" s="30"/>
      <c r="AP106" s="27"/>
      <c r="AQ106" s="27"/>
      <c r="AR106" s="28"/>
      <c r="AS106" t="str">
        <f>VLOOKUP('DES -FT009'!$C106,Datos!$F$1:$G$4,2,FALSE)</f>
        <v>DO</v>
      </c>
      <c r="AT106" t="str">
        <f>VLOOKUP('DES -FT009'!$D106,Datos!$M$1:$N$23,2,FALSE)</f>
        <v>Objetivo7</v>
      </c>
      <c r="AU106" t="str">
        <f>VLOOKUP('DES -FT009'!$E106,Datos!$O$1:$P$23,2,FALSE)</f>
        <v>Iniciativa14</v>
      </c>
    </row>
    <row r="107" spans="1:47" ht="297" customHeight="1" x14ac:dyDescent="0.25">
      <c r="A107" s="110" t="s">
        <v>997</v>
      </c>
      <c r="B107" s="56" t="s">
        <v>93</v>
      </c>
      <c r="C107" s="42" t="s">
        <v>17</v>
      </c>
      <c r="D107" s="42" t="s">
        <v>38</v>
      </c>
      <c r="E107" s="42" t="s">
        <v>84</v>
      </c>
      <c r="F107" s="42" t="s">
        <v>86</v>
      </c>
      <c r="G107" s="41" t="s">
        <v>998</v>
      </c>
      <c r="H107" s="42" t="s">
        <v>162</v>
      </c>
      <c r="I107" s="52">
        <v>45292</v>
      </c>
      <c r="J107" s="52">
        <v>45657</v>
      </c>
      <c r="K107" s="41" t="s">
        <v>999</v>
      </c>
      <c r="L107" s="42" t="s">
        <v>156</v>
      </c>
      <c r="M107" s="42" t="s">
        <v>175</v>
      </c>
      <c r="N107" s="42" t="s">
        <v>175</v>
      </c>
      <c r="O107" s="42" t="s">
        <v>175</v>
      </c>
      <c r="P107" s="42" t="s">
        <v>39</v>
      </c>
      <c r="Q107" s="42" t="s">
        <v>132</v>
      </c>
      <c r="R107" s="44" t="s">
        <v>259</v>
      </c>
      <c r="S107" s="118" t="s">
        <v>1000</v>
      </c>
      <c r="T107" s="51" t="s">
        <v>261</v>
      </c>
      <c r="U107" s="51" t="s">
        <v>262</v>
      </c>
      <c r="V107" s="51" t="s">
        <v>303</v>
      </c>
      <c r="W107" s="51" t="s">
        <v>990</v>
      </c>
      <c r="X107" s="51" t="s">
        <v>991</v>
      </c>
      <c r="Y107" s="53">
        <v>0.25</v>
      </c>
      <c r="Z107" s="53">
        <v>0.25</v>
      </c>
      <c r="AA107" s="53">
        <v>0.25</v>
      </c>
      <c r="AB107" s="54" t="s">
        <v>266</v>
      </c>
      <c r="AC107" s="55" t="s">
        <v>267</v>
      </c>
      <c r="AD107" s="51" t="s">
        <v>1001</v>
      </c>
      <c r="AE107" s="72" t="s">
        <v>1002</v>
      </c>
      <c r="AF107" s="54" t="s">
        <v>1003</v>
      </c>
      <c r="AG107" s="152" t="s">
        <v>1004</v>
      </c>
      <c r="AH107" s="150">
        <v>1</v>
      </c>
      <c r="AI107" s="66" t="s">
        <v>1005</v>
      </c>
      <c r="AJ107" s="154" t="s">
        <v>1002</v>
      </c>
      <c r="AK107" s="30"/>
      <c r="AL107" s="27"/>
      <c r="AM107" s="27"/>
      <c r="AN107" s="29"/>
      <c r="AO107" s="30"/>
      <c r="AP107" s="27"/>
      <c r="AQ107" s="27"/>
      <c r="AR107" s="28"/>
      <c r="AS107" t="str">
        <f>VLOOKUP('DES -FT009'!$C107,Datos!$F$1:$G$4,2,FALSE)</f>
        <v>DO</v>
      </c>
      <c r="AT107" t="str">
        <f>VLOOKUP('DES -FT009'!$D107,Datos!$M$1:$N$23,2,FALSE)</f>
        <v>Objetivo7</v>
      </c>
      <c r="AU107" t="str">
        <f>VLOOKUP('DES -FT009'!$E107,Datos!$O$1:$P$23,2,FALSE)</f>
        <v>Iniciativa14</v>
      </c>
    </row>
    <row r="108" spans="1:47" ht="405" x14ac:dyDescent="0.25">
      <c r="A108" s="110" t="s">
        <v>1006</v>
      </c>
      <c r="B108" s="56" t="s">
        <v>99</v>
      </c>
      <c r="C108" s="42" t="s">
        <v>17</v>
      </c>
      <c r="D108" s="42" t="s">
        <v>32</v>
      </c>
      <c r="E108" s="42" t="s">
        <v>362</v>
      </c>
      <c r="F108" s="42" t="s">
        <v>77</v>
      </c>
      <c r="G108" s="41" t="s">
        <v>1007</v>
      </c>
      <c r="H108" s="42" t="s">
        <v>166</v>
      </c>
      <c r="I108" s="52">
        <v>45292</v>
      </c>
      <c r="J108" s="52">
        <v>45657</v>
      </c>
      <c r="K108" s="41" t="s">
        <v>1008</v>
      </c>
      <c r="L108" s="42" t="s">
        <v>156</v>
      </c>
      <c r="M108" s="42" t="s">
        <v>173</v>
      </c>
      <c r="N108" s="42" t="s">
        <v>3</v>
      </c>
      <c r="O108" s="42" t="s">
        <v>3</v>
      </c>
      <c r="P108" s="42" t="s">
        <v>3</v>
      </c>
      <c r="Q108" s="42" t="s">
        <v>137</v>
      </c>
      <c r="R108" s="44" t="s">
        <v>138</v>
      </c>
      <c r="S108" s="118" t="s">
        <v>1009</v>
      </c>
      <c r="T108" s="51" t="s">
        <v>261</v>
      </c>
      <c r="U108" s="51" t="s">
        <v>262</v>
      </c>
      <c r="V108" s="51" t="s">
        <v>343</v>
      </c>
      <c r="W108" s="51" t="s">
        <v>1010</v>
      </c>
      <c r="X108" s="51" t="s">
        <v>1011</v>
      </c>
      <c r="Y108" s="53">
        <v>0.33</v>
      </c>
      <c r="Z108" s="53">
        <v>0.66</v>
      </c>
      <c r="AA108" s="53">
        <v>1</v>
      </c>
      <c r="AB108" s="54" t="s">
        <v>266</v>
      </c>
      <c r="AC108" s="55" t="s">
        <v>318</v>
      </c>
      <c r="AD108" s="51" t="s">
        <v>1104</v>
      </c>
      <c r="AE108" s="157" t="s">
        <v>320</v>
      </c>
      <c r="AF108" s="121" t="s">
        <v>1105</v>
      </c>
      <c r="AG108" s="120">
        <v>33</v>
      </c>
      <c r="AH108" s="139">
        <v>0.33</v>
      </c>
      <c r="AI108" s="51" t="s">
        <v>1104</v>
      </c>
      <c r="AJ108" s="154" t="s">
        <v>320</v>
      </c>
      <c r="AK108" s="30"/>
      <c r="AL108" s="27"/>
      <c r="AM108" s="27"/>
      <c r="AN108" s="29"/>
      <c r="AO108" s="30"/>
      <c r="AP108" s="27"/>
      <c r="AQ108" s="27"/>
      <c r="AR108" s="28"/>
      <c r="AS108" t="str">
        <f>VLOOKUP('DES -FT009'!$C108,Datos!$F$1:$G$4,2,FALSE)</f>
        <v>DO</v>
      </c>
      <c r="AT108" t="str">
        <f>VLOOKUP('DES -FT009'!$D108,Datos!$M$1:$N$23,2,FALSE)</f>
        <v>Objetivo6</v>
      </c>
      <c r="AU108" t="str">
        <f>VLOOKUP('DES -FT009'!$E108,Datos!$O$1:$P$23,2,FALSE)</f>
        <v>Iniciativa12</v>
      </c>
    </row>
    <row r="109" spans="1:47" ht="105" x14ac:dyDescent="0.25">
      <c r="A109" s="110" t="s">
        <v>1012</v>
      </c>
      <c r="B109" s="56" t="s">
        <v>111</v>
      </c>
      <c r="C109" s="42" t="s">
        <v>9</v>
      </c>
      <c r="D109" s="42" t="s">
        <v>21</v>
      </c>
      <c r="E109" s="42" t="s">
        <v>49</v>
      </c>
      <c r="F109" s="42" t="s">
        <v>53</v>
      </c>
      <c r="G109" s="41" t="s">
        <v>1013</v>
      </c>
      <c r="H109" s="42" t="s">
        <v>113</v>
      </c>
      <c r="I109" s="52">
        <v>45293</v>
      </c>
      <c r="J109" s="52">
        <v>45657</v>
      </c>
      <c r="K109" s="41" t="s">
        <v>487</v>
      </c>
      <c r="L109" s="42" t="s">
        <v>156</v>
      </c>
      <c r="M109" s="42" t="s">
        <v>179</v>
      </c>
      <c r="N109" s="42" t="s">
        <v>180</v>
      </c>
      <c r="O109" s="42" t="s">
        <v>3</v>
      </c>
      <c r="P109" s="42" t="s">
        <v>3</v>
      </c>
      <c r="Q109" s="42" t="s">
        <v>132</v>
      </c>
      <c r="R109" s="44" t="s">
        <v>259</v>
      </c>
      <c r="S109" s="118" t="s">
        <v>1014</v>
      </c>
      <c r="T109" s="51" t="s">
        <v>1015</v>
      </c>
      <c r="U109" s="51" t="s">
        <v>262</v>
      </c>
      <c r="V109" s="51" t="s">
        <v>303</v>
      </c>
      <c r="W109" s="51" t="s">
        <v>1016</v>
      </c>
      <c r="X109" s="51" t="s">
        <v>1017</v>
      </c>
      <c r="Y109" s="53">
        <v>0.25</v>
      </c>
      <c r="Z109" s="53">
        <v>0.25</v>
      </c>
      <c r="AA109" s="53">
        <v>0.25</v>
      </c>
      <c r="AB109" s="54" t="s">
        <v>266</v>
      </c>
      <c r="AC109" s="55" t="s">
        <v>267</v>
      </c>
      <c r="AD109" s="51" t="s">
        <v>1018</v>
      </c>
      <c r="AE109" s="72" t="s">
        <v>320</v>
      </c>
      <c r="AF109" s="121" t="s">
        <v>1019</v>
      </c>
      <c r="AG109" s="134">
        <v>0.25</v>
      </c>
      <c r="AH109" s="139">
        <f>IFERROR(Tabla2[[#This Row],[Valor del indicador en Trimestre II]]/Tabla2[[#This Row],[Meta Trimestre 2]],"-")</f>
        <v>1</v>
      </c>
      <c r="AI109" s="51" t="s">
        <v>1157</v>
      </c>
      <c r="AJ109" s="154" t="s">
        <v>320</v>
      </c>
      <c r="AK109" s="30"/>
      <c r="AL109" s="27"/>
      <c r="AM109" s="27"/>
      <c r="AN109" s="29"/>
      <c r="AO109" s="30"/>
      <c r="AP109" s="27"/>
      <c r="AQ109" s="27"/>
      <c r="AR109" s="28"/>
      <c r="AS109" t="str">
        <f>VLOOKUP('DES -FT009'!$C109,Datos!$F$1:$G$4,2,FALSE)</f>
        <v>MS</v>
      </c>
      <c r="AT109" t="str">
        <f>VLOOKUP('DES -FT009'!$D109,Datos!$M$1:$N$23,2,FALSE)</f>
        <v>Objetivo4</v>
      </c>
      <c r="AU109" t="str">
        <f>VLOOKUP('DES -FT009'!$E109,Datos!$O$1:$P$23,2,FALSE)</f>
        <v>Iniciativa7</v>
      </c>
    </row>
    <row r="110" spans="1:47" ht="180" x14ac:dyDescent="0.25">
      <c r="A110" s="110" t="s">
        <v>1020</v>
      </c>
      <c r="B110" s="56" t="s">
        <v>111</v>
      </c>
      <c r="C110" s="42" t="s">
        <v>17</v>
      </c>
      <c r="D110" s="42" t="s">
        <v>38</v>
      </c>
      <c r="E110" s="42" t="s">
        <v>84</v>
      </c>
      <c r="F110" s="42" t="s">
        <v>86</v>
      </c>
      <c r="G110" s="41" t="s">
        <v>1021</v>
      </c>
      <c r="H110" s="42" t="s">
        <v>113</v>
      </c>
      <c r="I110" s="52">
        <v>45293</v>
      </c>
      <c r="J110" s="52">
        <v>45657</v>
      </c>
      <c r="K110" s="41" t="s">
        <v>1022</v>
      </c>
      <c r="L110" s="42" t="s">
        <v>156</v>
      </c>
      <c r="M110" s="42" t="s">
        <v>179</v>
      </c>
      <c r="N110" s="42" t="s">
        <v>180</v>
      </c>
      <c r="O110" s="42"/>
      <c r="P110" s="42" t="s">
        <v>44</v>
      </c>
      <c r="Q110" s="42" t="s">
        <v>132</v>
      </c>
      <c r="R110" s="44" t="s">
        <v>259</v>
      </c>
      <c r="S110" s="118" t="s">
        <v>1023</v>
      </c>
      <c r="T110" s="51" t="s">
        <v>1024</v>
      </c>
      <c r="U110" s="51" t="s">
        <v>262</v>
      </c>
      <c r="V110" s="51" t="s">
        <v>303</v>
      </c>
      <c r="W110" s="51" t="s">
        <v>1025</v>
      </c>
      <c r="X110" s="51" t="s">
        <v>1017</v>
      </c>
      <c r="Y110" s="53">
        <v>0.33</v>
      </c>
      <c r="Z110" s="53">
        <v>0.33</v>
      </c>
      <c r="AA110" s="53">
        <v>0.34</v>
      </c>
      <c r="AB110" s="54" t="s">
        <v>306</v>
      </c>
      <c r="AC110" s="55" t="s">
        <v>267</v>
      </c>
      <c r="AD110" s="51" t="s">
        <v>1026</v>
      </c>
      <c r="AE110" s="72" t="s">
        <v>320</v>
      </c>
      <c r="AF110" s="121" t="s">
        <v>1027</v>
      </c>
      <c r="AG110" s="134">
        <v>0.33</v>
      </c>
      <c r="AH110" s="139">
        <f>IFERROR(Tabla2[[#This Row],[Valor del indicador en Trimestre II]]/Tabla2[[#This Row],[Meta Trimestre 2]],"-")</f>
        <v>1</v>
      </c>
      <c r="AI110" s="51" t="s">
        <v>1158</v>
      </c>
      <c r="AJ110" s="154" t="s">
        <v>320</v>
      </c>
      <c r="AK110" s="30"/>
      <c r="AL110" s="27"/>
      <c r="AM110" s="27"/>
      <c r="AN110" s="29"/>
      <c r="AO110" s="30"/>
      <c r="AP110" s="27"/>
      <c r="AQ110" s="27"/>
      <c r="AR110" s="28"/>
      <c r="AS110" t="str">
        <f>VLOOKUP('DES -FT009'!$C110,Datos!$F$1:$G$4,2,FALSE)</f>
        <v>DO</v>
      </c>
      <c r="AT110" t="str">
        <f>VLOOKUP('DES -FT009'!$D110,Datos!$M$1:$N$23,2,FALSE)</f>
        <v>Objetivo7</v>
      </c>
      <c r="AU110" t="str">
        <f>VLOOKUP('DES -FT009'!$E110,Datos!$O$1:$P$23,2,FALSE)</f>
        <v>Iniciativa14</v>
      </c>
    </row>
    <row r="111" spans="1:47" ht="90" x14ac:dyDescent="0.25">
      <c r="A111" s="110" t="s">
        <v>1028</v>
      </c>
      <c r="B111" s="56" t="s">
        <v>111</v>
      </c>
      <c r="C111" s="42" t="s">
        <v>17</v>
      </c>
      <c r="D111" s="42" t="s">
        <v>38</v>
      </c>
      <c r="E111" s="42" t="s">
        <v>90</v>
      </c>
      <c r="F111" s="42" t="s">
        <v>92</v>
      </c>
      <c r="G111" s="41" t="s">
        <v>1029</v>
      </c>
      <c r="H111" s="42" t="s">
        <v>113</v>
      </c>
      <c r="I111" s="52">
        <v>45293</v>
      </c>
      <c r="J111" s="52">
        <v>45657</v>
      </c>
      <c r="K111" s="41" t="s">
        <v>1030</v>
      </c>
      <c r="L111" s="42" t="s">
        <v>151</v>
      </c>
      <c r="M111" s="42" t="s">
        <v>184</v>
      </c>
      <c r="N111" s="42" t="s">
        <v>184</v>
      </c>
      <c r="O111" s="42"/>
      <c r="P111" s="42" t="s">
        <v>3</v>
      </c>
      <c r="Q111" s="42" t="s">
        <v>132</v>
      </c>
      <c r="R111" s="44" t="s">
        <v>259</v>
      </c>
      <c r="S111" s="118" t="s">
        <v>1014</v>
      </c>
      <c r="T111" s="51" t="s">
        <v>400</v>
      </c>
      <c r="U111" s="51" t="s">
        <v>262</v>
      </c>
      <c r="V111" s="51" t="s">
        <v>303</v>
      </c>
      <c r="W111" s="51" t="s">
        <v>1031</v>
      </c>
      <c r="X111" s="51" t="s">
        <v>1017</v>
      </c>
      <c r="Y111" s="53">
        <v>0.25</v>
      </c>
      <c r="Z111" s="53">
        <v>0.25</v>
      </c>
      <c r="AA111" s="53">
        <v>0.25</v>
      </c>
      <c r="AB111" s="54" t="s">
        <v>266</v>
      </c>
      <c r="AC111" s="55" t="s">
        <v>267</v>
      </c>
      <c r="AD111" s="51" t="s">
        <v>1032</v>
      </c>
      <c r="AE111" s="72" t="s">
        <v>320</v>
      </c>
      <c r="AF111" s="121" t="s">
        <v>1033</v>
      </c>
      <c r="AG111" s="134">
        <v>0.25</v>
      </c>
      <c r="AH111" s="139">
        <f>IFERROR(Tabla2[[#This Row],[Valor del indicador en Trimestre II]]/Tabla2[[#This Row],[Meta Trimestre 2]],"-")</f>
        <v>1</v>
      </c>
      <c r="AI111" s="51" t="s">
        <v>1032</v>
      </c>
      <c r="AJ111" s="154" t="s">
        <v>320</v>
      </c>
      <c r="AK111" s="30"/>
      <c r="AL111" s="27"/>
      <c r="AM111" s="27"/>
      <c r="AN111" s="29"/>
      <c r="AO111" s="30"/>
      <c r="AP111" s="27"/>
      <c r="AQ111" s="27"/>
      <c r="AR111" s="28"/>
      <c r="AS111" t="str">
        <f>VLOOKUP('DES -FT009'!$C111,Datos!$F$1:$G$4,2,FALSE)</f>
        <v>DO</v>
      </c>
      <c r="AT111" t="str">
        <f>VLOOKUP('DES -FT009'!$D111,Datos!$M$1:$N$23,2,FALSE)</f>
        <v>Objetivo7</v>
      </c>
      <c r="AU111" t="str">
        <f>VLOOKUP('DES -FT009'!$E111,Datos!$O$1:$P$23,2,FALSE)</f>
        <v>Iniciativa15</v>
      </c>
    </row>
    <row r="112" spans="1:47" ht="90" x14ac:dyDescent="0.25">
      <c r="A112" s="110" t="s">
        <v>1034</v>
      </c>
      <c r="B112" s="56" t="s">
        <v>111</v>
      </c>
      <c r="C112" s="42" t="s">
        <v>17</v>
      </c>
      <c r="D112" s="42" t="s">
        <v>38</v>
      </c>
      <c r="E112" s="42" t="s">
        <v>90</v>
      </c>
      <c r="F112" s="42" t="s">
        <v>92</v>
      </c>
      <c r="G112" s="41" t="s">
        <v>1035</v>
      </c>
      <c r="H112" s="42" t="s">
        <v>113</v>
      </c>
      <c r="I112" s="52">
        <v>45293</v>
      </c>
      <c r="J112" s="52">
        <v>45657</v>
      </c>
      <c r="K112" s="41" t="s">
        <v>1036</v>
      </c>
      <c r="L112" s="42" t="s">
        <v>151</v>
      </c>
      <c r="M112" s="42" t="s">
        <v>184</v>
      </c>
      <c r="N112" s="42" t="s">
        <v>184</v>
      </c>
      <c r="O112" s="42"/>
      <c r="P112" s="42" t="s">
        <v>3</v>
      </c>
      <c r="Q112" s="42" t="s">
        <v>132</v>
      </c>
      <c r="R112" s="44" t="s">
        <v>259</v>
      </c>
      <c r="S112" s="118" t="s">
        <v>1014</v>
      </c>
      <c r="T112" s="51" t="s">
        <v>400</v>
      </c>
      <c r="U112" s="51" t="s">
        <v>262</v>
      </c>
      <c r="V112" s="51" t="s">
        <v>303</v>
      </c>
      <c r="W112" s="51" t="s">
        <v>1031</v>
      </c>
      <c r="X112" s="51" t="s">
        <v>1017</v>
      </c>
      <c r="Y112" s="53">
        <v>0.25</v>
      </c>
      <c r="Z112" s="53">
        <v>0.25</v>
      </c>
      <c r="AA112" s="53">
        <v>0.25</v>
      </c>
      <c r="AB112" s="54" t="s">
        <v>266</v>
      </c>
      <c r="AC112" s="55" t="s">
        <v>267</v>
      </c>
      <c r="AD112" s="51" t="s">
        <v>1032</v>
      </c>
      <c r="AE112" s="72" t="s">
        <v>320</v>
      </c>
      <c r="AF112" s="121" t="s">
        <v>1033</v>
      </c>
      <c r="AG112" s="134">
        <v>0.25</v>
      </c>
      <c r="AH112" s="139">
        <f>IFERROR(Tabla2[[#This Row],[Valor del indicador en Trimestre II]]/Tabla2[[#This Row],[Meta Trimestre 2]],"-")</f>
        <v>1</v>
      </c>
      <c r="AI112" s="51" t="s">
        <v>1032</v>
      </c>
      <c r="AJ112" s="154" t="s">
        <v>320</v>
      </c>
      <c r="AK112" s="30"/>
      <c r="AL112" s="27"/>
      <c r="AM112" s="27"/>
      <c r="AN112" s="29"/>
      <c r="AO112" s="30"/>
      <c r="AP112" s="27"/>
      <c r="AQ112" s="27"/>
      <c r="AR112" s="28"/>
      <c r="AS112" t="str">
        <f>VLOOKUP('DES -FT009'!$C112,Datos!$F$1:$G$4,2,FALSE)</f>
        <v>DO</v>
      </c>
      <c r="AT112" t="str">
        <f>VLOOKUP('DES -FT009'!$D112,Datos!$M$1:$N$23,2,FALSE)</f>
        <v>Objetivo7</v>
      </c>
      <c r="AU112" t="str">
        <f>VLOOKUP('DES -FT009'!$E112,Datos!$O$1:$P$23,2,FALSE)</f>
        <v>Iniciativa15</v>
      </c>
    </row>
    <row r="113" spans="1:47" ht="60" x14ac:dyDescent="0.25">
      <c r="A113" s="110" t="s">
        <v>1037</v>
      </c>
      <c r="B113" s="56" t="s">
        <v>111</v>
      </c>
      <c r="C113" s="42" t="s">
        <v>17</v>
      </c>
      <c r="D113" s="42" t="s">
        <v>38</v>
      </c>
      <c r="E113" s="42" t="s">
        <v>90</v>
      </c>
      <c r="F113" s="42" t="s">
        <v>92</v>
      </c>
      <c r="G113" s="41" t="s">
        <v>1038</v>
      </c>
      <c r="H113" s="42" t="s">
        <v>113</v>
      </c>
      <c r="I113" s="52">
        <v>45293</v>
      </c>
      <c r="J113" s="52">
        <v>45657</v>
      </c>
      <c r="K113" s="41" t="s">
        <v>1022</v>
      </c>
      <c r="L113" s="42" t="s">
        <v>156</v>
      </c>
      <c r="M113" s="42" t="s">
        <v>179</v>
      </c>
      <c r="N113" s="42" t="s">
        <v>180</v>
      </c>
      <c r="O113" s="42"/>
      <c r="P113" s="42" t="s">
        <v>63</v>
      </c>
      <c r="Q113" s="42" t="s">
        <v>132</v>
      </c>
      <c r="R113" s="44" t="s">
        <v>259</v>
      </c>
      <c r="S113" s="118" t="s">
        <v>1014</v>
      </c>
      <c r="T113" s="51" t="s">
        <v>1039</v>
      </c>
      <c r="U113" s="51" t="s">
        <v>262</v>
      </c>
      <c r="V113" s="51" t="s">
        <v>303</v>
      </c>
      <c r="W113" s="51" t="s">
        <v>1025</v>
      </c>
      <c r="X113" s="51" t="s">
        <v>1017</v>
      </c>
      <c r="Y113" s="53">
        <v>0.33</v>
      </c>
      <c r="Z113" s="53">
        <v>0.33</v>
      </c>
      <c r="AA113" s="53">
        <v>0.34</v>
      </c>
      <c r="AB113" s="54" t="s">
        <v>306</v>
      </c>
      <c r="AC113" s="55" t="s">
        <v>267</v>
      </c>
      <c r="AD113" s="51" t="s">
        <v>1040</v>
      </c>
      <c r="AE113" s="72" t="s">
        <v>320</v>
      </c>
      <c r="AF113" s="121" t="s">
        <v>1027</v>
      </c>
      <c r="AG113" s="134">
        <v>0.33</v>
      </c>
      <c r="AH113" s="139">
        <f>IFERROR(Tabla2[[#This Row],[Valor del indicador en Trimestre II]]/Tabla2[[#This Row],[Meta Trimestre 2]],"-")</f>
        <v>1</v>
      </c>
      <c r="AI113" s="51" t="s">
        <v>1106</v>
      </c>
      <c r="AJ113" s="154" t="s">
        <v>320</v>
      </c>
      <c r="AK113" s="30"/>
      <c r="AL113" s="27"/>
      <c r="AM113" s="27"/>
      <c r="AN113" s="29"/>
      <c r="AO113" s="30"/>
      <c r="AP113" s="27"/>
      <c r="AQ113" s="27"/>
      <c r="AR113" s="28"/>
      <c r="AS113" t="str">
        <f>VLOOKUP('DES -FT009'!$C113,Datos!$F$1:$G$4,2,FALSE)</f>
        <v>DO</v>
      </c>
      <c r="AT113" t="str">
        <f>VLOOKUP('DES -FT009'!$D113,Datos!$M$1:$N$23,2,FALSE)</f>
        <v>Objetivo7</v>
      </c>
      <c r="AU113" t="str">
        <f>VLOOKUP('DES -FT009'!$E113,Datos!$O$1:$P$23,2,FALSE)</f>
        <v>Iniciativa15</v>
      </c>
    </row>
    <row r="114" spans="1:47" ht="150" x14ac:dyDescent="0.25">
      <c r="A114" s="110" t="s">
        <v>1041</v>
      </c>
      <c r="B114" s="56" t="s">
        <v>111</v>
      </c>
      <c r="C114" s="42" t="s">
        <v>17</v>
      </c>
      <c r="D114" s="42" t="s">
        <v>38</v>
      </c>
      <c r="E114" s="42" t="s">
        <v>90</v>
      </c>
      <c r="F114" s="42" t="s">
        <v>92</v>
      </c>
      <c r="G114" s="41" t="s">
        <v>1042</v>
      </c>
      <c r="H114" s="42" t="s">
        <v>113</v>
      </c>
      <c r="I114" s="52">
        <v>45293</v>
      </c>
      <c r="J114" s="52">
        <v>45657</v>
      </c>
      <c r="K114" s="41" t="s">
        <v>1043</v>
      </c>
      <c r="L114" s="42" t="s">
        <v>156</v>
      </c>
      <c r="M114" s="42" t="s">
        <v>179</v>
      </c>
      <c r="N114" s="42" t="s">
        <v>3</v>
      </c>
      <c r="O114" s="42" t="s">
        <v>3</v>
      </c>
      <c r="P114" s="42" t="s">
        <v>3</v>
      </c>
      <c r="Q114" s="42" t="s">
        <v>132</v>
      </c>
      <c r="R114" s="44" t="s">
        <v>259</v>
      </c>
      <c r="S114" s="118" t="s">
        <v>1014</v>
      </c>
      <c r="T114" s="51" t="s">
        <v>1044</v>
      </c>
      <c r="U114" s="51" t="s">
        <v>262</v>
      </c>
      <c r="V114" s="51" t="s">
        <v>303</v>
      </c>
      <c r="W114" s="51" t="s">
        <v>1045</v>
      </c>
      <c r="X114" s="51" t="s">
        <v>1017</v>
      </c>
      <c r="Y114" s="53">
        <v>0.25</v>
      </c>
      <c r="Z114" s="53">
        <v>0.5</v>
      </c>
      <c r="AA114" s="53">
        <v>0</v>
      </c>
      <c r="AB114" s="54" t="s">
        <v>266</v>
      </c>
      <c r="AC114" s="55" t="s">
        <v>267</v>
      </c>
      <c r="AD114" s="51" t="s">
        <v>1046</v>
      </c>
      <c r="AE114" s="72" t="s">
        <v>320</v>
      </c>
      <c r="AF114" s="121" t="s">
        <v>1047</v>
      </c>
      <c r="AG114" s="134">
        <v>0.25</v>
      </c>
      <c r="AH114" s="139">
        <f>IFERROR(Tabla2[[#This Row],[Valor del indicador en Trimestre II]]/Tabla2[[#This Row],[Meta Trimestre 2]],"-")</f>
        <v>1</v>
      </c>
      <c r="AI114" s="51" t="s">
        <v>1046</v>
      </c>
      <c r="AJ114" s="154" t="s">
        <v>320</v>
      </c>
      <c r="AK114" s="30"/>
      <c r="AL114" s="27"/>
      <c r="AM114" s="27"/>
      <c r="AN114" s="29"/>
      <c r="AO114" s="30"/>
      <c r="AP114" s="27"/>
      <c r="AQ114" s="27"/>
      <c r="AR114" s="28"/>
      <c r="AS114" t="str">
        <f>VLOOKUP('DES -FT009'!$C114,Datos!$F$1:$G$4,2,FALSE)</f>
        <v>DO</v>
      </c>
      <c r="AT114" t="str">
        <f>VLOOKUP('DES -FT009'!$D114,Datos!$M$1:$N$23,2,FALSE)</f>
        <v>Objetivo7</v>
      </c>
      <c r="AU114" t="str">
        <f>VLOOKUP('DES -FT009'!$E114,Datos!$O$1:$P$23,2,FALSE)</f>
        <v>Iniciativa15</v>
      </c>
    </row>
    <row r="115" spans="1:47" ht="16.5" thickBot="1" x14ac:dyDescent="0.3">
      <c r="A115" s="113"/>
      <c r="B115" s="57"/>
      <c r="C115" s="58"/>
      <c r="D115" s="58"/>
      <c r="E115" s="58"/>
      <c r="F115" s="58"/>
      <c r="G115" s="59"/>
      <c r="H115" s="58"/>
      <c r="I115" s="60"/>
      <c r="J115" s="60"/>
      <c r="K115" s="59"/>
      <c r="L115" s="58"/>
      <c r="M115" s="58"/>
      <c r="N115" s="58"/>
      <c r="O115" s="58"/>
      <c r="P115" s="58"/>
      <c r="Q115" s="58"/>
      <c r="R115" s="63"/>
      <c r="S115" s="61"/>
      <c r="T115" s="58"/>
      <c r="U115" s="58"/>
      <c r="V115" s="58"/>
      <c r="W115" s="58"/>
      <c r="X115" s="58"/>
      <c r="Y115" s="62"/>
      <c r="Z115" s="62"/>
      <c r="AA115" s="62"/>
      <c r="AB115" s="63"/>
      <c r="AC115" s="61"/>
      <c r="AD115" s="59"/>
      <c r="AE115" s="64"/>
      <c r="AF115" s="65"/>
      <c r="AG115" s="33"/>
      <c r="AH115" s="31" t="str">
        <f>IFERROR(Tabla2[[#This Row],[Valor del indicador en Trimestre II]]/Tabla2[[#This Row],[Meta Trimestre 2]],"-")</f>
        <v>-</v>
      </c>
      <c r="AI115" s="31"/>
      <c r="AJ115" s="32"/>
      <c r="AK115" s="33"/>
      <c r="AL115" s="31"/>
      <c r="AM115" s="31"/>
      <c r="AN115" s="32"/>
      <c r="AO115" s="33"/>
      <c r="AP115" s="31"/>
      <c r="AQ115" s="31"/>
      <c r="AR115" s="34"/>
      <c r="AS115" t="e">
        <f>VLOOKUP('DES -FT009'!$C115,Datos!$F$1:$G$4,2,FALSE)</f>
        <v>#N/A</v>
      </c>
      <c r="AT115" t="e">
        <f>VLOOKUP('DES -FT009'!$D115,Datos!$M$1:$N$23,2,FALSE)</f>
        <v>#N/A</v>
      </c>
      <c r="AU115" t="e">
        <f>VLOOKUP('DES -FT009'!$E115,Datos!$O$1:$P$23,2,FALSE)</f>
        <v>#N/A</v>
      </c>
    </row>
    <row r="116" spans="1:47" x14ac:dyDescent="0.25">
      <c r="AI116" s="131"/>
    </row>
    <row r="117" spans="1:47" x14ac:dyDescent="0.25">
      <c r="AI117" s="131"/>
    </row>
    <row r="119" spans="1:47" ht="30.75" customHeight="1" x14ac:dyDescent="0.25">
      <c r="A119" s="26" t="s">
        <v>1048</v>
      </c>
      <c r="B119" s="26" t="s">
        <v>1049</v>
      </c>
      <c r="C119" s="190" t="s">
        <v>1050</v>
      </c>
      <c r="D119" s="190"/>
      <c r="E119" s="190"/>
      <c r="F119" s="190"/>
      <c r="G119" s="190"/>
      <c r="H119" s="190"/>
      <c r="I119" s="190"/>
      <c r="J119" s="190"/>
      <c r="K119" s="190"/>
      <c r="L119" s="190"/>
      <c r="M119" s="190"/>
      <c r="N119" s="190"/>
      <c r="O119" s="190"/>
      <c r="P119" s="190"/>
      <c r="Q119" s="190"/>
      <c r="R119" s="190"/>
    </row>
    <row r="120" spans="1:47" ht="15.75" x14ac:dyDescent="0.25">
      <c r="A120" s="7">
        <v>1</v>
      </c>
      <c r="B120" s="8">
        <v>45290</v>
      </c>
      <c r="C120" s="159" t="s">
        <v>1051</v>
      </c>
      <c r="D120" s="159"/>
      <c r="E120" s="159"/>
      <c r="F120" s="159"/>
      <c r="G120" s="159"/>
      <c r="H120" s="159"/>
      <c r="I120" s="159"/>
      <c r="J120" s="159"/>
      <c r="K120" s="159"/>
      <c r="L120" s="159"/>
      <c r="M120" s="159"/>
      <c r="N120" s="159"/>
      <c r="O120" s="159"/>
      <c r="P120" s="159"/>
      <c r="Q120" s="159"/>
      <c r="R120" s="159"/>
    </row>
    <row r="121" spans="1:47" ht="15.75" x14ac:dyDescent="0.25">
      <c r="A121" s="7">
        <v>2</v>
      </c>
      <c r="B121" s="8">
        <v>45321</v>
      </c>
      <c r="C121" s="159" t="s">
        <v>1052</v>
      </c>
      <c r="D121" s="159"/>
      <c r="E121" s="159"/>
      <c r="F121" s="159"/>
      <c r="G121" s="159"/>
      <c r="H121" s="159"/>
      <c r="I121" s="159"/>
      <c r="J121" s="159"/>
      <c r="K121" s="159"/>
      <c r="L121" s="159"/>
      <c r="M121" s="159"/>
      <c r="N121" s="159"/>
      <c r="O121" s="159"/>
      <c r="P121" s="159"/>
      <c r="Q121" s="159"/>
      <c r="R121" s="159"/>
    </row>
    <row r="122" spans="1:47" ht="186.75" customHeight="1" x14ac:dyDescent="0.25">
      <c r="A122" s="7">
        <v>3</v>
      </c>
      <c r="B122" s="8">
        <v>45408</v>
      </c>
      <c r="C122" s="158" t="s">
        <v>1053</v>
      </c>
      <c r="D122" s="159"/>
      <c r="E122" s="159"/>
      <c r="F122" s="159"/>
      <c r="G122" s="159"/>
      <c r="H122" s="159"/>
      <c r="I122" s="159"/>
      <c r="J122" s="159"/>
      <c r="K122" s="159"/>
      <c r="L122" s="159"/>
      <c r="M122" s="159"/>
      <c r="N122" s="159"/>
      <c r="O122" s="159"/>
      <c r="P122" s="159"/>
      <c r="Q122" s="159"/>
      <c r="R122" s="159"/>
    </row>
    <row r="123" spans="1:47" ht="188.25" customHeight="1" x14ac:dyDescent="0.25">
      <c r="A123" s="7">
        <v>4</v>
      </c>
      <c r="B123" s="8">
        <v>45502</v>
      </c>
      <c r="C123" s="158" t="s">
        <v>1185</v>
      </c>
      <c r="D123" s="159"/>
      <c r="E123" s="159"/>
      <c r="F123" s="159"/>
      <c r="G123" s="159"/>
      <c r="H123" s="159"/>
      <c r="I123" s="159"/>
      <c r="J123" s="159"/>
      <c r="K123" s="159"/>
      <c r="L123" s="159"/>
      <c r="M123" s="159"/>
      <c r="N123" s="159"/>
      <c r="O123" s="159"/>
      <c r="P123" s="159"/>
      <c r="Q123" s="159"/>
      <c r="R123" s="159"/>
    </row>
    <row r="124" spans="1:47" ht="33.75" customHeight="1" x14ac:dyDescent="0.3">
      <c r="A124" s="15"/>
      <c r="B124" s="24"/>
      <c r="C124" s="24"/>
      <c r="D124" s="24"/>
      <c r="E124" s="24"/>
      <c r="F124" s="24"/>
      <c r="G124" s="25" t="s">
        <v>1054</v>
      </c>
      <c r="H124" s="24"/>
      <c r="I124" s="24"/>
      <c r="J124" s="24"/>
      <c r="K124" s="24"/>
      <c r="L124" s="24"/>
      <c r="M124" s="24"/>
      <c r="N124" s="24"/>
      <c r="O124" s="24"/>
      <c r="P124" s="24"/>
      <c r="Q124" s="24"/>
      <c r="R124" s="24"/>
    </row>
    <row r="125" spans="1:47" ht="21" customHeight="1" x14ac:dyDescent="0.25"/>
    <row r="126" spans="1:47" ht="46.5" customHeight="1" x14ac:dyDescent="0.25"/>
    <row r="127" spans="1:47" ht="46.5" customHeight="1" x14ac:dyDescent="0.25">
      <c r="F127" s="5"/>
      <c r="G127" s="4"/>
    </row>
    <row r="128" spans="1:47" ht="46.5" customHeight="1" x14ac:dyDescent="0.25">
      <c r="F128" s="5"/>
      <c r="G128" s="4"/>
    </row>
    <row r="129" spans="6:7" ht="46.5" customHeight="1" x14ac:dyDescent="0.25">
      <c r="F129" s="5"/>
      <c r="G129" s="4"/>
    </row>
    <row r="130" spans="6:7" ht="46.5" customHeight="1" x14ac:dyDescent="0.25">
      <c r="F130" s="5"/>
      <c r="G130" s="4"/>
    </row>
    <row r="131" spans="6:7" x14ac:dyDescent="0.25">
      <c r="F131" s="5"/>
      <c r="G131" s="4"/>
    </row>
    <row r="132" spans="6:7" x14ac:dyDescent="0.25">
      <c r="F132" s="5"/>
      <c r="G132" s="4"/>
    </row>
    <row r="133" spans="6:7" x14ac:dyDescent="0.25">
      <c r="F133" s="5"/>
      <c r="G133" s="4"/>
    </row>
    <row r="134" spans="6:7" x14ac:dyDescent="0.25">
      <c r="F134" s="5"/>
      <c r="G134" s="4"/>
    </row>
    <row r="135" spans="6:7" x14ac:dyDescent="0.25">
      <c r="F135" s="5"/>
      <c r="G135" s="4"/>
    </row>
    <row r="136" spans="6:7" x14ac:dyDescent="0.25">
      <c r="F136" s="5"/>
      <c r="G136" s="4"/>
    </row>
    <row r="137" spans="6:7" x14ac:dyDescent="0.25">
      <c r="F137" s="5"/>
      <c r="G137" s="4"/>
    </row>
    <row r="138" spans="6:7" x14ac:dyDescent="0.25">
      <c r="F138" s="5"/>
      <c r="G138" s="4"/>
    </row>
    <row r="139" spans="6:7" x14ac:dyDescent="0.25">
      <c r="F139" s="5"/>
      <c r="G139" s="4"/>
    </row>
    <row r="140" spans="6:7" x14ac:dyDescent="0.25">
      <c r="F140" s="5"/>
      <c r="G140" s="4"/>
    </row>
    <row r="141" spans="6:7" x14ac:dyDescent="0.25">
      <c r="F141" s="5"/>
      <c r="G141" s="4"/>
    </row>
    <row r="142" spans="6:7" x14ac:dyDescent="0.25">
      <c r="F142" s="5"/>
      <c r="G142" s="4"/>
    </row>
    <row r="143" spans="6:7" x14ac:dyDescent="0.25">
      <c r="F143" s="5"/>
      <c r="G143" s="4"/>
    </row>
    <row r="144" spans="6:7" x14ac:dyDescent="0.25">
      <c r="F144" s="5"/>
      <c r="G144" s="4"/>
    </row>
    <row r="145" spans="6:7" x14ac:dyDescent="0.25">
      <c r="F145" s="5"/>
      <c r="G145" s="4"/>
    </row>
    <row r="146" spans="6:7" x14ac:dyDescent="0.25">
      <c r="F146" s="5"/>
      <c r="G146" s="4"/>
    </row>
    <row r="147" spans="6:7" x14ac:dyDescent="0.25">
      <c r="F147" s="5"/>
      <c r="G147" s="4"/>
    </row>
    <row r="148" spans="6:7" x14ac:dyDescent="0.25">
      <c r="F148" s="5"/>
      <c r="G148" s="4"/>
    </row>
    <row r="149" spans="6:7" x14ac:dyDescent="0.25">
      <c r="F149" s="5"/>
      <c r="G149" s="4"/>
    </row>
  </sheetData>
  <mergeCells count="24">
    <mergeCell ref="AO8:AR8"/>
    <mergeCell ref="A6:B6"/>
    <mergeCell ref="C6:F6"/>
    <mergeCell ref="G6:J6"/>
    <mergeCell ref="A1:B5"/>
    <mergeCell ref="O1:P3"/>
    <mergeCell ref="Q1:R3"/>
    <mergeCell ref="O4:P5"/>
    <mergeCell ref="Q4:R5"/>
    <mergeCell ref="C1:N3"/>
    <mergeCell ref="C4:N5"/>
    <mergeCell ref="A8:B8"/>
    <mergeCell ref="L8:P8"/>
    <mergeCell ref="Q8:R8"/>
    <mergeCell ref="C8:F8"/>
    <mergeCell ref="C123:R123"/>
    <mergeCell ref="AC8:AF8"/>
    <mergeCell ref="S8:AB8"/>
    <mergeCell ref="AG8:AJ8"/>
    <mergeCell ref="AK8:AN8"/>
    <mergeCell ref="C120:R120"/>
    <mergeCell ref="C122:R122"/>
    <mergeCell ref="C121:R121"/>
    <mergeCell ref="C119:R119"/>
  </mergeCells>
  <phoneticPr fontId="3" type="noConversion"/>
  <dataValidations disablePrompts="1" count="21">
    <dataValidation type="list" allowBlank="1" showInputMessage="1" showErrorMessage="1" sqref="Q96:Q117 Q10:Q94" xr:uid="{681C634D-3942-427B-A098-7FBC273203CB}">
      <formula1>Fuente</formula1>
    </dataValidation>
    <dataValidation type="list" allowBlank="1" showInputMessage="1" showErrorMessage="1" sqref="P96:P117 P10:P94" xr:uid="{162CBC10-1959-41A1-AD8A-7ABD9443EE93}">
      <formula1>Planes</formula1>
    </dataValidation>
    <dataValidation type="list" allowBlank="1" showInputMessage="1" showErrorMessage="1" sqref="M96:M114 N95:O114 M115:O117 M10:O94" xr:uid="{FE529289-4099-4918-9A19-F5E3732E69BF}">
      <formula1>MIPG</formula1>
    </dataValidation>
    <dataValidation type="decimal" allowBlank="1" showInputMessage="1" showErrorMessage="1" sqref="Y85:AA117 Y10:AA14 Z63:Z84 Z51:Z61 AA51:AA84 Y51:Y84 AG109:AG114 Y16:AA50" xr:uid="{8EFB5491-B5C0-4339-A6F8-C65E4773FCD6}">
      <formula1>0</formula1>
      <formula2>1</formula2>
    </dataValidation>
    <dataValidation type="list" allowBlank="1" showInputMessage="1" showErrorMessage="1" sqref="AG115:AG117 AK10:AK115 AO10:AO115 AC10:AC115" xr:uid="{1979A60F-3717-4E0C-A9D4-D0D826DA0A48}">
      <formula1>"Si,No"</formula1>
    </dataValidation>
    <dataValidation type="list" allowBlank="1" showInputMessage="1" showErrorMessage="1" sqref="F115:F116" xr:uid="{A408330B-D078-40FC-8397-B944E201FECD}">
      <formula1>INDIRECT(#REF!)</formula1>
    </dataValidation>
    <dataValidation type="list" allowBlank="1" showInputMessage="1" showErrorMessage="1" sqref="F117 F10:F114" xr:uid="{B38E7AB3-D044-46C0-9418-AD1BBD04F2FD}">
      <formula1>INDIRECT($AU10)</formula1>
    </dataValidation>
    <dataValidation type="date" allowBlank="1" showInputMessage="1" showErrorMessage="1" sqref="I85:J85" xr:uid="{541BA493-E949-4A41-9C76-0864E4A82EC6}">
      <formula1>45292</formula1>
      <formula2>45657</formula2>
    </dataValidation>
    <dataValidation type="list" allowBlank="1" showErrorMessage="1" sqref="P95" xr:uid="{E6AAC818-DA1E-4DC7-838F-CCE5653DB218}">
      <formula1>Planes</formula1>
    </dataValidation>
    <dataValidation type="list" allowBlank="1" showErrorMessage="1" sqref="Q95" xr:uid="{5E9FE70D-B324-4D6C-8BC8-FB723B9D0602}">
      <formula1>Fuente</formula1>
    </dataValidation>
    <dataValidation type="list" allowBlank="1" showErrorMessage="1" sqref="M95" xr:uid="{575CDD3A-A555-4C44-9A64-AD3AFBF75051}">
      <formula1>MIPG</formula1>
    </dataValidation>
    <dataValidation type="textLength" operator="lessThanOrEqual" allowBlank="1" showInputMessage="1" showErrorMessage="1" sqref="G85" xr:uid="{26355E2E-6F5B-48FB-B504-A8F366B9A015}">
      <formula1>255</formula1>
    </dataValidation>
    <dataValidation allowBlank="1" showInputMessage="1" showErrorMessage="1" sqref="Y15:AA15" xr:uid="{AA7EA3D7-D266-4989-A8BA-0496606AA281}"/>
    <dataValidation type="list" allowBlank="1" showInputMessage="1" showErrorMessage="1" sqref="B10:B115" xr:uid="{36CA6188-3B24-4E43-B97C-A92BB85389F5}">
      <formula1>Dependencia</formula1>
    </dataValidation>
    <dataValidation type="list" operator="lessThanOrEqual" allowBlank="1" showInputMessage="1" showErrorMessage="1" sqref="L10:L115" xr:uid="{D2F83A74-45A8-4966-969B-61F316CACB64}">
      <formula1>Origen</formula1>
    </dataValidation>
    <dataValidation type="list" allowBlank="1" showInputMessage="1" showErrorMessage="1" sqref="C10:C115" xr:uid="{396045EB-B979-42B2-AFDF-879F9494594B}">
      <formula1>Pilares</formula1>
    </dataValidation>
    <dataValidation type="list" allowBlank="1" showInputMessage="1" showErrorMessage="1" sqref="AB10:AB115" xr:uid="{62B56BEC-65CB-4895-8816-C2C842F0627F}">
      <formula1>"Acumulativa,Fija"</formula1>
    </dataValidation>
    <dataValidation type="list" allowBlank="1" showInputMessage="1" showErrorMessage="1" sqref="V10:V115" xr:uid="{77CDC89D-7AC6-4C7F-9EC9-C66186E423F3}">
      <formula1>"eficacia,efectividad,eficiencia"</formula1>
    </dataValidation>
    <dataValidation type="list" allowBlank="1" showInputMessage="1" showErrorMessage="1" sqref="U10:U115" xr:uid="{6B3CB63E-DF74-4539-976E-EF13202C696F}">
      <formula1>"Positiva,Negativa"</formula1>
    </dataValidation>
    <dataValidation type="list" allowBlank="1" showInputMessage="1" showErrorMessage="1" sqref="D10:D115" xr:uid="{91E74496-851D-4FD7-84AB-E1C30F8591B9}">
      <formula1>INDIRECT($AS10)</formula1>
    </dataValidation>
    <dataValidation type="list" allowBlank="1" showInputMessage="1" showErrorMessage="1" sqref="E10:E115" xr:uid="{8E3F3DCC-38D0-4062-9D49-FFED7E08F6C2}">
      <formula1>INDIRECT($AT10)</formula1>
    </dataValidation>
  </dataValidations>
  <hyperlinks>
    <hyperlink ref="AE45" r:id="rId1" display="https://icfesgovco-my.sharepoint.com/:f:/g/personal/fcamargo_icfes_gov_co/Epesh_YBlnxKg4D6Gp_mB6IBdKiQoByH-j81Z1Bwx1qxUw?e=XdhRde" xr:uid="{5A3456C7-CD6D-486C-89CE-C6155A3C029E}"/>
    <hyperlink ref="AE46" r:id="rId2" display="https://icfesgovco-my.sharepoint.com/:f:/g/personal/fcamargo_icfes_gov_co/Eu7rUOHkdyNCnFaV6J0uy-8BHup6n243NNgSpjJxhLUZEA?e=C0fo8e" xr:uid="{0FA2FAFE-B2C2-438E-A3CF-A43C5DB86558}"/>
    <hyperlink ref="AE47" r:id="rId3" display="https://icfesgovco-my.sharepoint.com/:f:/g/personal/fcamargo_icfes_gov_co/EqBO6SAM9_JLq6nmR_Y3Kc4B0xR_f9SOpLenENrC9l2ucw?e=7PQevI" xr:uid="{05E2CF91-B159-4558-B7DD-7AD29C01C433}"/>
    <hyperlink ref="AE48" r:id="rId4" display="https://icfesgovco-my.sharepoint.com/:f:/g/personal/fcamargo_icfes_gov_co/Eu1jUg3UwxdEoluaWeiSSHIBlhx4hjaev58wdFPW-rv6ag?e=bm2QgK" xr:uid="{56303CCB-A907-4966-A4CE-5F80D3ECA081}"/>
    <hyperlink ref="AE22" r:id="rId5" display="Página web del Icfes, sitio detransparencia y acceso a la información pública: 4.3.3 Plan de accion Institucional - PAI " xr:uid="{BB5E0C07-9D5B-41AF-B54B-AA6E1776408F}"/>
    <hyperlink ref="AE23" r:id="rId6" display="https://icfesgovco.sharepoint.com/:f:/s/MIPG2024/Eiez0e_5bLVOng_maEtQ3FoBpnTm-t60rNEffEgHCO5CMQ?e=lSxJ8S_x000a__x000a_Correo OAP solicitud de reporte plan de brecha" xr:uid="{D525A312-C93F-4F9B-B14D-200999524AF5}"/>
    <hyperlink ref="AE24" r:id="rId7" display="https://icfesgovco-my.sharepoint.com/:f:/g/personal/esjulicueh_icfes_gov_co/Egxz5_wNslNEg15Rp1eabtMBgq4440eRL3NgRi9iiGStEQ?e=x5defD" xr:uid="{147E4FC4-0ACC-4AF3-9E80-9ACAA2B4946D}"/>
    <hyperlink ref="AE27" r:id="rId8" display="https://icfesgovco-my.sharepoint.com/:f:/g/personal/esjulicueh_icfes_gov_co/Egxz5_wNslNEg15Rp1eabtMBgq4440eRL3NgRi9iiGStEQ?e=x5defD" xr:uid="{3C5FD201-71FC-4D73-A640-407838D9AB16}"/>
    <hyperlink ref="AE18" r:id="rId9" xr:uid="{CD38BFB8-3FBD-48E0-9D0A-785E619B0D1A}"/>
    <hyperlink ref="AE15" r:id="rId10" xr:uid="{E7AF9962-BB29-409B-A2D8-AC6152931FD2}"/>
    <hyperlink ref="AE19" r:id="rId11" xr:uid="{095037A1-D5EA-4772-8013-85FB34E9A1C2}"/>
    <hyperlink ref="AE17" r:id="rId12" xr:uid="{AD3D1012-1715-470E-A1FB-0A9546E19EDC}"/>
    <hyperlink ref="AE90" r:id="rId13" display="https://icfesgovco-my.sharepoint.com/personal/dcorrea_icfes_gov_co/_layouts/15/onedrive.aspx?ct=1684942936279&amp;or=OWA%2DNT&amp;cid=b256da18%2D2c69%2Dec18%2Dd262%2Df1ced5292fb6&amp;ga=1&amp;id=%2Fpersonal%2Fdcorrea%5Ficfes%5Fgov%5Fco%2FDocuments%2FRepositorio%20de%20evidencias%20SDI%202020%20%2D%202024%2F2024%2FEvidencias%20del%20PAI%202024%2FAdaptaci%C3%B3n%20de%20cuadernillos%20a%20comunidades%20%C3%A9tcnicas&amp;view=0" xr:uid="{B71B84F9-0499-4086-A194-DCEB8DAF9471}"/>
    <hyperlink ref="AE109" r:id="rId14" display="https://icfesgovco.sharepoint.com/:f:/s/EquipoUnidaddeAtencinalCiudadano/Eon6OHKPENVHtf093Sf56XQBifHV5op63Lc33SxSX6QMMA?e=CTWFLP" xr:uid="{E402D025-DD17-4C00-B9D2-911BE25A1676}"/>
    <hyperlink ref="AE110" r:id="rId15" display="https://icfesgovco.sharepoint.com/:f:/s/EquipoUnidaddeAtencinalCiudadano/Ej8j279dgvFPu9NAAefkJdABYUzxZmqp3gE8Ik0P-HFJsg?e=gdFa2q" xr:uid="{26C3A36F-496A-4A7A-96D9-F49BAE497A10}"/>
    <hyperlink ref="AE111" r:id="rId16" display="https://icfesgovco.sharepoint.com/:f:/s/EquipoUnidaddeAtencinalCiudadano/EgxDANtxd-NKhiUfbkzoX0UBkqQaHgBJI2SqcIFy7RRnkg?e=SbIFEa" xr:uid="{9B14DA66-50EC-436F-A863-412477E26A1D}"/>
    <hyperlink ref="AE112" r:id="rId17" display="https://icfesgovco.sharepoint.com/:f:/s/EquipoUnidaddeAtencinalCiudadano/EgxDANtxd-NKhiUfbkzoX0UBkqQaHgBJI2SqcIFy7RRnkg?e=SbIFEa" xr:uid="{AC92DC7E-0669-4723-B8F3-4DA8E681F6E8}"/>
    <hyperlink ref="AE114" r:id="rId18" display="https://icfesgovco.sharepoint.com/:f:/s/EquipoUnidaddeAtencinalCiudadano/EvVCud0lKYVAjjDjT3dL3BsBqeDGJzLugzFpcare-OWGSg?e=NuvvHV" xr:uid="{1257AC02-AB01-4649-A80B-D4592FD9784E}"/>
    <hyperlink ref="AE113" r:id="rId19" display="https://icfesgovco.sharepoint.com/:f:/s/EquipoUnidaddeAtencinalCiudadano/EiZtDzwaDDpAsGXPJn83wpYBV_U-Cbw0d_S_1qDlKq-iDA?e=rbXrPH" xr:uid="{D7526534-B1DD-423A-9B39-DFB93D2C9838}"/>
    <hyperlink ref="AE63" r:id="rId20" display="https://icfesgovco.sharepoint.com/:b:/s/SubdireccindeAnisisyDivulgacin2023/Ed-ACqKsHzNElxBm-nTn1LsB2tPrgeNfAUCexcMDqGZuPQ?e=QrSwGA" xr:uid="{F69FA691-F4AF-46F3-BF69-107F527EF82F}"/>
    <hyperlink ref="AE82" r:id="rId21" display="https://icfesgovco.sharepoint.com/:f:/s/SubdireccindeAnisisyDivulgacin2023/ErfsbnEVuKpPhlXHc6JIVfIBDw8GpU5pn5jgrbzy5qKmOg?e=VXuNlt" xr:uid="{713DB568-EBE4-4111-BC45-F9D1D1F361D3}"/>
    <hyperlink ref="AE60" r:id="rId22" display="https://icfesgovco.sharepoint.com/:w:/s/SubdireccindeAnisisyDivulgacin2023/EcFgDiS6JS5Ll2AscsiG76EBcrBK_E8N36AEFAMLB5bf-Q?e=dmXEN3" xr:uid="{E2A8A4FA-3C4F-4689-A2DE-E2F5ED8E8C78}"/>
    <hyperlink ref="AE75" r:id="rId23" display="https://icfesgovco.sharepoint.com/:f:/s/SubdireccindeAnisisyDivulgacin2023/Eg38YzeO_v1GqXhqTW79rSkBhV3wlG5BKSQwrCDs6TPwJA?e=v6G0Ec" xr:uid="{6B282161-9751-4594-921F-9AEDE4BDBDDE}"/>
    <hyperlink ref="AE77" r:id="rId24" display="https://icfesgovco.sharepoint.com/:p:/s/SubdireccindeAnisisyDivulgacin2023/ETB_qkM_X4FBngBMdd3AGGgBVuKsPcNFxe_jE504m_bIXw?e=efxjMN" xr:uid="{DB281AD7-E3A1-45D5-8243-5F7F08DE57DA}"/>
    <hyperlink ref="AE78" r:id="rId25" display="https://www.figma.com/file/GnjIxPFjB0ngMdGTc4C723/SISTEMA_DISE%C3%91O?type=design&amp;t=WDfukCjcbaaXPenM-6" xr:uid="{ECAC106C-6CD3-4AEA-9DCF-54B7EA9B30C9}"/>
    <hyperlink ref="AE79" r:id="rId26" display="https://www.figma.com/file/QZnzgHyKykDBKMhN1wrZfK/APP_SABER_2024?type=design&amp;node-id=0%3A1&amp;mode=design&amp;t=bAFUbwOViOeIj11y-1" xr:uid="{132E2BEC-D2A2-4CC6-AFDB-327D46C94B79}"/>
    <hyperlink ref="AE80" r:id="rId27" display="https://icfesgovco.sharepoint.com/:f:/s/SubdireccindeAnisisyDivulgacin2023/EqlZZGgxEg1BtGO9kJ9wzAYB0TSjanI2DzH82nEupA8FXQ?e=nY2En4" xr:uid="{C29EFBE9-04EF-4743-8075-9F815F5F14C3}"/>
    <hyperlink ref="AE53" r:id="rId28" display="https://icfesgovco.sharepoint.com/:x:/s/SubdireccindeAnisisyDivulgacin2023/ESrvmImzyUVKotN8JH-g64MBzpy7oNuuMRR0ZRzFaKyCVA?e=wtO0ok" xr:uid="{9B30A869-A39B-4926-93ED-7B89A364CCD4}"/>
    <hyperlink ref="AE55" r:id="rId29" display="https://icfesgovco.sharepoint.com/:f:/s/SubdireccindeAnisisyDivulgacin2023/Ev62VHSiVZ9BvGatB_zCaXQBy7QbLqP0WAvy56EHRo9URA?e=2yDz77" xr:uid="{FF703A1B-9A0E-4857-B360-CFFAA477238D}"/>
    <hyperlink ref="AE57" r:id="rId30" display="https://icfesgovco.sharepoint.com/:f:/s/SubdireccindeAnisisyDivulgacin2023/EpACG4kL5mFCiz0hJCKF6WIBUCZB9PCIU3f7dIIfeFqXZw?e=ODsPO8" xr:uid="{3F34E029-2942-4AB0-9F13-D7A37FD22E3D}"/>
    <hyperlink ref="AE58" r:id="rId31" display="https://icfesgovco.sharepoint.com/:f:/s/SubdireccindeAnisisyDivulgacin2023/EmikJWq9UxxAuOrYMom44bcBBunKp-yNjwl2abb4UoWRsw?e=IJs4j4" xr:uid="{2F85475B-3B93-44BF-9EF2-E4F690E78E48}"/>
    <hyperlink ref="AE61" r:id="rId32" display="https://icfesgovco.sharepoint.com/:f:/s/SubdireccindeAnisisyDivulgacin2023/EoOdovkwL5JKseb0v6aInrwBVrDm8sWPQB_johQBvzELVA?e=rVPFTy" xr:uid="{87351166-E772-457E-A9E9-6E70B3C51F99}"/>
    <hyperlink ref="AE68" r:id="rId33" display="https://icfesgovco.sharepoint.com/:x:/s/SubdireccindeAnisisyDivulgacin2023/EV_CLY54BGVJs2barySHM9MBoRiZ6vf59Se4AWu9PlxhoQ?e=4nJnJb" xr:uid="{F5916459-E08F-430E-998B-A1E4E3C5004A}"/>
    <hyperlink ref="AE72" r:id="rId34" display="https://icfesgovco.sharepoint.com/:f:/s/SubdireccindeAnisisyDivulgacin2023/EqKtwlsUrixAuzWPuWyIb4IBaDWlY3paS5JE0iXDdHl7GQ?e=iZpCBo" xr:uid="{78DF9ECD-6359-483E-ACD8-E99C91152228}"/>
    <hyperlink ref="AE49" r:id="rId35" display="https://icfesgovco.sharepoint.com/:b:/s/SubdireccindeAnisisyDivulgacin2023/EZGoyhZBl7BKuMkGBvYzKp4BSa6xowIRhLLUkpPSnWn5tg?e=XjNKP9" xr:uid="{50641B0E-5BA2-4220-A94B-BC931556025A}"/>
    <hyperlink ref="AE41" r:id="rId36" display="https://www.icfes.gov.co/web/guest/infografias1" xr:uid="{8DE88139-020F-4286-972B-48802DA826D7}"/>
    <hyperlink ref="AE10" r:id="rId37" display="../../../../:f:/g/personal/lfcastanedab_icfes_gov_co/EvBuimjF4TBLiiTGXSxpSFABqcnZ6DxZ5qSw1xB7L8wgHw?e=ptumo9" xr:uid="{DA21B158-A173-4FC1-BFF6-EE06D961842C}"/>
    <hyperlink ref="AE31" r:id="rId38" xr:uid="{699BA304-53FD-4798-BA3D-93704BF98417}"/>
    <hyperlink ref="AE32" r:id="rId39" xr:uid="{CAF719AD-5C63-4D6D-B124-3895173D8A9C}"/>
    <hyperlink ref="AE33" r:id="rId40" xr:uid="{C4DD5054-D4B6-4B7A-B45E-7BA7E203A27D}"/>
    <hyperlink ref="AE38" r:id="rId41" xr:uid="{5505A6A4-293A-42EB-AA62-92F1F5CEBC6F}"/>
    <hyperlink ref="AE40" r:id="rId42" display="https://icfesgovco.sharepoint.com/sites/Oficinadeinvestigaciones/Documentos compartidos/Forms/AllItems.aspx?ga=1&amp;id=%2Fsites%2FOficinadeinvestigaciones%2FDocumentos%20compartidos%2FNUEVA%20CARPETA%20OAGPI%2F04%2E%20Investigaci%C3%B3n%20interna%2F2024&amp;viewid=f9f5d623%2D7fd7%2D4983%2D8ef7%2D1d945e87c52d" xr:uid="{67701956-5A0E-4E51-9D31-DD947991F102}"/>
    <hyperlink ref="AE42" r:id="rId43" display="https://icfesgovco.sharepoint.com/:f:/s/Oficinadeinvestigaciones/EsY0WTE0dlRAp4-Tyjj_YRUBLSWqcK7jAugeg4nqbaAjwQ?e=oM3juI" xr:uid="{29D525DD-06EC-450E-9A2A-90F8FF56BE32}"/>
    <hyperlink ref="AE70" r:id="rId44" xr:uid="{BE0821A7-9A60-49E0-B856-5F4F47ED125D}"/>
    <hyperlink ref="AE86" r:id="rId45" xr:uid="{4883DA79-9F00-4833-AE8B-69E3791BC742}"/>
    <hyperlink ref="AE92" r:id="rId46" display="../../../../:f:/g/personal/ijjimenezg_icfes_gov_co/EtROVftEimlEo5LYWrrqf40BhgM56g790NkPA0Zyp9ZjbQ?e=bABpBJ" xr:uid="{9CA6086E-512D-43FB-A339-2298231BB3D7}"/>
    <hyperlink ref="AE94" r:id="rId47" xr:uid="{EEB08F8C-0C45-4437-B803-12A1F3AF9794}"/>
    <hyperlink ref="AE95" r:id="rId48" display="https://icfesgovco.sharepoint.com/:f:/s/RepositorioDTI/EhMWlpao8L5HhBNB53YVLrMBGXGg8MuJ8xPJnE-3cRYclA?e=317LVk" xr:uid="{BE1A197F-4506-4B7C-A53E-3B112BEB4B1D}"/>
    <hyperlink ref="AE96" r:id="rId49" display="https://icfesgovco.sharepoint.com/:f:/s/RepositorioDTI/ErT4Wfhgqr1Lv2Olu99zvhwB5Xg-cXA72UthElM8jOCIjA?e=8y2gLU" xr:uid="{CDC6DAC9-D454-4E8E-AA44-9FFEA2EC75EB}"/>
    <hyperlink ref="AE97" r:id="rId50" display="Protocolo para intercambio de información Definitivo_18032024.docx,202410004469_migracioncolombia (1).pdf, 202410009709 _ICETEX(1).pdf, Anexo_técnico-ICFES_Atenea_V1_2_enviadoatenea_26032024.docx, Borrador estudio previo Atenea26032024.docx Borrador estudio previo Atenea26032024.docx,Entrega_saber112023_DNP.pdf, Entrega_UARIV_Saber11_2023.pdf, Envio_base_saber11__fultbright.pdf,Envio_base_saber11_ICBF.pdf, Envio_comunicacion_MigraciocColombia_convenio.pdf,Protocolo para intercambio de información Definitivo_18032024.docx" xr:uid="{FE87FA2F-49A6-4D67-ACB5-1CC5103896AD}"/>
    <hyperlink ref="AE98" r:id="rId51" display="https://icfesgovco.sharepoint.com/:f:/s/RepositorioDTI/EnJNDr_7T_FPkkh6iFcnQoYBF51GU4uDd7C8ev-4x9pWDQ?e=GIzSlZ" xr:uid="{626B2924-BBD9-4280-AA7E-D398BB78EA03}"/>
    <hyperlink ref="AE99" r:id="rId52" display="https://icfesgovco.sharepoint.com/:f:/s/RepositorioDTI/EoosfBJSviNFuKCLq66suhoB4fLhCqijVxqpoDE45QSN1A?e=d3ZoWj" xr:uid="{CEB59B7B-587F-4619-88B2-DDE1FEEE1C24}"/>
    <hyperlink ref="AE103" r:id="rId53" display="https://www.icfes.gov.co/plan-de-acci%C3%B3n" xr:uid="{21619D80-0C72-4722-9B59-24B2626F2CA1}"/>
    <hyperlink ref="AE105" r:id="rId54" display="https://www.icfes.gov.co/plan-de-acci%C3%B3n" xr:uid="{EC9709DE-9C04-4C65-B90F-E91311C12D74}"/>
    <hyperlink ref="AE106" r:id="rId55" display="https://www.icfes.gov.co/plan-de-acci%C3%B3n" xr:uid="{BE02721C-3978-43C8-9CB0-89A926A7ED69}"/>
    <hyperlink ref="AE107" r:id="rId56" display="https://www.icfes.gov.co/plan-de-acci%C3%B3n" xr:uid="{1FF934C7-4A2B-4EFB-8938-86D538B54393}"/>
    <hyperlink ref="AE88" r:id="rId57" display="https://icfesgovco.sharepoint.com/:f:/s/RepositorioDTI/Ep1pQtRsSxBOtMZHD_ZNDCgB5EDspRV6pHf_HFcFaX2OEQ?e=zBJ1t0" xr:uid="{112B07F2-30AD-4791-BDC5-3B6568DE1286}"/>
    <hyperlink ref="AJ16" r:id="rId58" display="https://icfesgovco.sharepoint.com/:p:/r/sites/OficinaAsesoradeComunicacionesyPrensa/_layouts/15/Doc.aspx?sourcedoc=%7B90325F01-EC9F-41CD-821F-2784BC44356D%7D&amp;file=Estrategia%20plan%20de%20medios.pptx&amp;action=edit&amp;mobileredirect=true&amp;wdsle=0" xr:uid="{05C97DEA-03E7-4F27-B92C-31D9634A1049}"/>
    <hyperlink ref="AJ17" r:id="rId59" display="https://icfesgovco.sharepoint.com/sites/OficinaAsesoradeComunicacionesyPrensa/Documentos%20compartidos/Forms/AllItems.aspx?id=%2Fsites%2FOficinaAsesoradeComunicacionesyPrensa%2FDocumentos%20compartidos%2FGesti%C3%B3n%20de%20calidad%2FPlan%20de%20Acci%C3%B3n%20Institucional%2F1%20Dise%C3%B1ar%20e%20implementar%20una%20estrategia%20de%20divulgaci%C3%B3n%20de%20la%20PPDA%2FSegundo%20trimestre&amp;viewid=189abbd3%2Dc9be%2D4ad6%2D9764%2Da7475959d71c" xr:uid="{8F4C70B5-988A-4FB3-9137-5A3631B55C3A}"/>
    <hyperlink ref="AJ20" r:id="rId60" display="https://icfesgovco.sharepoint.com/sites/OficinaAsesoradeComunicacionesyPrensa/Documentos%20compartidos/Forms/AllItems.aspx?id=%2Fsites%2FOficinaAsesoradeComunicacionesyPrensa%2FDocumentos%20compartidos%2FGesti%C3%B3n%20de%20calidad%2FPlan%20de%20Acci%C3%B3n%20Institucional%2F2%20Desarrollar%20estrategias%20de%20comunicaci%C3%B3n%20interna%20con%20las%20diferentes%20dependencias%20del%20Instituto%2FSegundo%20semestre&amp;viewid=189abbd3%2Dc9be%2D4ad6%2D9764%2Da7475959d71c" xr:uid="{A7B23541-69A9-4A42-82CE-4FD4C8E66C93}"/>
    <hyperlink ref="AJ15" r:id="rId61" display="https://icfesgovco.sharepoint.com/sites/OficinaAsesoradeComunicacionesyPrensa/Documentos%20compartidos/Forms/AllItems.aspx?id=%2Fsites%2FOficinaAsesoradeComunicacionesyPrensa%2FDocumentos%20compartidos%2FGesti%C3%B3n%20de%20calidad%2FPlan%20de%20Acci%C3%B3n%20Institucional%2F3%20Participaci%C3%B3n%20del%20Icfes%20en%20eventos%20regionales%2C%20nacionales%20e%20internacionales%2FSegundo%20trimestre&amp;viewid=189abbd3%2Dc9be%2D4ad6%2D9764%2Da7475959d71c" xr:uid="{54F286AF-4ACF-43E9-BF88-46A253C7F966}"/>
    <hyperlink ref="AJ18" r:id="rId62" display="https://icfes.darumasoftware.com/app.php/staff/document/view?id=4122" xr:uid="{E3610994-A0C6-4E1B-931C-E7EAAE697666}"/>
    <hyperlink ref="AJ19" r:id="rId63" display="https://icfes.darumasoftware.com/app.php/staff/document/view?id=4121" xr:uid="{CF7BDD79-6C51-423D-85EF-461B67F7A6E6}"/>
    <hyperlink ref="AJ103" r:id="rId64" display="https://www.icfes.gov.co/plan-de-acci%C3%B3n" xr:uid="{75053F6A-0412-4E26-BC17-A4612D84752B}"/>
    <hyperlink ref="AJ105" r:id="rId65" display="https://www.icfes.gov.co/plan-de-acci%C3%B3n" xr:uid="{7D1850AD-1492-403C-AC69-1A275DC7C49F}"/>
    <hyperlink ref="AJ48" r:id="rId66" display="https://icfesgovco-my.sharepoint.com/:f:/g/personal/fcamargo_icfes_gov_co/Esp2x5OqhPlKj08h4fuJB2sBTb9MCiosHNBQav_gkhIoVg?e=j7bTDc" xr:uid="{E1877C1D-A64A-4E24-ADC2-B99A0BFBB653}"/>
    <hyperlink ref="AJ90" r:id="rId67" display="https://icfesgovco-my.sharepoint.com/personal/dcorrea_icfes_gov_co/_layouts/15/onedrive.aspx?ct=1684942936279&amp;or=OWA%2DNT&amp;cid=b256da18%2D2c69%2Dec18%2Dd262%2Df1ced5292fb6&amp;ga=1&amp;id=%2Fpersonal%2Fdcorrea%5Ficfes%5Fgov%5Fco%2FDocuments%2FRepositorio%20de%20evidencias%20SDI%202020%20%2D%202024%2F2024%2FEvidencias%20del%20PAI%202024%2FAdaptaci%C3%B3n%20de%20cuadernillos%20a%20comunidades%20%C3%A9tcnicas&amp;view=0" xr:uid="{BD3822C7-ACF3-4C82-859C-36815E08D1AC}"/>
    <hyperlink ref="AJ28" r:id="rId68" display="../../../../:x:/s/planeacion/EeyVrnNbZaNCiUkQtdq7x1EBl4RwLgoPwMfuDz7LHWnc-A?e=TVLsSd" xr:uid="{ACB315A4-5DED-4470-B946-90DEC03A26E1}"/>
    <hyperlink ref="AJ29" r:id="rId69" display="../../../../:x:/s/planeacion/EeyVrnNbZaNCiUkQtdq7x1EBl4RwLgoPwMfuDz7LHWnc-A?e=TVLsSd" xr:uid="{AA6BDE05-AEE2-4617-A72E-A626803EA3A0}"/>
    <hyperlink ref="AJ30" r:id="rId70" display="../../../../:x:/s/planeacion/EeyVrnNbZaNCiUkQtdq7x1EBl4RwLgoPwMfuDz7LHWnc-A?e=TVLsSd" xr:uid="{B2B23CFE-7536-4EBF-ABC1-AB0322C650E4}"/>
    <hyperlink ref="AJ108" r:id="rId71" display="https://icfesgovco-my.sharepoint.com/personal/tesoreria_icfes_gov_co/_layouts/15/onedrive.aspx?id=%2Fpersonal%2Ftesoreria%5Ficfes%5Fgov%5Fco%2FDocuments%2FSFC%202024%2F3%2E%20Contabilidad%2FEvidencias%20PAI%202024%2F2do%20Trimestre%202024&amp;ga=1" xr:uid="{5B068287-48B2-4DEC-BE3D-C39106B6ABDF}"/>
    <hyperlink ref="AJ23" r:id="rId72" display="Autodiagnosticos MIPG alojados en el Sharepoint de la OAP" xr:uid="{3C80ED7A-983A-45D5-8BED-667C868D5035}"/>
    <hyperlink ref="AJ111" r:id="rId73" display="https://icfesgovco.sharepoint.com/:f:/s/EquipoUnidaddeAtencinalCiudadano/EgxDANtxd-NKhiUfbkzoX0UBkqQaHgBJI2SqcIFy7RRnkg?e=SbIFEa" xr:uid="{83ADDDAA-0891-4880-B133-308E9C066146}"/>
    <hyperlink ref="AJ112" r:id="rId74" display="https://icfesgovco.sharepoint.com/:f:/s/EquipoUnidaddeAtencinalCiudadano/EgxDANtxd-NKhiUfbkzoX0UBkqQaHgBJI2SqcIFy7RRnkg?e=SbIFEa" xr:uid="{CA97E5A6-D5FA-4063-9D09-5E575D242266}"/>
    <hyperlink ref="AJ114" r:id="rId75" display="https://icfesgovco.sharepoint.com/:f:/s/EquipoUnidaddeAtencinalCiudadano/EvVCud0lKYVAjjDjT3dL3BsBqeDGJzLugzFpcare-OWGSg?e=NuvvHV" xr:uid="{8D7AB444-57F5-4089-AFE3-6E289CAEA350}"/>
    <hyperlink ref="AJ109" r:id="rId76" display="https://icfesgovco.sharepoint.com/:f:/s/EquipoUnidaddeAtencinalCiudadano/EiYUvqPD699CswNgkcBeArYBuMJrSrFl4Hut35dc17MVMA?e=igklBn" xr:uid="{99561E7F-F0B5-46D0-9D93-03D37AB4CDD2}"/>
    <hyperlink ref="AJ110" r:id="rId77" display="https://icfesgovco.sharepoint.com/:f:/s/EquipoUnidaddeAtencinalCiudadano/EjwhvoJ3w8dKoLa8OyJVLeoB26lKTk1KrYZNqUv66V1ROA?e=gpDWBO" xr:uid="{B4B42A45-3DF5-484C-B947-652A9A0DB7A8}"/>
    <hyperlink ref="AJ113" r:id="rId78" display="https://icfesgovco.sharepoint.com/:f:/s/EquipoUnidaddeAtencinalCiudadano/EmkTE77y3HZGnxar8O4eC1kBWCADwOC15PiwoanKRy-Z3w?e=fa6pTs" xr:uid="{0B9766CB-6A6B-4E24-B445-2710690161B4}"/>
    <hyperlink ref="AJ43" r:id="rId79" display="https://www.icfes.gov.co/en/web/guest/convocatorias-de-investigacion" xr:uid="{573AF26B-C4E9-4356-A74F-BBD498FDE1C6}"/>
    <hyperlink ref="AJ24" r:id="rId80" xr:uid="{23541D7A-6CD6-4F38-9873-0F7ACCD7A444}"/>
    <hyperlink ref="AJ27" r:id="rId81" xr:uid="{18E05010-7505-4A64-B88D-505E50473C0C}"/>
    <hyperlink ref="AJ25" r:id="rId82" xr:uid="{21C3FA27-FBCD-43BB-888A-634DC7C923AC}"/>
    <hyperlink ref="AJ26" r:id="rId83" xr:uid="{5B59A616-38E9-4A42-AFEC-FA3235554C8F}"/>
    <hyperlink ref="AJ31" r:id="rId84" xr:uid="{E7B81143-1362-43DE-A8A8-FDC02CDA3B12}"/>
    <hyperlink ref="AJ32" r:id="rId85" xr:uid="{632B6F9D-DFE0-44C2-AF92-BA4BC5445883}"/>
    <hyperlink ref="AJ35" r:id="rId86" xr:uid="{B4398A04-5464-4350-865A-3BEBEF1ADD46}"/>
    <hyperlink ref="AJ21" r:id="rId87" xr:uid="{395D5220-64E0-4769-BB0B-1CAC8E30BDA3}"/>
    <hyperlink ref="AJ45" r:id="rId88" xr:uid="{24B1F358-6F3D-49A7-9CB2-73593635438A}"/>
    <hyperlink ref="AJ46" r:id="rId89" xr:uid="{31478B98-2B02-4913-9B27-8A2F58292B3E}"/>
    <hyperlink ref="AJ47" r:id="rId90" xr:uid="{CE01B18F-B7E3-41B7-AE7D-F13B71D4C9FB}"/>
    <hyperlink ref="AJ92" r:id="rId91" display="https://icfesgovco.sharepoint.com/:f:/s/SDE/EpndP7MOviVAqLYNlnu0pDMB-wBBqc10g4fCa_q9FK2rmA?e=5fQELK" xr:uid="{F0AAD1CC-8E6E-4367-A746-75A7EEFE44DC}"/>
    <hyperlink ref="AJ106" r:id="rId92" display="https://www.icfes.gov.co/plan-de-acci%C3%B3n" xr:uid="{3D1C184C-7139-455F-8AF4-B3F48F6D9AA5}"/>
    <hyperlink ref="AJ107" r:id="rId93" display="https://www.icfes.gov.co/plan-de-acci%C3%B3n" xr:uid="{EBB00F9F-9ECF-447B-A248-6821BF2A888A}"/>
    <hyperlink ref="AJ39" r:id="rId94" xr:uid="{D6C767B7-3F19-485A-9FBB-D98910219A01}"/>
    <hyperlink ref="AJ22" r:id="rId95" display="Página web del Icfes, sitio detransparencia y acceso a la información pública: 4.3.3 Plan de accion Institucional - PAI " xr:uid="{53DD37AD-842C-497E-BD3D-2BB0C8045B9C}"/>
    <hyperlink ref="AE108" r:id="rId96" xr:uid="{3E82DE42-B2F4-4AB6-B073-F28E4C839CD7}"/>
  </hyperlinks>
  <printOptions horizontalCentered="1"/>
  <pageMargins left="0.70866141732283472" right="0.70866141732283472" top="0.74803149606299213" bottom="0.74803149606299213" header="0.31496062992125984" footer="0.31496062992125984"/>
  <pageSetup scale="16" fitToHeight="0" orientation="landscape" r:id="rId97"/>
  <headerFooter>
    <oddHeader>&amp;L&amp;"Calibri"&amp;15&amp;K000000 Información Pública Clasificada&amp;1#_x000D_</oddHeader>
  </headerFooter>
  <drawing r:id="rId98"/>
  <tableParts count="1">
    <tablePart r:id="rId99"/>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8A662-F317-44EB-8A62-08520CA3DBAE}">
  <dimension ref="A1:H43"/>
  <sheetViews>
    <sheetView zoomScale="85" zoomScaleNormal="85" workbookViewId="0">
      <selection activeCell="F20" sqref="F20"/>
    </sheetView>
  </sheetViews>
  <sheetFormatPr baseColWidth="10" defaultColWidth="11.42578125" defaultRowHeight="15" x14ac:dyDescent="0.25"/>
  <cols>
    <col min="1" max="1" width="25" bestFit="1" customWidth="1"/>
    <col min="2" max="2" width="51" bestFit="1" customWidth="1"/>
    <col min="3" max="3" width="6.7109375" customWidth="1"/>
    <col min="4" max="4" width="77.28515625" customWidth="1"/>
    <col min="5" max="5" width="25.28515625" customWidth="1"/>
    <col min="6" max="6" width="45.7109375" customWidth="1"/>
    <col min="8" max="8" width="52" customWidth="1"/>
  </cols>
  <sheetData>
    <row r="1" spans="1:8" ht="15.75" thickBot="1" x14ac:dyDescent="0.3">
      <c r="A1" s="194" t="s">
        <v>1124</v>
      </c>
      <c r="B1" s="194"/>
      <c r="C1" s="194"/>
      <c r="D1" s="194"/>
      <c r="E1" s="194" t="s">
        <v>1125</v>
      </c>
      <c r="F1" s="194"/>
      <c r="G1" s="194"/>
      <c r="H1" s="194"/>
    </row>
    <row r="2" spans="1:8" ht="15.75" x14ac:dyDescent="0.25">
      <c r="A2" s="191" t="s">
        <v>1055</v>
      </c>
      <c r="B2" s="192"/>
      <c r="C2" s="192"/>
      <c r="D2" s="193"/>
      <c r="E2" s="191" t="s">
        <v>1055</v>
      </c>
      <c r="F2" s="192"/>
      <c r="G2" s="192"/>
      <c r="H2" s="193"/>
    </row>
    <row r="3" spans="1:8" ht="15.75" x14ac:dyDescent="0.25">
      <c r="A3" s="94" t="s">
        <v>1056</v>
      </c>
      <c r="B3" s="93" t="s">
        <v>1057</v>
      </c>
      <c r="C3" s="93" t="s">
        <v>1058</v>
      </c>
      <c r="D3" s="95" t="s">
        <v>1059</v>
      </c>
      <c r="E3" s="94" t="s">
        <v>1056</v>
      </c>
      <c r="F3" s="93" t="s">
        <v>1057</v>
      </c>
      <c r="G3" s="93" t="s">
        <v>1058</v>
      </c>
      <c r="H3" s="95" t="s">
        <v>1059</v>
      </c>
    </row>
    <row r="4" spans="1:8" ht="30" x14ac:dyDescent="0.25">
      <c r="A4" s="96" t="s">
        <v>271</v>
      </c>
      <c r="B4" s="77" t="s">
        <v>139</v>
      </c>
      <c r="C4" s="77">
        <v>1</v>
      </c>
      <c r="D4" s="100" t="s">
        <v>1060</v>
      </c>
      <c r="E4" s="96" t="s">
        <v>256</v>
      </c>
      <c r="F4" s="77" t="s">
        <v>139</v>
      </c>
      <c r="G4" s="77">
        <v>1</v>
      </c>
      <c r="H4" s="100" t="s">
        <v>1159</v>
      </c>
    </row>
    <row r="5" spans="1:8" ht="15.75" x14ac:dyDescent="0.25">
      <c r="A5" s="96" t="s">
        <v>271</v>
      </c>
      <c r="B5" s="77" t="s">
        <v>139</v>
      </c>
      <c r="C5" s="77">
        <v>2</v>
      </c>
      <c r="D5" s="100" t="s">
        <v>1061</v>
      </c>
      <c r="E5" s="96" t="s">
        <v>256</v>
      </c>
      <c r="F5" s="77" t="s">
        <v>139</v>
      </c>
      <c r="G5" s="77">
        <v>2</v>
      </c>
      <c r="H5" s="100" t="s">
        <v>1160</v>
      </c>
    </row>
    <row r="6" spans="1:8" ht="45" x14ac:dyDescent="0.25">
      <c r="A6" s="96" t="s">
        <v>271</v>
      </c>
      <c r="B6" s="77" t="s">
        <v>139</v>
      </c>
      <c r="C6" s="77">
        <v>3</v>
      </c>
      <c r="D6" s="100" t="s">
        <v>1062</v>
      </c>
      <c r="E6" s="96" t="s">
        <v>256</v>
      </c>
      <c r="F6" s="77" t="s">
        <v>139</v>
      </c>
      <c r="G6" s="77">
        <v>3</v>
      </c>
      <c r="H6" s="100" t="s">
        <v>1161</v>
      </c>
    </row>
    <row r="7" spans="1:8" ht="15.75" x14ac:dyDescent="0.25">
      <c r="A7" s="96" t="s">
        <v>290</v>
      </c>
      <c r="B7" s="77" t="s">
        <v>139</v>
      </c>
      <c r="C7" s="77">
        <v>1</v>
      </c>
      <c r="D7" s="101" t="s">
        <v>1063</v>
      </c>
      <c r="E7" s="96" t="s">
        <v>256</v>
      </c>
      <c r="F7" s="77" t="s">
        <v>139</v>
      </c>
      <c r="G7" s="77">
        <v>4</v>
      </c>
      <c r="H7" s="100" t="s">
        <v>1162</v>
      </c>
    </row>
    <row r="8" spans="1:8" ht="15.75" x14ac:dyDescent="0.25">
      <c r="A8" s="96" t="s">
        <v>290</v>
      </c>
      <c r="B8" s="77" t="s">
        <v>139</v>
      </c>
      <c r="C8" s="77">
        <v>2</v>
      </c>
      <c r="D8" s="101" t="s">
        <v>1064</v>
      </c>
      <c r="E8" s="96" t="s">
        <v>256</v>
      </c>
      <c r="F8" s="77" t="s">
        <v>139</v>
      </c>
      <c r="G8" s="77">
        <v>5</v>
      </c>
      <c r="H8" s="100" t="s">
        <v>1163</v>
      </c>
    </row>
    <row r="9" spans="1:8" ht="15.75" x14ac:dyDescent="0.25">
      <c r="A9" s="96" t="s">
        <v>290</v>
      </c>
      <c r="B9" s="77" t="s">
        <v>139</v>
      </c>
      <c r="C9" s="77">
        <v>3</v>
      </c>
      <c r="D9" s="101" t="s">
        <v>1065</v>
      </c>
      <c r="E9" s="96" t="s">
        <v>256</v>
      </c>
      <c r="F9" s="77" t="s">
        <v>139</v>
      </c>
      <c r="G9" s="77">
        <v>6</v>
      </c>
      <c r="H9" s="100" t="s">
        <v>1164</v>
      </c>
    </row>
    <row r="10" spans="1:8" ht="15.75" x14ac:dyDescent="0.25">
      <c r="A10" s="96" t="s">
        <v>361</v>
      </c>
      <c r="B10" s="77" t="s">
        <v>124</v>
      </c>
      <c r="C10" s="77">
        <v>1</v>
      </c>
      <c r="D10" s="101" t="s">
        <v>1066</v>
      </c>
      <c r="E10" s="96" t="s">
        <v>256</v>
      </c>
      <c r="F10" s="77" t="s">
        <v>139</v>
      </c>
      <c r="G10" s="77">
        <v>7</v>
      </c>
      <c r="H10" s="100" t="s">
        <v>1165</v>
      </c>
    </row>
    <row r="11" spans="1:8" ht="15.75" x14ac:dyDescent="0.25">
      <c r="A11" s="96" t="s">
        <v>361</v>
      </c>
      <c r="B11" s="77" t="s">
        <v>124</v>
      </c>
      <c r="C11" s="77">
        <v>2</v>
      </c>
      <c r="D11" s="101" t="s">
        <v>1067</v>
      </c>
      <c r="E11" s="96" t="s">
        <v>271</v>
      </c>
      <c r="F11" s="77" t="s">
        <v>139</v>
      </c>
      <c r="G11" s="77">
        <v>1</v>
      </c>
      <c r="H11" s="100" t="s">
        <v>1166</v>
      </c>
    </row>
    <row r="12" spans="1:8" ht="15.75" x14ac:dyDescent="0.25">
      <c r="A12" s="96" t="s">
        <v>361</v>
      </c>
      <c r="B12" s="77" t="s">
        <v>124</v>
      </c>
      <c r="C12" s="77">
        <v>3</v>
      </c>
      <c r="D12" s="101" t="s">
        <v>1068</v>
      </c>
      <c r="E12" s="96" t="s">
        <v>271</v>
      </c>
      <c r="F12" s="77" t="s">
        <v>139</v>
      </c>
      <c r="G12" s="77">
        <v>2</v>
      </c>
      <c r="H12" s="100" t="s">
        <v>1167</v>
      </c>
    </row>
    <row r="13" spans="1:8" ht="15.75" x14ac:dyDescent="0.25">
      <c r="A13" s="96" t="s">
        <v>540</v>
      </c>
      <c r="B13" s="77" t="s">
        <v>134</v>
      </c>
      <c r="C13" s="77">
        <v>1</v>
      </c>
      <c r="D13" s="101" t="s">
        <v>1069</v>
      </c>
      <c r="E13" s="96" t="s">
        <v>271</v>
      </c>
      <c r="F13" s="77" t="s">
        <v>139</v>
      </c>
      <c r="G13" s="77">
        <v>3</v>
      </c>
      <c r="H13" s="100" t="s">
        <v>1168</v>
      </c>
    </row>
    <row r="14" spans="1:8" ht="30" x14ac:dyDescent="0.25">
      <c r="A14" s="96" t="s">
        <v>540</v>
      </c>
      <c r="B14" s="77" t="s">
        <v>134</v>
      </c>
      <c r="C14" s="77">
        <v>2</v>
      </c>
      <c r="D14" s="100" t="s">
        <v>1070</v>
      </c>
      <c r="E14" s="96" t="s">
        <v>271</v>
      </c>
      <c r="F14" s="77" t="s">
        <v>139</v>
      </c>
      <c r="G14" s="77">
        <v>4</v>
      </c>
      <c r="H14" s="100" t="s">
        <v>1169</v>
      </c>
    </row>
    <row r="15" spans="1:8" ht="15.75" x14ac:dyDescent="0.25">
      <c r="A15" s="96" t="s">
        <v>540</v>
      </c>
      <c r="B15" s="77" t="s">
        <v>134</v>
      </c>
      <c r="C15" s="77">
        <v>3</v>
      </c>
      <c r="D15" s="101" t="s">
        <v>1071</v>
      </c>
      <c r="E15" s="96" t="s">
        <v>271</v>
      </c>
      <c r="F15" s="77" t="s">
        <v>139</v>
      </c>
      <c r="G15" s="77">
        <v>5</v>
      </c>
      <c r="H15" s="100" t="s">
        <v>1170</v>
      </c>
    </row>
    <row r="16" spans="1:8" ht="15.75" x14ac:dyDescent="0.25">
      <c r="A16" s="96" t="s">
        <v>609</v>
      </c>
      <c r="B16" s="77" t="s">
        <v>144</v>
      </c>
      <c r="C16" s="77">
        <v>1</v>
      </c>
      <c r="D16" s="101" t="s">
        <v>1072</v>
      </c>
      <c r="E16" s="96" t="s">
        <v>271</v>
      </c>
      <c r="F16" s="77" t="s">
        <v>139</v>
      </c>
      <c r="G16" s="77">
        <v>6</v>
      </c>
      <c r="H16" s="100" t="s">
        <v>1171</v>
      </c>
    </row>
    <row r="17" spans="1:8" ht="15.75" x14ac:dyDescent="0.25">
      <c r="A17" s="96" t="s">
        <v>609</v>
      </c>
      <c r="B17" s="77" t="s">
        <v>144</v>
      </c>
      <c r="C17" s="77">
        <v>2</v>
      </c>
      <c r="D17" s="101" t="s">
        <v>1073</v>
      </c>
      <c r="E17" s="96" t="s">
        <v>271</v>
      </c>
      <c r="F17" s="77" t="s">
        <v>139</v>
      </c>
      <c r="G17" s="77">
        <v>7</v>
      </c>
      <c r="H17" s="100" t="s">
        <v>1172</v>
      </c>
    </row>
    <row r="18" spans="1:8" ht="15.75" x14ac:dyDescent="0.25">
      <c r="A18" s="96" t="s">
        <v>609</v>
      </c>
      <c r="B18" s="77" t="s">
        <v>144</v>
      </c>
      <c r="C18" s="77">
        <v>3</v>
      </c>
      <c r="D18" s="101" t="s">
        <v>1074</v>
      </c>
      <c r="E18" s="96" t="s">
        <v>271</v>
      </c>
      <c r="F18" s="77" t="s">
        <v>139</v>
      </c>
      <c r="G18" s="77">
        <v>8</v>
      </c>
      <c r="H18" s="100" t="s">
        <v>1173</v>
      </c>
    </row>
    <row r="19" spans="1:8" ht="15.75" x14ac:dyDescent="0.25">
      <c r="A19" s="96" t="s">
        <v>636</v>
      </c>
      <c r="B19" s="77" t="s">
        <v>144</v>
      </c>
      <c r="C19" s="77">
        <v>1</v>
      </c>
      <c r="D19" s="101" t="s">
        <v>1075</v>
      </c>
      <c r="E19" s="96" t="s">
        <v>271</v>
      </c>
      <c r="F19" s="77" t="s">
        <v>139</v>
      </c>
      <c r="G19" s="77">
        <v>9</v>
      </c>
      <c r="H19" s="100" t="s">
        <v>1174</v>
      </c>
    </row>
    <row r="20" spans="1:8" ht="15.75" x14ac:dyDescent="0.25">
      <c r="A20" s="96" t="s">
        <v>636</v>
      </c>
      <c r="B20" s="77" t="s">
        <v>144</v>
      </c>
      <c r="C20" s="77">
        <v>2</v>
      </c>
      <c r="D20" s="101" t="s">
        <v>1076</v>
      </c>
      <c r="E20" s="96" t="s">
        <v>271</v>
      </c>
      <c r="F20" s="77" t="s">
        <v>139</v>
      </c>
      <c r="G20" s="77">
        <v>10</v>
      </c>
      <c r="H20" s="100" t="s">
        <v>1175</v>
      </c>
    </row>
    <row r="21" spans="1:8" ht="15.75" x14ac:dyDescent="0.25">
      <c r="A21" s="96" t="s">
        <v>656</v>
      </c>
      <c r="B21" s="77" t="s">
        <v>144</v>
      </c>
      <c r="C21" s="77">
        <v>1</v>
      </c>
      <c r="D21" s="101" t="s">
        <v>1077</v>
      </c>
      <c r="E21" s="96" t="s">
        <v>271</v>
      </c>
      <c r="F21" s="77" t="s">
        <v>139</v>
      </c>
      <c r="G21" s="77">
        <v>11</v>
      </c>
      <c r="H21" s="100" t="s">
        <v>1176</v>
      </c>
    </row>
    <row r="22" spans="1:8" ht="15.75" x14ac:dyDescent="0.25">
      <c r="A22" s="96" t="s">
        <v>656</v>
      </c>
      <c r="B22" s="77" t="s">
        <v>144</v>
      </c>
      <c r="C22" s="77">
        <v>2</v>
      </c>
      <c r="D22" s="101" t="s">
        <v>1078</v>
      </c>
      <c r="E22" s="96" t="s">
        <v>290</v>
      </c>
      <c r="F22" s="77" t="s">
        <v>139</v>
      </c>
      <c r="G22" s="77">
        <v>1</v>
      </c>
      <c r="H22" s="100" t="s">
        <v>1063</v>
      </c>
    </row>
    <row r="23" spans="1:8" ht="15.75" x14ac:dyDescent="0.25">
      <c r="A23" s="96" t="s">
        <v>694</v>
      </c>
      <c r="B23" s="77" t="s">
        <v>144</v>
      </c>
      <c r="C23" s="77">
        <v>1</v>
      </c>
      <c r="D23" s="101" t="s">
        <v>1079</v>
      </c>
      <c r="E23" s="96" t="s">
        <v>290</v>
      </c>
      <c r="F23" s="77" t="s">
        <v>139</v>
      </c>
      <c r="G23" s="77">
        <v>2</v>
      </c>
      <c r="H23" s="100" t="s">
        <v>1064</v>
      </c>
    </row>
    <row r="24" spans="1:8" ht="15.75" x14ac:dyDescent="0.25">
      <c r="A24" s="96" t="s">
        <v>694</v>
      </c>
      <c r="B24" s="77" t="s">
        <v>144</v>
      </c>
      <c r="C24" s="77">
        <v>2</v>
      </c>
      <c r="D24" s="101" t="s">
        <v>1080</v>
      </c>
      <c r="E24" s="96" t="s">
        <v>290</v>
      </c>
      <c r="F24" s="77" t="s">
        <v>139</v>
      </c>
      <c r="G24" s="77">
        <v>3</v>
      </c>
      <c r="H24" s="100" t="s">
        <v>1065</v>
      </c>
    </row>
    <row r="25" spans="1:8" ht="15.75" x14ac:dyDescent="0.25">
      <c r="A25" s="96" t="s">
        <v>694</v>
      </c>
      <c r="B25" s="77" t="s">
        <v>144</v>
      </c>
      <c r="C25" s="77">
        <v>3</v>
      </c>
      <c r="D25" s="101" t="s">
        <v>1081</v>
      </c>
      <c r="E25" s="96" t="s">
        <v>290</v>
      </c>
      <c r="F25" s="77" t="s">
        <v>139</v>
      </c>
      <c r="G25" s="77">
        <v>4</v>
      </c>
      <c r="H25" s="100" t="s">
        <v>1177</v>
      </c>
    </row>
    <row r="26" spans="1:8" ht="45" x14ac:dyDescent="0.25">
      <c r="A26" s="96" t="s">
        <v>694</v>
      </c>
      <c r="B26" s="77" t="s">
        <v>144</v>
      </c>
      <c r="C26" s="77">
        <v>4</v>
      </c>
      <c r="D26" s="101" t="s">
        <v>1082</v>
      </c>
      <c r="E26" s="96" t="s">
        <v>526</v>
      </c>
      <c r="F26" s="156" t="s">
        <v>134</v>
      </c>
      <c r="G26" s="77">
        <v>1</v>
      </c>
      <c r="H26" s="100" t="s">
        <v>1179</v>
      </c>
    </row>
    <row r="27" spans="1:8" ht="45" x14ac:dyDescent="0.25">
      <c r="A27" s="96" t="s">
        <v>711</v>
      </c>
      <c r="B27" s="77" t="s">
        <v>144</v>
      </c>
      <c r="C27" s="77">
        <v>1</v>
      </c>
      <c r="D27" s="101" t="s">
        <v>1083</v>
      </c>
      <c r="E27" s="96" t="s">
        <v>526</v>
      </c>
      <c r="F27" s="156" t="s">
        <v>134</v>
      </c>
      <c r="G27" s="77">
        <v>2</v>
      </c>
      <c r="H27" s="100" t="s">
        <v>1180</v>
      </c>
    </row>
    <row r="28" spans="1:8" ht="30.75" x14ac:dyDescent="0.25">
      <c r="A28" s="96" t="s">
        <v>711</v>
      </c>
      <c r="B28" s="77" t="s">
        <v>144</v>
      </c>
      <c r="C28" s="77">
        <v>2</v>
      </c>
      <c r="D28" s="101" t="s">
        <v>1084</v>
      </c>
      <c r="E28" s="96" t="s">
        <v>526</v>
      </c>
      <c r="F28" s="156" t="s">
        <v>134</v>
      </c>
      <c r="G28" s="77">
        <v>3</v>
      </c>
      <c r="H28" s="100" t="s">
        <v>1181</v>
      </c>
    </row>
    <row r="29" spans="1:8" ht="15.75" x14ac:dyDescent="0.25">
      <c r="A29" s="96" t="s">
        <v>727</v>
      </c>
      <c r="B29" s="77" t="s">
        <v>144</v>
      </c>
      <c r="C29" s="77">
        <v>1</v>
      </c>
      <c r="D29" s="101" t="s">
        <v>1085</v>
      </c>
    </row>
    <row r="30" spans="1:8" ht="15.75" x14ac:dyDescent="0.25">
      <c r="A30" s="96" t="s">
        <v>727</v>
      </c>
      <c r="B30" s="77" t="s">
        <v>144</v>
      </c>
      <c r="C30" s="77">
        <v>2</v>
      </c>
      <c r="D30" s="101" t="s">
        <v>1086</v>
      </c>
    </row>
    <row r="31" spans="1:8" ht="15.75" x14ac:dyDescent="0.25">
      <c r="A31" s="96" t="s">
        <v>758</v>
      </c>
      <c r="B31" s="77" t="s">
        <v>144</v>
      </c>
      <c r="C31" s="77">
        <v>1</v>
      </c>
      <c r="D31" s="101" t="s">
        <v>1087</v>
      </c>
    </row>
    <row r="32" spans="1:8" ht="15.75" x14ac:dyDescent="0.25">
      <c r="A32" s="96" t="s">
        <v>758</v>
      </c>
      <c r="B32" s="77" t="s">
        <v>144</v>
      </c>
      <c r="C32" s="77">
        <v>2</v>
      </c>
      <c r="D32" s="101" t="s">
        <v>1088</v>
      </c>
    </row>
    <row r="33" spans="1:4" ht="15.75" x14ac:dyDescent="0.25">
      <c r="A33" s="96" t="s">
        <v>764</v>
      </c>
      <c r="B33" s="77" t="s">
        <v>144</v>
      </c>
      <c r="C33" s="77">
        <v>1</v>
      </c>
      <c r="D33" s="101" t="s">
        <v>1089</v>
      </c>
    </row>
    <row r="34" spans="1:4" ht="15.75" x14ac:dyDescent="0.25">
      <c r="A34" s="96" t="s">
        <v>764</v>
      </c>
      <c r="B34" s="77" t="s">
        <v>144</v>
      </c>
      <c r="C34" s="77">
        <v>2</v>
      </c>
      <c r="D34" s="101" t="s">
        <v>1090</v>
      </c>
    </row>
    <row r="35" spans="1:4" ht="15.75" x14ac:dyDescent="0.25">
      <c r="A35" s="96" t="s">
        <v>764</v>
      </c>
      <c r="B35" s="77" t="s">
        <v>144</v>
      </c>
      <c r="C35" s="77">
        <v>3</v>
      </c>
      <c r="D35" s="101" t="s">
        <v>1091</v>
      </c>
    </row>
    <row r="36" spans="1:4" ht="15.75" x14ac:dyDescent="0.25">
      <c r="A36" s="96" t="s">
        <v>777</v>
      </c>
      <c r="B36" s="77" t="s">
        <v>144</v>
      </c>
      <c r="C36" s="77">
        <v>1</v>
      </c>
      <c r="D36" s="102" t="s">
        <v>1092</v>
      </c>
    </row>
    <row r="37" spans="1:4" ht="15.75" x14ac:dyDescent="0.25">
      <c r="A37" s="96" t="s">
        <v>777</v>
      </c>
      <c r="B37" s="77" t="s">
        <v>144</v>
      </c>
      <c r="C37" s="77">
        <v>2</v>
      </c>
      <c r="D37" s="102" t="s">
        <v>1093</v>
      </c>
    </row>
    <row r="38" spans="1:4" ht="15.75" x14ac:dyDescent="0.25">
      <c r="A38" s="96" t="s">
        <v>777</v>
      </c>
      <c r="B38" s="77" t="s">
        <v>144</v>
      </c>
      <c r="C38" s="77">
        <v>3</v>
      </c>
      <c r="D38" s="102" t="s">
        <v>1094</v>
      </c>
    </row>
    <row r="39" spans="1:4" ht="15.75" x14ac:dyDescent="0.25">
      <c r="A39" s="96" t="s">
        <v>777</v>
      </c>
      <c r="B39" s="77" t="s">
        <v>144</v>
      </c>
      <c r="C39" s="77">
        <v>4</v>
      </c>
      <c r="D39" s="102" t="s">
        <v>1095</v>
      </c>
    </row>
    <row r="40" spans="1:4" ht="15.75" x14ac:dyDescent="0.25">
      <c r="A40" s="96" t="s">
        <v>777</v>
      </c>
      <c r="B40" s="77" t="s">
        <v>144</v>
      </c>
      <c r="C40" s="77">
        <v>5</v>
      </c>
      <c r="D40" s="102" t="s">
        <v>1096</v>
      </c>
    </row>
    <row r="41" spans="1:4" ht="15.75" x14ac:dyDescent="0.25">
      <c r="A41" s="96" t="s">
        <v>777</v>
      </c>
      <c r="B41" s="77" t="s">
        <v>144</v>
      </c>
      <c r="C41" s="77">
        <v>6</v>
      </c>
      <c r="D41" s="102" t="s">
        <v>1097</v>
      </c>
    </row>
    <row r="42" spans="1:4" ht="15.75" x14ac:dyDescent="0.25">
      <c r="A42" s="96" t="s">
        <v>777</v>
      </c>
      <c r="B42" s="77" t="s">
        <v>144</v>
      </c>
      <c r="C42" s="77">
        <v>7</v>
      </c>
      <c r="D42" s="102" t="s">
        <v>1098</v>
      </c>
    </row>
    <row r="43" spans="1:4" ht="16.5" thickBot="1" x14ac:dyDescent="0.3">
      <c r="A43" s="97" t="s">
        <v>777</v>
      </c>
      <c r="B43" s="98" t="s">
        <v>144</v>
      </c>
      <c r="C43" s="98">
        <v>8</v>
      </c>
      <c r="D43" s="103" t="s">
        <v>1099</v>
      </c>
    </row>
  </sheetData>
  <sortState xmlns:xlrd2="http://schemas.microsoft.com/office/spreadsheetml/2017/richdata2" ref="A2:A5">
    <sortCondition descending="1" ref="A2:A5"/>
  </sortState>
  <mergeCells count="4">
    <mergeCell ref="A2:D2"/>
    <mergeCell ref="A1:D1"/>
    <mergeCell ref="E1:H1"/>
    <mergeCell ref="E2:H2"/>
  </mergeCells>
  <phoneticPr fontId="3" type="noConversion"/>
  <hyperlinks>
    <hyperlink ref="D4" r:id="rId1" display="https://icfesgovco.sharepoint.com/:b:/s/direcciondeevaluacion/EYQ-FheHqLFPvvgbGnNn5p0B6wxLfxJKRpa4lGlkc0GUkA?e=ytAF81" xr:uid="{6ABACC78-BC1C-48E7-985E-9A418E0AE0B7}"/>
    <hyperlink ref="D5" r:id="rId2" xr:uid="{7837D5E6-6EC0-4247-B0F3-2311BB6953DF}"/>
    <hyperlink ref="D6" r:id="rId3" display="../../../lsantiusti_icfes_gov_co/_layouts/15/onedrive.aspx?id=%2Fpersonal%2Flsantiusti%5Ficfes%5Fgov%5Fco%2FDocuments%2F002024%2D%20PLAN%20DE%20ACCI%C3%93N%2FPAI%202024%2FPAI%201er%20TRIMESTRE%2F06%20Dic%5FPlan%20de%20trabajo%20Comunidades%20E%CC%81tnicas%202024%2DV3%2D1%2Epdf&amp;parent=%2Fpersonal%2Flsantiusti%5Ficfes%5Fgov%5Fco%2FDocuments%2F002024%2D%20PLAN%20DE%20ACCI%C3%93N%2FPAI%202024%2FPAI%201er%20TRIMESTRE" xr:uid="{585816DB-23C5-4091-A495-4D956D4F2799}"/>
    <hyperlink ref="D7" r:id="rId4" xr:uid="{5B577D59-71B2-404E-B933-90F73383071E}"/>
    <hyperlink ref="D8" r:id="rId5" xr:uid="{86A1A68F-3EDC-4185-B9CF-4DB1F8582CDF}"/>
    <hyperlink ref="D9" r:id="rId6" display="https://icfesgovco.sharepoint.com/:i:/s/direcciondeevaluacion/EawTXAKCiz9Nmsowu6UkHagBCl1gdOIT8qFwpI6pE4vvHg?e=VAuqte" xr:uid="{9E6B7656-FAC3-4498-AC8B-96999CB9C822}"/>
    <hyperlink ref="D10" r:id="rId7" xr:uid="{1F3CF735-79AB-41A2-86B3-E9583A9EA89A}"/>
    <hyperlink ref="D11" r:id="rId8" xr:uid="{6B587400-7C0D-408E-9719-EFDF06201BEB}"/>
    <hyperlink ref="D12" r:id="rId9" xr:uid="{B1665EB4-845E-4826-A8C9-7658FAE62440}"/>
    <hyperlink ref="D13" r:id="rId10" xr:uid="{A2487884-9C15-4079-92B9-4D088720699B}"/>
    <hyperlink ref="D14" r:id="rId11" display="https://icfesgovco.sharepoint.com/:f:/s/Oficinadeinvestigaciones/EpJkrPlVs9lJtq5gQFZdX48BxTXs2VDYKUbR1lLK2pV0eQ?e=RFGxhX" xr:uid="{70EE141E-50C2-44CC-AEEB-DFCB1A1CE21A}"/>
    <hyperlink ref="D15" r:id="rId12" xr:uid="{24F89A68-0746-480C-B134-DC8C50C9A1BD}"/>
    <hyperlink ref="D16" r:id="rId13" xr:uid="{C4DDD1FD-700D-4AB1-A754-A88E1BB157D2}"/>
    <hyperlink ref="D17" r:id="rId14" xr:uid="{2FFBFF8E-7F4F-4C5A-B5BF-78630565A0F5}"/>
    <hyperlink ref="D18" r:id="rId15" xr:uid="{9972AFD3-1881-4B9C-AEEB-D15B2A93C8F9}"/>
    <hyperlink ref="D19" r:id="rId16" xr:uid="{5C9E28CB-1B49-441D-84E1-ECCF28BB1379}"/>
    <hyperlink ref="D20" r:id="rId17" xr:uid="{A0FFF9E4-B9FA-4507-BCC7-8104E81E0142}"/>
    <hyperlink ref="D21" r:id="rId18" xr:uid="{C12FF08F-12DE-453B-B1B9-26F013745962}"/>
    <hyperlink ref="D22" r:id="rId19" xr:uid="{94CEE8F6-6A53-4534-935C-6C989EAF6D61}"/>
    <hyperlink ref="D23" r:id="rId20" xr:uid="{DFB5CB88-6104-4273-9DF1-67ED1D2CAE42}"/>
    <hyperlink ref="D24" r:id="rId21" xr:uid="{8D3F4AE8-DF99-4C3A-BC4C-9959F7009BD7}"/>
    <hyperlink ref="D25" r:id="rId22" xr:uid="{28EE23B3-213D-4D7F-AEA9-818042160B11}"/>
    <hyperlink ref="D26" r:id="rId23" xr:uid="{32DD2AF7-E955-4940-B888-277EAD0F9521}"/>
    <hyperlink ref="D27" r:id="rId24" xr:uid="{6537B2EE-F615-403A-85D8-A6AE37BB6513}"/>
    <hyperlink ref="D28" r:id="rId25" xr:uid="{91F67C18-62B9-4D84-A1B5-140A9E040D24}"/>
    <hyperlink ref="D29" r:id="rId26" xr:uid="{102E9AA5-A44B-470A-AACE-12898A90A0C0}"/>
    <hyperlink ref="D30" r:id="rId27" xr:uid="{67CAD960-9988-4227-A361-E58D057CBB86}"/>
    <hyperlink ref="D31" r:id="rId28" xr:uid="{F0B11071-5EAA-4ADA-9C82-83AF359C9913}"/>
    <hyperlink ref="D32" r:id="rId29" xr:uid="{31F2358D-12DF-4519-8280-1E3AA51FBE9B}"/>
    <hyperlink ref="D33" r:id="rId30" xr:uid="{B1DF9777-0E2D-485B-A143-ED8A597CF316}"/>
    <hyperlink ref="D34" r:id="rId31" xr:uid="{0E1676C3-8C96-431E-AB77-96FB9CC57987}"/>
    <hyperlink ref="D35" r:id="rId32" xr:uid="{82AB4962-2DE6-42D2-9BB2-F5221FB50A75}"/>
    <hyperlink ref="D36" r:id="rId33" xr:uid="{CE5AF03D-6B8C-4B43-A2D4-F3963687E0A9}"/>
    <hyperlink ref="D37" r:id="rId34" xr:uid="{6FFAD1D1-7952-4946-BCCC-6E1241AD61ED}"/>
    <hyperlink ref="D38" r:id="rId35" xr:uid="{6C59BBB1-38BB-44A9-A539-D65AE92B3993}"/>
    <hyperlink ref="D39" r:id="rId36" xr:uid="{A3439568-B690-4961-8AE8-9E06C7FB910D}"/>
    <hyperlink ref="D40" r:id="rId37" xr:uid="{3B4D1828-A853-42D8-8169-C94B52A9B294}"/>
    <hyperlink ref="D41" r:id="rId38" xr:uid="{EDD9DDAA-F9B0-4D37-A4BC-2468ED280938}"/>
    <hyperlink ref="D42" r:id="rId39" xr:uid="{B4F2E089-5E20-4537-B43C-24F8BA028F34}"/>
    <hyperlink ref="D43" r:id="rId40" xr:uid="{59DA779E-2B85-4082-843F-FF9C6F5D755A}"/>
    <hyperlink ref="H4" r:id="rId41" xr:uid="{DAF63AAD-2A32-431C-8E90-BE18D9CD5803}"/>
    <hyperlink ref="H5" r:id="rId42" xr:uid="{FE101C49-900D-40CC-A7EE-D8FCDC3095F8}"/>
    <hyperlink ref="H6" r:id="rId43" xr:uid="{058037D1-423A-40AE-8FFF-50C1CBBB72D3}"/>
    <hyperlink ref="H7" r:id="rId44" xr:uid="{D32E8016-9300-4EB2-8024-DF86D2934491}"/>
    <hyperlink ref="H8" r:id="rId45" xr:uid="{B53ED226-49F1-44C5-822C-BF8A1624F452}"/>
    <hyperlink ref="H9" r:id="rId46" xr:uid="{73B2549E-674F-4EC6-A333-6B1170689C40}"/>
    <hyperlink ref="H10" r:id="rId47" xr:uid="{89025B69-229F-49D1-B9F1-4AC1983A62A3}"/>
    <hyperlink ref="H11" r:id="rId48" xr:uid="{5B132227-E968-4D77-A51B-AC36DB75EF52}"/>
    <hyperlink ref="H12" r:id="rId49" xr:uid="{77BF01BF-5DBB-43AB-86DC-51AA0B940719}"/>
    <hyperlink ref="H13" r:id="rId50" xr:uid="{B240221C-56E6-42A1-860F-88668CA5EC7C}"/>
    <hyperlink ref="H14" r:id="rId51" xr:uid="{EFA7B4B3-A45C-42B9-8BAE-8A76C1B93049}"/>
    <hyperlink ref="H15" r:id="rId52" xr:uid="{E462719E-A19F-4880-9EA2-C9882BA15B60}"/>
    <hyperlink ref="H16" r:id="rId53" xr:uid="{547B2FB2-6B11-480D-94B8-A934549298AF}"/>
    <hyperlink ref="H17" r:id="rId54" xr:uid="{DBCFF711-EFAF-4960-BCBE-5FE78E5720D0}"/>
    <hyperlink ref="H18" r:id="rId55" xr:uid="{8AE57329-A355-4394-B6FB-5A0FC707FE09}"/>
    <hyperlink ref="H19" r:id="rId56" xr:uid="{2DB3648E-EB5F-463C-9AB3-067073560A26}"/>
    <hyperlink ref="H20" r:id="rId57" xr:uid="{081369BC-5A0C-48AB-B1EA-43FE87F4B67A}"/>
    <hyperlink ref="H21" r:id="rId58" xr:uid="{8BDF3B7E-6CE5-41FC-A96C-55B6B19BF1A8}"/>
    <hyperlink ref="H22" r:id="rId59" xr:uid="{8B56A8AE-EC2D-4230-B76D-5D681CA345B0}"/>
    <hyperlink ref="H23" r:id="rId60" xr:uid="{EE7D735C-6B93-4372-94E6-31CD0C660352}"/>
    <hyperlink ref="H24" r:id="rId61" xr:uid="{3A76EB86-736F-4A50-A848-1C8EB0102203}"/>
    <hyperlink ref="H25" r:id="rId62" xr:uid="{2B7F59D0-59E6-4B6A-A4B4-D93D28E84537}"/>
    <hyperlink ref="H26" r:id="rId63" xr:uid="{83D23890-50E9-4E8C-9B82-575A3C802B8F}"/>
    <hyperlink ref="H27" r:id="rId64" xr:uid="{0705C7E9-1304-4BE4-83C8-D033F60A399E}"/>
    <hyperlink ref="H28" r:id="rId65" xr:uid="{ADE2217E-9F47-4C71-B629-43022D6C1E0B}"/>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07dd769-e2ea-4630-b99c-0fab6e41c48f">
      <Terms xmlns="http://schemas.microsoft.com/office/infopath/2007/PartnerControls"/>
    </lcf76f155ced4ddcb4097134ff3c332f>
    <TaxCatchAll xmlns="dd979dde-122e-4c9a-adec-5435cf40062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91C96E502F3C2A489B5FCAA8FBE8F869" ma:contentTypeVersion="15" ma:contentTypeDescription="Crear nuevo documento." ma:contentTypeScope="" ma:versionID="bc67e2c664cdbd5cf69da8a506808e73">
  <xsd:schema xmlns:xsd="http://www.w3.org/2001/XMLSchema" xmlns:xs="http://www.w3.org/2001/XMLSchema" xmlns:p="http://schemas.microsoft.com/office/2006/metadata/properties" xmlns:ns2="dd979dde-122e-4c9a-adec-5435cf40062c" xmlns:ns3="707dd769-e2ea-4630-b99c-0fab6e41c48f" targetNamespace="http://schemas.microsoft.com/office/2006/metadata/properties" ma:root="true" ma:fieldsID="540c2459858cd13245d5313b2f7f0315" ns2:_="" ns3:_="">
    <xsd:import namespace="dd979dde-122e-4c9a-adec-5435cf40062c"/>
    <xsd:import namespace="707dd769-e2ea-4630-b99c-0fab6e41c48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979dde-122e-4c9a-adec-5435cf40062c"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54a8d255-ebf3-43d0-ae44-6d23c5f8909c}" ma:internalName="TaxCatchAll" ma:showField="CatchAllData" ma:web="dd979dde-122e-4c9a-adec-5435cf40062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07dd769-e2ea-4630-b99c-0fab6e41c48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a43926ec-d6a2-4a18-8bb6-1b1d14b90f7e"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111299-5100-4961-B7AC-82E38C5C9940}">
  <ds:schemaRefs>
    <ds:schemaRef ds:uri="707dd769-e2ea-4630-b99c-0fab6e41c48f"/>
    <ds:schemaRef ds:uri="http://schemas.microsoft.com/office/2006/documentManagement/types"/>
    <ds:schemaRef ds:uri="http://purl.org/dc/dcmitype/"/>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purl.org/dc/elements/1.1/"/>
    <ds:schemaRef ds:uri="dd979dde-122e-4c9a-adec-5435cf40062c"/>
    <ds:schemaRef ds:uri="http://www.w3.org/XML/1998/namespace"/>
  </ds:schemaRefs>
</ds:datastoreItem>
</file>

<file path=customXml/itemProps2.xml><?xml version="1.0" encoding="utf-8"?>
<ds:datastoreItem xmlns:ds="http://schemas.openxmlformats.org/officeDocument/2006/customXml" ds:itemID="{6FC0FA58-CCC4-4677-BEE2-410F8BA0EDC4}">
  <ds:schemaRefs>
    <ds:schemaRef ds:uri="http://schemas.microsoft.com/sharepoint/v3/contenttype/forms"/>
  </ds:schemaRefs>
</ds:datastoreItem>
</file>

<file path=customXml/itemProps3.xml><?xml version="1.0" encoding="utf-8"?>
<ds:datastoreItem xmlns:ds="http://schemas.openxmlformats.org/officeDocument/2006/customXml" ds:itemID="{CADD8381-78AD-4E31-A9E3-08322CA156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979dde-122e-4c9a-adec-5435cf40062c"/>
    <ds:schemaRef ds:uri="707dd769-e2ea-4630-b99c-0fab6e41c48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2b498cd-7a81-4486-9103-65b5717baee6}" enabled="1" method="Standard" siteId="{27864e10-5be4-4d4f-adb5-bbab512029e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38</vt:i4>
      </vt:variant>
    </vt:vector>
  </HeadingPairs>
  <TitlesOfParts>
    <vt:vector size="41" baseType="lpstr">
      <vt:lpstr>Datos</vt:lpstr>
      <vt:lpstr>DES -FT009</vt:lpstr>
      <vt:lpstr>Indice de Enlaces</vt:lpstr>
      <vt:lpstr>'DES -FT009'!Área_de_impresión</vt:lpstr>
      <vt:lpstr>Dependencia</vt:lpstr>
      <vt:lpstr>DO</vt:lpstr>
      <vt:lpstr>FI</vt:lpstr>
      <vt:lpstr>Fuente</vt:lpstr>
      <vt:lpstr>Iniciativa1</vt:lpstr>
      <vt:lpstr>Iniciativa10</vt:lpstr>
      <vt:lpstr>Iniciativa11</vt:lpstr>
      <vt:lpstr>Iniciativa12</vt:lpstr>
      <vt:lpstr>Iniciativa13</vt:lpstr>
      <vt:lpstr>Iniciativa14</vt:lpstr>
      <vt:lpstr>Iniciativa15</vt:lpstr>
      <vt:lpstr>Iniciativa16</vt:lpstr>
      <vt:lpstr>Iniciativa17</vt:lpstr>
      <vt:lpstr>Iniciativa2</vt:lpstr>
      <vt:lpstr>Iniciativa3</vt:lpstr>
      <vt:lpstr>Iniciativa4</vt:lpstr>
      <vt:lpstr>Iniciativa5</vt:lpstr>
      <vt:lpstr>Iniciativa6</vt:lpstr>
      <vt:lpstr>Iniciativa7</vt:lpstr>
      <vt:lpstr>Iniciativa8</vt:lpstr>
      <vt:lpstr>Iniciativa9</vt:lpstr>
      <vt:lpstr>Inversión</vt:lpstr>
      <vt:lpstr>MIPG</vt:lpstr>
      <vt:lpstr>MS</vt:lpstr>
      <vt:lpstr>Objetivo1</vt:lpstr>
      <vt:lpstr>Objetivo2</vt:lpstr>
      <vt:lpstr>Objetivo3</vt:lpstr>
      <vt:lpstr>Objetivo4</vt:lpstr>
      <vt:lpstr>Objetivo5</vt:lpstr>
      <vt:lpstr>Objetivo6</vt:lpstr>
      <vt:lpstr>Objetivo7</vt:lpstr>
      <vt:lpstr>Objetivo8</vt:lpstr>
      <vt:lpstr>Origen</vt:lpstr>
      <vt:lpstr>Pilares</vt:lpstr>
      <vt:lpstr>Planes</vt:lpstr>
      <vt:lpstr>'DES -FT009'!Títulos_a_imprimir</vt:lpstr>
      <vt:lpstr>VP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Javier Andrés Niño Parrado</dc:creator>
  <cp:keywords/>
  <dc:description/>
  <cp:lastModifiedBy>Javier Andrés Niño Parrado</cp:lastModifiedBy>
  <cp:revision/>
  <dcterms:created xsi:type="dcterms:W3CDTF">2023-12-06T20:01:40Z</dcterms:created>
  <dcterms:modified xsi:type="dcterms:W3CDTF">2024-07-29T19:18:11Z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0x01010091C96E502F3C2A489B5FCAA8FBE8F869</vt:lpwstr>
  </property>
</Properties>
</file>