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aninop\Downloads\"/>
    </mc:Choice>
  </mc:AlternateContent>
  <xr:revisionPtr revIDLastSave="0" documentId="13_ncr:1_{5087E2DF-783D-4D0D-8ABF-821DC3AD68E0}" xr6:coauthVersionLast="47" xr6:coauthVersionMax="47" xr10:uidLastSave="{00000000-0000-0000-0000-000000000000}"/>
  <bookViews>
    <workbookView xWindow="-120" yWindow="-120" windowWidth="29040" windowHeight="15840" tabRatio="685" activeTab="1" xr2:uid="{00000000-000D-0000-FFFF-FFFF00000000}"/>
  </bookViews>
  <sheets>
    <sheet name="Formulación 2025" sheetId="13" r:id="rId1"/>
    <sheet name="ICFES" sheetId="31" r:id="rId2"/>
    <sheet name="Tablero de Seguimiento" sheetId="26" r:id="rId3"/>
    <sheet name="ETITC" sheetId="33" state="hidden" r:id="rId4"/>
    <sheet name="FODESEP" sheetId="32" state="hidden" r:id="rId5"/>
    <sheet name="ICETEX" sheetId="39" state="hidden" r:id="rId6"/>
    <sheet name="INFOTEP SAI" sheetId="36" state="hidden" r:id="rId7"/>
    <sheet name="INFOTEP SAN JUAN" sheetId="37" state="hidden" r:id="rId8"/>
    <sheet name="ITFIP" sheetId="35" state="hidden" r:id="rId9"/>
    <sheet name="MEN" sheetId="27" state="hidden" r:id="rId10"/>
    <sheet name="UAPA" sheetId="24" state="hidden" r:id="rId11"/>
    <sheet name="INTENALCO" sheetId="34" state="hidden" r:id="rId12"/>
    <sheet name="Versionamiento" sheetId="12" r:id="rId13"/>
    <sheet name="Hoja1" sheetId="38" state="hidden" r:id="rId14"/>
    <sheet name="Categorías" sheetId="7" state="hidden" r:id="rId15"/>
  </sheets>
  <definedNames>
    <definedName name="_xlnm._FilterDatabase" localSheetId="4" hidden="1">FODESEP!$J$5:$M$5</definedName>
    <definedName name="_xlnm._FilterDatabase" localSheetId="2" hidden="1">'Tablero de Seguimiento'!$A$3:$AX$23</definedName>
    <definedName name="_xlnm._FilterDatabase" localSheetId="10" hidden="1">UAPA!$A$1:$AG$14</definedName>
    <definedName name="_Hlk53668764">#REF!</definedName>
    <definedName name="_Toc116647881">ICFES!$Z$6</definedName>
    <definedName name="_xlnm.Print_Area" localSheetId="12">Versionamiento!$A$1:$I$23</definedName>
  </definedNames>
  <calcPr calcId="191028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2" i="26" l="1"/>
  <c r="AV7" i="26"/>
  <c r="AV8" i="26"/>
  <c r="AV9" i="26"/>
  <c r="AV10" i="26"/>
  <c r="AV11" i="26"/>
  <c r="AV12" i="26"/>
  <c r="AV13" i="26"/>
  <c r="AV14" i="26"/>
  <c r="AV15" i="26"/>
  <c r="AV16" i="26"/>
  <c r="AV17" i="26"/>
  <c r="AV18" i="26"/>
  <c r="AV19" i="26"/>
  <c r="AV20" i="26"/>
  <c r="AV21" i="26"/>
  <c r="AV23" i="26"/>
  <c r="AV6" i="26"/>
  <c r="AU7" i="26"/>
  <c r="AU8" i="26"/>
  <c r="AU9" i="26"/>
  <c r="AU10" i="26"/>
  <c r="AU11" i="26"/>
  <c r="AU12" i="26"/>
  <c r="AU13" i="26"/>
  <c r="AU14" i="26"/>
  <c r="AU15" i="26"/>
  <c r="AU16" i="26"/>
  <c r="AU17" i="26"/>
  <c r="AU18" i="26"/>
  <c r="AU19" i="26"/>
  <c r="AU20" i="26"/>
  <c r="AU21" i="26"/>
  <c r="AU6" i="26"/>
  <c r="AT7" i="26"/>
  <c r="AT8" i="26"/>
  <c r="AT9" i="26"/>
  <c r="AT10" i="26"/>
  <c r="AT11" i="26"/>
  <c r="AT12" i="26"/>
  <c r="AT13" i="26"/>
  <c r="AT14" i="26"/>
  <c r="AT15" i="26"/>
  <c r="AT16" i="26"/>
  <c r="AT17" i="26"/>
  <c r="AT18" i="26"/>
  <c r="AT19" i="26"/>
  <c r="AT20" i="26"/>
  <c r="AT21" i="26"/>
  <c r="AT6" i="26"/>
  <c r="AS7" i="26"/>
  <c r="AS8" i="26"/>
  <c r="AS9" i="26"/>
  <c r="AS10" i="26"/>
  <c r="AS11" i="26"/>
  <c r="AS12" i="26"/>
  <c r="AS13" i="26"/>
  <c r="AS14" i="26"/>
  <c r="AS15" i="26"/>
  <c r="AS16" i="26"/>
  <c r="AS17" i="26"/>
  <c r="AS18" i="26"/>
  <c r="AS19" i="26"/>
  <c r="AS20" i="26"/>
  <c r="AS21" i="26"/>
  <c r="AS6" i="26"/>
  <c r="AR7" i="26"/>
  <c r="AR8" i="26"/>
  <c r="AR9" i="26"/>
  <c r="AR10" i="26"/>
  <c r="AR11" i="26"/>
  <c r="AR12" i="26"/>
  <c r="AR13" i="26"/>
  <c r="AR14" i="26"/>
  <c r="AR15" i="26"/>
  <c r="AR16" i="26"/>
  <c r="AR17" i="26"/>
  <c r="AR18" i="26"/>
  <c r="AR19" i="26"/>
  <c r="AR20" i="26"/>
  <c r="AR21" i="26"/>
  <c r="AR6" i="26"/>
  <c r="AN7" i="26"/>
  <c r="AO7" i="26"/>
  <c r="AP7" i="26"/>
  <c r="AQ7" i="26"/>
  <c r="AN8" i="26"/>
  <c r="AO8" i="26"/>
  <c r="AP8" i="26"/>
  <c r="AQ8" i="26"/>
  <c r="AQ21" i="26" s="1"/>
  <c r="AN9" i="26"/>
  <c r="AO9" i="26"/>
  <c r="AP9" i="26"/>
  <c r="AQ9" i="26"/>
  <c r="AN10" i="26"/>
  <c r="AO10" i="26"/>
  <c r="AP10" i="26"/>
  <c r="AQ10" i="26"/>
  <c r="AN11" i="26"/>
  <c r="AO11" i="26"/>
  <c r="AP11" i="26"/>
  <c r="AQ11" i="26"/>
  <c r="AN12" i="26"/>
  <c r="AO12" i="26"/>
  <c r="AP12" i="26"/>
  <c r="AQ12" i="26"/>
  <c r="AN13" i="26"/>
  <c r="AO13" i="26"/>
  <c r="AP13" i="26"/>
  <c r="AQ13" i="26"/>
  <c r="AN14" i="26"/>
  <c r="AO14" i="26"/>
  <c r="AP14" i="26"/>
  <c r="AQ14" i="26"/>
  <c r="AN15" i="26"/>
  <c r="AN21" i="26" s="1"/>
  <c r="AO15" i="26"/>
  <c r="AP15" i="26"/>
  <c r="AQ15" i="26"/>
  <c r="AN16" i="26"/>
  <c r="AO16" i="26"/>
  <c r="AP16" i="26"/>
  <c r="AQ16" i="26"/>
  <c r="AN17" i="26"/>
  <c r="AO17" i="26"/>
  <c r="AP17" i="26"/>
  <c r="AQ17" i="26"/>
  <c r="AN18" i="26"/>
  <c r="AO18" i="26"/>
  <c r="AP18" i="26"/>
  <c r="AQ18" i="26"/>
  <c r="AN19" i="26"/>
  <c r="AO19" i="26"/>
  <c r="AP19" i="26"/>
  <c r="AQ19" i="26"/>
  <c r="AN20" i="26"/>
  <c r="AO20" i="26"/>
  <c r="AP20" i="26"/>
  <c r="AQ20" i="26"/>
  <c r="AQ6" i="26"/>
  <c r="AP6" i="26"/>
  <c r="AO6" i="26"/>
  <c r="AN6" i="26"/>
  <c r="AJ7" i="26"/>
  <c r="AK7" i="26"/>
  <c r="AL7" i="26"/>
  <c r="AM7" i="26"/>
  <c r="AJ8" i="26"/>
  <c r="AK8" i="26"/>
  <c r="AL8" i="26"/>
  <c r="AM8" i="26"/>
  <c r="AJ9" i="26"/>
  <c r="AK9" i="26"/>
  <c r="AL9" i="26"/>
  <c r="AM9" i="26"/>
  <c r="AJ10" i="26"/>
  <c r="AK10" i="26"/>
  <c r="AL10" i="26"/>
  <c r="AM10" i="26"/>
  <c r="AJ11" i="26"/>
  <c r="AK11" i="26"/>
  <c r="AL11" i="26"/>
  <c r="AM11" i="26"/>
  <c r="AJ12" i="26"/>
  <c r="AK12" i="26"/>
  <c r="AL12" i="26"/>
  <c r="AM12" i="26"/>
  <c r="AJ13" i="26"/>
  <c r="AK13" i="26"/>
  <c r="AL13" i="26"/>
  <c r="AM13" i="26"/>
  <c r="AJ14" i="26"/>
  <c r="AK14" i="26"/>
  <c r="AL14" i="26"/>
  <c r="AM14" i="26"/>
  <c r="AJ15" i="26"/>
  <c r="AK15" i="26"/>
  <c r="AL15" i="26"/>
  <c r="AM15" i="26"/>
  <c r="AJ16" i="26"/>
  <c r="AK16" i="26"/>
  <c r="AL16" i="26"/>
  <c r="AM16" i="26"/>
  <c r="AJ17" i="26"/>
  <c r="AK17" i="26"/>
  <c r="AL17" i="26"/>
  <c r="AM17" i="26"/>
  <c r="AJ18" i="26"/>
  <c r="AK18" i="26"/>
  <c r="AL18" i="26"/>
  <c r="AM18" i="26"/>
  <c r="AJ19" i="26"/>
  <c r="AK19" i="26"/>
  <c r="AL19" i="26"/>
  <c r="AM19" i="26"/>
  <c r="AJ20" i="26"/>
  <c r="AK20" i="26"/>
  <c r="AL20" i="26"/>
  <c r="AM20" i="26"/>
  <c r="AM6" i="26"/>
  <c r="AL6" i="26"/>
  <c r="AK6" i="26"/>
  <c r="AJ6" i="26"/>
  <c r="AJ21" i="26" s="1"/>
  <c r="AF7" i="26"/>
  <c r="AG7" i="26"/>
  <c r="AH7" i="26"/>
  <c r="AI7" i="26"/>
  <c r="AF8" i="26"/>
  <c r="AG8" i="26"/>
  <c r="AH8" i="26"/>
  <c r="AI8" i="26"/>
  <c r="AI21" i="26" s="1"/>
  <c r="AF9" i="26"/>
  <c r="AG9" i="26"/>
  <c r="AH9" i="26"/>
  <c r="AI9" i="26"/>
  <c r="AF10" i="26"/>
  <c r="AG10" i="26"/>
  <c r="AH10" i="26"/>
  <c r="AI10" i="26"/>
  <c r="AF11" i="26"/>
  <c r="AG11" i="26"/>
  <c r="AH11" i="26"/>
  <c r="AI11" i="26"/>
  <c r="AF12" i="26"/>
  <c r="AG12" i="26"/>
  <c r="AG21" i="26" s="1"/>
  <c r="AH12" i="26"/>
  <c r="AI12" i="26"/>
  <c r="AF13" i="26"/>
  <c r="AG13" i="26"/>
  <c r="AH13" i="26"/>
  <c r="AH21" i="26" s="1"/>
  <c r="AI13" i="26"/>
  <c r="AF14" i="26"/>
  <c r="AG14" i="26"/>
  <c r="AH14" i="26"/>
  <c r="AI14" i="26"/>
  <c r="AF15" i="26"/>
  <c r="AG15" i="26"/>
  <c r="AH15" i="26"/>
  <c r="AI15" i="26"/>
  <c r="AF16" i="26"/>
  <c r="AG16" i="26"/>
  <c r="AH16" i="26"/>
  <c r="AI16" i="26"/>
  <c r="AF17" i="26"/>
  <c r="AG17" i="26"/>
  <c r="AH17" i="26"/>
  <c r="AI17" i="26"/>
  <c r="AF18" i="26"/>
  <c r="AG18" i="26"/>
  <c r="AH18" i="26"/>
  <c r="AI18" i="26"/>
  <c r="AF19" i="26"/>
  <c r="AG19" i="26"/>
  <c r="AH19" i="26"/>
  <c r="AI19" i="26"/>
  <c r="AF20" i="26"/>
  <c r="AG20" i="26"/>
  <c r="AH20" i="26"/>
  <c r="AI20" i="26"/>
  <c r="AI6" i="26"/>
  <c r="AH6" i="26"/>
  <c r="AG6" i="26"/>
  <c r="AF6" i="26"/>
  <c r="AB7" i="26"/>
  <c r="AC7" i="26"/>
  <c r="AD7" i="26"/>
  <c r="AE7" i="26"/>
  <c r="AB8" i="26"/>
  <c r="AC8" i="26"/>
  <c r="AD8" i="26"/>
  <c r="AE8" i="26"/>
  <c r="AE21" i="26" s="1"/>
  <c r="AB9" i="26"/>
  <c r="AC9" i="26"/>
  <c r="AD9" i="26"/>
  <c r="AE9" i="26"/>
  <c r="AB10" i="26"/>
  <c r="AC10" i="26"/>
  <c r="AD10" i="26"/>
  <c r="AE10" i="26"/>
  <c r="AB11" i="26"/>
  <c r="AC11" i="26"/>
  <c r="AD11" i="26"/>
  <c r="AE11" i="26"/>
  <c r="AB12" i="26"/>
  <c r="AC12" i="26"/>
  <c r="AD12" i="26"/>
  <c r="AE12" i="26"/>
  <c r="AB13" i="26"/>
  <c r="AC13" i="26"/>
  <c r="AD13" i="26"/>
  <c r="AE13" i="26"/>
  <c r="AB14" i="26"/>
  <c r="AC14" i="26"/>
  <c r="AD14" i="26"/>
  <c r="AE14" i="26"/>
  <c r="AB15" i="26"/>
  <c r="AC15" i="26"/>
  <c r="AD15" i="26"/>
  <c r="AE15" i="26"/>
  <c r="AB16" i="26"/>
  <c r="AC16" i="26"/>
  <c r="AD16" i="26"/>
  <c r="AE16" i="26"/>
  <c r="AB17" i="26"/>
  <c r="AC17" i="26"/>
  <c r="AD17" i="26"/>
  <c r="AE17" i="26"/>
  <c r="AB18" i="26"/>
  <c r="AC18" i="26"/>
  <c r="AD18" i="26"/>
  <c r="AE18" i="26"/>
  <c r="AB19" i="26"/>
  <c r="AC19" i="26"/>
  <c r="AD19" i="26"/>
  <c r="AE19" i="26"/>
  <c r="AB20" i="26"/>
  <c r="AC20" i="26"/>
  <c r="AD20" i="26"/>
  <c r="AE20" i="26"/>
  <c r="AE6" i="26"/>
  <c r="AD6" i="26"/>
  <c r="AC6" i="26"/>
  <c r="AB6" i="26"/>
  <c r="AB21" i="26" s="1"/>
  <c r="X7" i="26"/>
  <c r="Y7" i="26"/>
  <c r="Z7" i="26"/>
  <c r="AA7" i="26"/>
  <c r="X8" i="26"/>
  <c r="Y8" i="26"/>
  <c r="Z8" i="26"/>
  <c r="AA8" i="26"/>
  <c r="AA21" i="26" s="1"/>
  <c r="X9" i="26"/>
  <c r="Y9" i="26"/>
  <c r="Z9" i="26"/>
  <c r="AA9" i="26"/>
  <c r="X10" i="26"/>
  <c r="Y10" i="26"/>
  <c r="Z10" i="26"/>
  <c r="AA10" i="26"/>
  <c r="X11" i="26"/>
  <c r="Y11" i="26"/>
  <c r="Z11" i="26"/>
  <c r="AA11" i="26"/>
  <c r="X12" i="26"/>
  <c r="Y12" i="26"/>
  <c r="Y21" i="26" s="1"/>
  <c r="Z12" i="26"/>
  <c r="AA12" i="26"/>
  <c r="X13" i="26"/>
  <c r="Y13" i="26"/>
  <c r="Z13" i="26"/>
  <c r="AA13" i="26"/>
  <c r="X14" i="26"/>
  <c r="Y14" i="26"/>
  <c r="Z14" i="26"/>
  <c r="AA14" i="26"/>
  <c r="X15" i="26"/>
  <c r="Y15" i="26"/>
  <c r="Z15" i="26"/>
  <c r="AA15" i="26"/>
  <c r="X16" i="26"/>
  <c r="Y16" i="26"/>
  <c r="Z16" i="26"/>
  <c r="AA16" i="26"/>
  <c r="X17" i="26"/>
  <c r="Y17" i="26"/>
  <c r="Z17" i="26"/>
  <c r="AA17" i="26"/>
  <c r="X18" i="26"/>
  <c r="Y18" i="26"/>
  <c r="Z18" i="26"/>
  <c r="AA18" i="26"/>
  <c r="X19" i="26"/>
  <c r="Y19" i="26"/>
  <c r="Z19" i="26"/>
  <c r="AA19" i="26"/>
  <c r="X20" i="26"/>
  <c r="Y20" i="26"/>
  <c r="Z20" i="26"/>
  <c r="AA20" i="26"/>
  <c r="AA6" i="26"/>
  <c r="Z6" i="26"/>
  <c r="Y6" i="26"/>
  <c r="X6" i="26"/>
  <c r="T7" i="26"/>
  <c r="U7" i="26"/>
  <c r="V7" i="26"/>
  <c r="W7" i="26"/>
  <c r="T8" i="26"/>
  <c r="U8" i="26"/>
  <c r="V8" i="26"/>
  <c r="W8" i="26"/>
  <c r="T9" i="26"/>
  <c r="U9" i="26"/>
  <c r="V9" i="26"/>
  <c r="W9" i="26"/>
  <c r="T10" i="26"/>
  <c r="U10" i="26"/>
  <c r="V10" i="26"/>
  <c r="W10" i="26"/>
  <c r="T11" i="26"/>
  <c r="U11" i="26"/>
  <c r="V11" i="26"/>
  <c r="W11" i="26"/>
  <c r="T12" i="26"/>
  <c r="U12" i="26"/>
  <c r="V12" i="26"/>
  <c r="W12" i="26"/>
  <c r="T13" i="26"/>
  <c r="U13" i="26"/>
  <c r="V13" i="26"/>
  <c r="W13" i="26"/>
  <c r="T14" i="26"/>
  <c r="U14" i="26"/>
  <c r="V14" i="26"/>
  <c r="W14" i="26"/>
  <c r="T15" i="26"/>
  <c r="U15" i="26"/>
  <c r="V15" i="26"/>
  <c r="W15" i="26"/>
  <c r="T16" i="26"/>
  <c r="U16" i="26"/>
  <c r="V16" i="26"/>
  <c r="W16" i="26"/>
  <c r="T17" i="26"/>
  <c r="U17" i="26"/>
  <c r="V17" i="26"/>
  <c r="W17" i="26"/>
  <c r="T18" i="26"/>
  <c r="U18" i="26"/>
  <c r="V18" i="26"/>
  <c r="W18" i="26"/>
  <c r="T19" i="26"/>
  <c r="U19" i="26"/>
  <c r="V19" i="26"/>
  <c r="W19" i="26"/>
  <c r="T20" i="26"/>
  <c r="U20" i="26"/>
  <c r="V20" i="26"/>
  <c r="W20" i="26"/>
  <c r="W6" i="26"/>
  <c r="V6" i="26"/>
  <c r="U6" i="26"/>
  <c r="T6" i="26"/>
  <c r="T21" i="26" s="1"/>
  <c r="P7" i="26"/>
  <c r="Q7" i="26"/>
  <c r="R7" i="26"/>
  <c r="S7" i="26"/>
  <c r="P8" i="26"/>
  <c r="Q8" i="26"/>
  <c r="R8" i="26"/>
  <c r="S8" i="26"/>
  <c r="P9" i="26"/>
  <c r="Q9" i="26"/>
  <c r="R9" i="26"/>
  <c r="S9" i="26"/>
  <c r="P10" i="26"/>
  <c r="Q10" i="26"/>
  <c r="R10" i="26"/>
  <c r="S10" i="26"/>
  <c r="P11" i="26"/>
  <c r="Q11" i="26"/>
  <c r="R11" i="26"/>
  <c r="S11" i="26"/>
  <c r="P12" i="26"/>
  <c r="Q12" i="26"/>
  <c r="Q21" i="26" s="1"/>
  <c r="R12" i="26"/>
  <c r="S12" i="26"/>
  <c r="P13" i="26"/>
  <c r="Q13" i="26"/>
  <c r="R13" i="26"/>
  <c r="R21" i="26" s="1"/>
  <c r="S13" i="26"/>
  <c r="P14" i="26"/>
  <c r="Q14" i="26"/>
  <c r="R14" i="26"/>
  <c r="S14" i="26"/>
  <c r="P15" i="26"/>
  <c r="Q15" i="26"/>
  <c r="R15" i="26"/>
  <c r="S15" i="26"/>
  <c r="P16" i="26"/>
  <c r="Q16" i="26"/>
  <c r="R16" i="26"/>
  <c r="S16" i="26"/>
  <c r="P17" i="26"/>
  <c r="Q17" i="26"/>
  <c r="R17" i="26"/>
  <c r="S17" i="26"/>
  <c r="P18" i="26"/>
  <c r="Q18" i="26"/>
  <c r="R18" i="26"/>
  <c r="S18" i="26"/>
  <c r="P19" i="26"/>
  <c r="Q19" i="26"/>
  <c r="R19" i="26"/>
  <c r="S19" i="26"/>
  <c r="P20" i="26"/>
  <c r="Q20" i="26"/>
  <c r="R20" i="26"/>
  <c r="S20" i="26"/>
  <c r="S6" i="26"/>
  <c r="R6" i="26"/>
  <c r="Q6" i="26"/>
  <c r="P6" i="26"/>
  <c r="P21" i="26" s="1"/>
  <c r="L7" i="26"/>
  <c r="M7" i="26"/>
  <c r="N7" i="26"/>
  <c r="O7" i="26"/>
  <c r="L8" i="26"/>
  <c r="M8" i="26"/>
  <c r="N8" i="26"/>
  <c r="O8" i="26"/>
  <c r="L9" i="26"/>
  <c r="M9" i="26"/>
  <c r="N9" i="26"/>
  <c r="O9" i="26"/>
  <c r="L10" i="26"/>
  <c r="M10" i="26"/>
  <c r="N10" i="26"/>
  <c r="O10" i="26"/>
  <c r="L11" i="26"/>
  <c r="M11" i="26"/>
  <c r="N11" i="26"/>
  <c r="O11" i="26"/>
  <c r="L12" i="26"/>
  <c r="M12" i="26"/>
  <c r="N12" i="26"/>
  <c r="O12" i="26"/>
  <c r="L13" i="26"/>
  <c r="M13" i="26"/>
  <c r="N13" i="26"/>
  <c r="O13" i="26"/>
  <c r="L14" i="26"/>
  <c r="M14" i="26"/>
  <c r="N14" i="26"/>
  <c r="O14" i="26"/>
  <c r="L15" i="26"/>
  <c r="M15" i="26"/>
  <c r="N15" i="26"/>
  <c r="O15" i="26"/>
  <c r="L16" i="26"/>
  <c r="M16" i="26"/>
  <c r="N16" i="26"/>
  <c r="O16" i="26"/>
  <c r="L17" i="26"/>
  <c r="M17" i="26"/>
  <c r="N17" i="26"/>
  <c r="O17" i="26"/>
  <c r="L18" i="26"/>
  <c r="M18" i="26"/>
  <c r="N18" i="26"/>
  <c r="O18" i="26"/>
  <c r="L19" i="26"/>
  <c r="M19" i="26"/>
  <c r="N19" i="26"/>
  <c r="O19" i="26"/>
  <c r="L20" i="26"/>
  <c r="M20" i="26"/>
  <c r="N20" i="26"/>
  <c r="O20" i="26"/>
  <c r="O6" i="26"/>
  <c r="N6" i="26"/>
  <c r="M6" i="26"/>
  <c r="L6" i="26"/>
  <c r="K21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6" i="26"/>
  <c r="J7" i="26"/>
  <c r="J8" i="26"/>
  <c r="J21" i="26" s="1"/>
  <c r="J9" i="26"/>
  <c r="J10" i="26"/>
  <c r="J11" i="26"/>
  <c r="J12" i="26"/>
  <c r="J13" i="26"/>
  <c r="J14" i="26"/>
  <c r="J15" i="26"/>
  <c r="J16" i="26"/>
  <c r="J17" i="26"/>
  <c r="J18" i="26"/>
  <c r="J19" i="26"/>
  <c r="J20" i="26"/>
  <c r="J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6" i="26"/>
  <c r="H7" i="26"/>
  <c r="H8" i="26"/>
  <c r="H9" i="26"/>
  <c r="H10" i="26"/>
  <c r="H11" i="26"/>
  <c r="H12" i="26"/>
  <c r="H13" i="26"/>
  <c r="H14" i="26"/>
  <c r="H21" i="26" s="1"/>
  <c r="H15" i="26"/>
  <c r="H16" i="26"/>
  <c r="H17" i="26"/>
  <c r="H18" i="26"/>
  <c r="H19" i="26"/>
  <c r="H20" i="26"/>
  <c r="H6" i="26"/>
  <c r="AP21" i="26"/>
  <c r="AO21" i="26"/>
  <c r="AM21" i="26"/>
  <c r="AL21" i="26"/>
  <c r="AK21" i="26"/>
  <c r="AD21" i="26"/>
  <c r="AC21" i="26"/>
  <c r="Z21" i="26"/>
  <c r="W21" i="26"/>
  <c r="V21" i="26"/>
  <c r="U21" i="26"/>
  <c r="S21" i="26"/>
  <c r="O21" i="26"/>
  <c r="N21" i="26"/>
  <c r="M21" i="26"/>
  <c r="L21" i="26"/>
  <c r="M21" i="13"/>
  <c r="L21" i="13"/>
  <c r="K21" i="13"/>
  <c r="J21" i="13"/>
  <c r="N13" i="13"/>
  <c r="N14" i="13"/>
  <c r="N15" i="13"/>
  <c r="N16" i="13"/>
  <c r="N17" i="13"/>
  <c r="N18" i="13"/>
  <c r="N19" i="13"/>
  <c r="N20" i="13"/>
  <c r="G20" i="34"/>
  <c r="F20" i="34"/>
  <c r="E20" i="34"/>
  <c r="G19" i="34"/>
  <c r="F19" i="34"/>
  <c r="E19" i="34"/>
  <c r="G18" i="34"/>
  <c r="F18" i="34"/>
  <c r="E18" i="34"/>
  <c r="G17" i="34"/>
  <c r="F17" i="34"/>
  <c r="E17" i="34"/>
  <c r="G16" i="34"/>
  <c r="F16" i="34"/>
  <c r="E16" i="34"/>
  <c r="G15" i="34"/>
  <c r="F15" i="34"/>
  <c r="E15" i="34"/>
  <c r="G14" i="34"/>
  <c r="F14" i="34"/>
  <c r="E14" i="34"/>
  <c r="G13" i="34"/>
  <c r="F13" i="34"/>
  <c r="E13" i="34"/>
  <c r="G12" i="34"/>
  <c r="F12" i="34"/>
  <c r="E12" i="34"/>
  <c r="G11" i="34"/>
  <c r="F11" i="34"/>
  <c r="E11" i="34"/>
  <c r="G10" i="34"/>
  <c r="F10" i="34"/>
  <c r="E10" i="34"/>
  <c r="G9" i="34"/>
  <c r="F9" i="34"/>
  <c r="E9" i="34"/>
  <c r="G8" i="34"/>
  <c r="F8" i="34"/>
  <c r="E8" i="34"/>
  <c r="G7" i="34"/>
  <c r="F7" i="34"/>
  <c r="E7" i="34"/>
  <c r="G6" i="34"/>
  <c r="F6" i="34"/>
  <c r="E6" i="34"/>
  <c r="G20" i="24"/>
  <c r="F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G12" i="24"/>
  <c r="F12" i="24"/>
  <c r="E12" i="24"/>
  <c r="G11" i="24"/>
  <c r="F11" i="24"/>
  <c r="E11" i="24"/>
  <c r="G10" i="24"/>
  <c r="F10" i="24"/>
  <c r="E10" i="24"/>
  <c r="G9" i="24"/>
  <c r="F9" i="24"/>
  <c r="E9" i="24"/>
  <c r="G8" i="24"/>
  <c r="F8" i="24"/>
  <c r="E8" i="24"/>
  <c r="G7" i="24"/>
  <c r="F7" i="24"/>
  <c r="E7" i="24"/>
  <c r="G6" i="24"/>
  <c r="F6" i="24"/>
  <c r="E6" i="24"/>
  <c r="G20" i="27"/>
  <c r="F20" i="27"/>
  <c r="E20" i="27"/>
  <c r="G19" i="27"/>
  <c r="F19" i="27"/>
  <c r="E19" i="27"/>
  <c r="G18" i="27"/>
  <c r="F18" i="27"/>
  <c r="E18" i="27"/>
  <c r="G17" i="27"/>
  <c r="F17" i="27"/>
  <c r="E17" i="27"/>
  <c r="G16" i="27"/>
  <c r="F16" i="27"/>
  <c r="E16" i="27"/>
  <c r="G15" i="27"/>
  <c r="F15" i="27"/>
  <c r="E15" i="27"/>
  <c r="G14" i="27"/>
  <c r="F14" i="27"/>
  <c r="E14" i="27"/>
  <c r="G13" i="27"/>
  <c r="F13" i="27"/>
  <c r="E13" i="27"/>
  <c r="G12" i="27"/>
  <c r="F12" i="27"/>
  <c r="E12" i="27"/>
  <c r="G11" i="27"/>
  <c r="F11" i="27"/>
  <c r="E11" i="27"/>
  <c r="G10" i="27"/>
  <c r="F10" i="27"/>
  <c r="E10" i="27"/>
  <c r="G9" i="27"/>
  <c r="F9" i="27"/>
  <c r="E9" i="27"/>
  <c r="G8" i="27"/>
  <c r="F8" i="27"/>
  <c r="E8" i="27"/>
  <c r="G7" i="27"/>
  <c r="F7" i="27"/>
  <c r="E7" i="27"/>
  <c r="G6" i="27"/>
  <c r="F6" i="27"/>
  <c r="E6" i="27"/>
  <c r="G20" i="35"/>
  <c r="F20" i="35"/>
  <c r="E20" i="35"/>
  <c r="G19" i="35"/>
  <c r="F19" i="35"/>
  <c r="E19" i="35"/>
  <c r="G18" i="35"/>
  <c r="F18" i="35"/>
  <c r="E18" i="35"/>
  <c r="G17" i="35"/>
  <c r="F17" i="35"/>
  <c r="E17" i="35"/>
  <c r="G16" i="35"/>
  <c r="F16" i="35"/>
  <c r="E16" i="35"/>
  <c r="G15" i="35"/>
  <c r="F15" i="35"/>
  <c r="E15" i="35"/>
  <c r="G14" i="35"/>
  <c r="F14" i="35"/>
  <c r="E14" i="35"/>
  <c r="G13" i="35"/>
  <c r="F13" i="35"/>
  <c r="E13" i="35"/>
  <c r="G12" i="35"/>
  <c r="F12" i="35"/>
  <c r="E12" i="35"/>
  <c r="G11" i="35"/>
  <c r="F11" i="35"/>
  <c r="E11" i="35"/>
  <c r="G10" i="35"/>
  <c r="F10" i="35"/>
  <c r="E10" i="35"/>
  <c r="G9" i="35"/>
  <c r="F9" i="35"/>
  <c r="E9" i="35"/>
  <c r="G8" i="35"/>
  <c r="F8" i="35"/>
  <c r="E8" i="35"/>
  <c r="G7" i="35"/>
  <c r="F7" i="35"/>
  <c r="E7" i="35"/>
  <c r="G6" i="35"/>
  <c r="F6" i="35"/>
  <c r="E6" i="35"/>
  <c r="G20" i="37"/>
  <c r="F20" i="37"/>
  <c r="G19" i="37"/>
  <c r="F19" i="37"/>
  <c r="G18" i="37"/>
  <c r="F18" i="37"/>
  <c r="G17" i="37"/>
  <c r="F17" i="37"/>
  <c r="G16" i="37"/>
  <c r="F16" i="37"/>
  <c r="G15" i="37"/>
  <c r="F15" i="37"/>
  <c r="G14" i="37"/>
  <c r="F14" i="37"/>
  <c r="G13" i="37"/>
  <c r="F13" i="37"/>
  <c r="G12" i="37"/>
  <c r="F12" i="37"/>
  <c r="G11" i="37"/>
  <c r="F11" i="37"/>
  <c r="G10" i="37"/>
  <c r="F10" i="37"/>
  <c r="G9" i="37"/>
  <c r="F9" i="37"/>
  <c r="G8" i="37"/>
  <c r="F8" i="37"/>
  <c r="G7" i="37"/>
  <c r="F7" i="37"/>
  <c r="G6" i="37"/>
  <c r="F6" i="37"/>
  <c r="G20" i="36"/>
  <c r="F20" i="36"/>
  <c r="E20" i="36"/>
  <c r="G19" i="36"/>
  <c r="F19" i="36"/>
  <c r="E19" i="36"/>
  <c r="G18" i="36"/>
  <c r="F18" i="36"/>
  <c r="E18" i="36"/>
  <c r="G17" i="36"/>
  <c r="F17" i="36"/>
  <c r="E17" i="36"/>
  <c r="G16" i="36"/>
  <c r="F16" i="36"/>
  <c r="E16" i="36"/>
  <c r="G15" i="36"/>
  <c r="F15" i="36"/>
  <c r="E15" i="36"/>
  <c r="G14" i="36"/>
  <c r="F14" i="36"/>
  <c r="E14" i="36"/>
  <c r="G13" i="36"/>
  <c r="F13" i="36"/>
  <c r="E13" i="36"/>
  <c r="G12" i="36"/>
  <c r="F12" i="36"/>
  <c r="E12" i="36"/>
  <c r="G11" i="36"/>
  <c r="F11" i="36"/>
  <c r="E11" i="36"/>
  <c r="G10" i="36"/>
  <c r="F10" i="36"/>
  <c r="E10" i="36"/>
  <c r="G9" i="36"/>
  <c r="F9" i="36"/>
  <c r="E9" i="36"/>
  <c r="G8" i="36"/>
  <c r="F8" i="36"/>
  <c r="E8" i="36"/>
  <c r="G7" i="36"/>
  <c r="F7" i="36"/>
  <c r="E7" i="36"/>
  <c r="G6" i="36"/>
  <c r="F6" i="36"/>
  <c r="E6" i="36"/>
  <c r="G20" i="31"/>
  <c r="F20" i="31"/>
  <c r="E20" i="31"/>
  <c r="G19" i="31"/>
  <c r="F19" i="31"/>
  <c r="E19" i="31"/>
  <c r="G18" i="31"/>
  <c r="F18" i="31"/>
  <c r="E18" i="31"/>
  <c r="G17" i="31"/>
  <c r="F17" i="31"/>
  <c r="E17" i="31"/>
  <c r="G16" i="31"/>
  <c r="F16" i="31"/>
  <c r="E16" i="31"/>
  <c r="G15" i="31"/>
  <c r="F15" i="31"/>
  <c r="E15" i="31"/>
  <c r="G14" i="31"/>
  <c r="F14" i="31"/>
  <c r="E14" i="31"/>
  <c r="G13" i="31"/>
  <c r="F13" i="31"/>
  <c r="E13" i="31"/>
  <c r="G12" i="31"/>
  <c r="F12" i="31"/>
  <c r="E12" i="31"/>
  <c r="G11" i="31"/>
  <c r="F11" i="31"/>
  <c r="E11" i="31"/>
  <c r="G10" i="31"/>
  <c r="F10" i="31"/>
  <c r="E10" i="31"/>
  <c r="G9" i="31"/>
  <c r="F9" i="31"/>
  <c r="E9" i="31"/>
  <c r="G8" i="31"/>
  <c r="F8" i="31"/>
  <c r="E8" i="31"/>
  <c r="G7" i="31"/>
  <c r="F7" i="31"/>
  <c r="E7" i="31"/>
  <c r="G6" i="31"/>
  <c r="F6" i="31"/>
  <c r="E6" i="31"/>
  <c r="G20" i="32"/>
  <c r="F20" i="32"/>
  <c r="E20" i="32"/>
  <c r="G19" i="32"/>
  <c r="F19" i="32"/>
  <c r="E19" i="32"/>
  <c r="G18" i="32"/>
  <c r="F18" i="32"/>
  <c r="E18" i="32"/>
  <c r="G17" i="32"/>
  <c r="F17" i="32"/>
  <c r="E17" i="32"/>
  <c r="G16" i="32"/>
  <c r="F16" i="32"/>
  <c r="E16" i="32"/>
  <c r="G15" i="32"/>
  <c r="F15" i="32"/>
  <c r="E15" i="32"/>
  <c r="G14" i="32"/>
  <c r="F14" i="32"/>
  <c r="E14" i="32"/>
  <c r="G13" i="32"/>
  <c r="F13" i="32"/>
  <c r="E13" i="32"/>
  <c r="G12" i="32"/>
  <c r="F12" i="32"/>
  <c r="E12" i="32"/>
  <c r="G11" i="32"/>
  <c r="F11" i="32"/>
  <c r="E11" i="32"/>
  <c r="G10" i="32"/>
  <c r="F10" i="32"/>
  <c r="E10" i="32"/>
  <c r="G9" i="32"/>
  <c r="F9" i="32"/>
  <c r="E9" i="32"/>
  <c r="G8" i="32"/>
  <c r="F8" i="32"/>
  <c r="E8" i="32"/>
  <c r="G7" i="32"/>
  <c r="F7" i="32"/>
  <c r="E7" i="32"/>
  <c r="G6" i="32"/>
  <c r="F6" i="32"/>
  <c r="E6" i="32"/>
  <c r="G20" i="33"/>
  <c r="F20" i="33"/>
  <c r="E20" i="33"/>
  <c r="G19" i="33"/>
  <c r="F19" i="33"/>
  <c r="E19" i="33"/>
  <c r="G18" i="33"/>
  <c r="F18" i="33"/>
  <c r="E18" i="33"/>
  <c r="G17" i="33"/>
  <c r="F17" i="33"/>
  <c r="E17" i="33"/>
  <c r="G16" i="33"/>
  <c r="F16" i="33"/>
  <c r="E16" i="33"/>
  <c r="G15" i="33"/>
  <c r="F15" i="33"/>
  <c r="E15" i="33"/>
  <c r="G14" i="33"/>
  <c r="F14" i="33"/>
  <c r="E14" i="33"/>
  <c r="G13" i="33"/>
  <c r="F13" i="33"/>
  <c r="E13" i="33"/>
  <c r="G12" i="33"/>
  <c r="F12" i="33"/>
  <c r="E12" i="33"/>
  <c r="G11" i="33"/>
  <c r="F11" i="33"/>
  <c r="E11" i="33"/>
  <c r="G10" i="33"/>
  <c r="F10" i="33"/>
  <c r="E10" i="33"/>
  <c r="G9" i="33"/>
  <c r="F9" i="33"/>
  <c r="E9" i="33"/>
  <c r="G8" i="33"/>
  <c r="F8" i="33"/>
  <c r="E8" i="33"/>
  <c r="G7" i="33"/>
  <c r="F7" i="33"/>
  <c r="E7" i="33"/>
  <c r="G6" i="33"/>
  <c r="F6" i="33"/>
  <c r="E6" i="33"/>
  <c r="E6" i="26"/>
  <c r="F6" i="26"/>
  <c r="G6" i="26"/>
  <c r="E7" i="26"/>
  <c r="F7" i="26"/>
  <c r="G7" i="26"/>
  <c r="E8" i="26"/>
  <c r="F8" i="26"/>
  <c r="G8" i="26"/>
  <c r="E9" i="26"/>
  <c r="F9" i="26"/>
  <c r="G9" i="26"/>
  <c r="E10" i="26"/>
  <c r="F10" i="26"/>
  <c r="G10" i="26"/>
  <c r="E11" i="26"/>
  <c r="F11" i="26"/>
  <c r="G11" i="26"/>
  <c r="E12" i="26"/>
  <c r="F12" i="26"/>
  <c r="G12" i="26"/>
  <c r="E13" i="26"/>
  <c r="F13" i="26"/>
  <c r="G13" i="26"/>
  <c r="E14" i="26"/>
  <c r="F14" i="26"/>
  <c r="G14" i="26"/>
  <c r="E15" i="26"/>
  <c r="F15" i="26"/>
  <c r="G15" i="26"/>
  <c r="E16" i="26"/>
  <c r="F16" i="26"/>
  <c r="G16" i="26"/>
  <c r="E17" i="26"/>
  <c r="F17" i="26"/>
  <c r="G17" i="26"/>
  <c r="E18" i="26"/>
  <c r="F18" i="26"/>
  <c r="G18" i="26"/>
  <c r="E19" i="26"/>
  <c r="F19" i="26"/>
  <c r="G19" i="26"/>
  <c r="E20" i="26"/>
  <c r="F20" i="26"/>
  <c r="G20" i="26"/>
  <c r="AF21" i="26" l="1"/>
  <c r="X21" i="26"/>
  <c r="AX19" i="26" l="1"/>
  <c r="N8" i="13"/>
  <c r="AX11" i="26" l="1"/>
  <c r="M23" i="24" l="1"/>
  <c r="AH20" i="24"/>
  <c r="T21" i="35"/>
  <c r="T20" i="31"/>
  <c r="T21" i="33"/>
  <c r="N7" i="13"/>
  <c r="N9" i="13"/>
  <c r="N10" i="13"/>
  <c r="N11" i="13"/>
  <c r="N12" i="13"/>
  <c r="N6" i="13"/>
  <c r="N22" i="13"/>
  <c r="AX10" i="26"/>
  <c r="AX12" i="26"/>
  <c r="AX14" i="26"/>
  <c r="AX16" i="26"/>
  <c r="AX18" i="26"/>
  <c r="AX13" i="26"/>
  <c r="AX8" i="26" l="1"/>
  <c r="AX6" i="26"/>
  <c r="AX9" i="26"/>
  <c r="AX17" i="26"/>
  <c r="AX15" i="26"/>
  <c r="AX7" i="26"/>
  <c r="AX21" i="26" l="1"/>
  <c r="AV27" i="26" l="1"/>
</calcChain>
</file>

<file path=xl/sharedStrings.xml><?xml version="1.0" encoding="utf-8"?>
<sst xmlns="http://schemas.openxmlformats.org/spreadsheetml/2006/main" count="1212" uniqueCount="222">
  <si>
    <t>Plan de Acción del Sector Administrativo - 2025</t>
  </si>
  <si>
    <t>EJE de acción</t>
  </si>
  <si>
    <t>Objetivo estratégico</t>
  </si>
  <si>
    <t>Actividad</t>
  </si>
  <si>
    <t>Evidencia de cumplimiento</t>
  </si>
  <si>
    <t>Nombre del Indicador</t>
  </si>
  <si>
    <t>Fórmula del Indicador</t>
  </si>
  <si>
    <t>Unidad de Medida</t>
  </si>
  <si>
    <t>Fecha de Ejecución</t>
  </si>
  <si>
    <t>Meta por trimestre</t>
  </si>
  <si>
    <t>Inicio
DD/MM/AAAA</t>
  </si>
  <si>
    <t>Final DD/MM/AAAA</t>
  </si>
  <si>
    <t>I TRIM</t>
  </si>
  <si>
    <t>II TRIM</t>
  </si>
  <si>
    <t>III TRIM</t>
  </si>
  <si>
    <t>IV TRIM</t>
  </si>
  <si>
    <t xml:space="preserve">%
Proyectado </t>
  </si>
  <si>
    <t>Cultura organizacional</t>
  </si>
  <si>
    <t>Fortalecer la cultura organizacional mediante la implementación de un modelo que promueva el trabajo colaborativo, la exploración, reconociendo al talento humano como eje fundamental a través del desarrollo y liderazgo inspirador.</t>
  </si>
  <si>
    <t>Realizar la caracterización de la cultura organizacional de la entidad, alineada con los valores y objetivos estratégicos de la entidad</t>
  </si>
  <si>
    <t xml:space="preserve">Un documento de caracterización entregado </t>
  </si>
  <si>
    <t>N/A</t>
  </si>
  <si>
    <t xml:space="preserve">Número </t>
  </si>
  <si>
    <t xml:space="preserve">
Elaborar  el plan de trabajo del modelo de cultura organizacional de acuerdo con los resultados del diagnóstico</t>
  </si>
  <si>
    <t>Un plan de trabajo diseñado</t>
  </si>
  <si>
    <t>Ejecutar el plan de trabajo que permita la implementación del modelo de cultura organizacional de la entidad.</t>
  </si>
  <si>
    <t>Un informe trimestral del plan de trabajo ejecutado</t>
  </si>
  <si>
    <t>% Avance de la implementación del plan de trabajo</t>
  </si>
  <si>
    <t>Número de actividades ejecutadas / Número actividades planteadas</t>
  </si>
  <si>
    <t>Porcentaje</t>
  </si>
  <si>
    <t xml:space="preserve">
Evaluar la implementación de la cultura organizacional de la entidad.
</t>
  </si>
  <si>
    <t xml:space="preserve">Informe de la evaluación </t>
  </si>
  <si>
    <t>Modelo de voz de la ciudadanía</t>
  </si>
  <si>
    <t>Mejorar la experiencia ciudadana y la relación con los grupos de valor mediante la implementación de un modelo de voz que facilite la interacción inclusiva, transparente y eficiente, articulando necesidades, simplificando trámites y fomentando la participación y rendición de cuentas.</t>
  </si>
  <si>
    <t>Diseñar una estrategia de comunicación de acuerdo con los canales de participación establecidos por la entidad, que faciliten la interacción con los grupos de valor y la mejora de la experiencia de servicio de la Entidad</t>
  </si>
  <si>
    <t>Un documento Estrategia de comunicación diseñada</t>
  </si>
  <si>
    <t>Implementar la estrategia de comunicación que promueva la participación de los grupos de valor para mejorar la experiencia de servicio de la Entidad.</t>
  </si>
  <si>
    <t xml:space="preserve">Un informe trimestral de la implementación de la estrategia de comunicación </t>
  </si>
  <si>
    <t>40%</t>
  </si>
  <si>
    <t>30%</t>
  </si>
  <si>
    <t xml:space="preserve">
Realizar un grupo focal para identificar oportunidades de mejora a partir de las opiniones de los grupos de valor.
</t>
  </si>
  <si>
    <t>Un informe semestral</t>
  </si>
  <si>
    <t>Implementar las mejoras derivadas del desarrollo del  grupo focal</t>
  </si>
  <si>
    <t>Modelos operativos flexibles</t>
  </si>
  <si>
    <t>Rediseñar los modelos operativos para fortalecer la gestión de las entidades, fomentando la autoevaluación, el autocontrol y la medición de indicadores, adaptándolos según las necesidades del nuevo contexto sectorial.</t>
  </si>
  <si>
    <t>Elaborar  diagnóstico sobre el contexto institucional de la entidad</t>
  </si>
  <si>
    <t xml:space="preserve">Un documento técnico sobre el contexto institucional </t>
  </si>
  <si>
    <t>NA</t>
  </si>
  <si>
    <t>100%</t>
  </si>
  <si>
    <t>Diseñar un plan de trabajo de acuerdo a la priorización de las actividades identificadas en el contexto institucional</t>
  </si>
  <si>
    <t xml:space="preserve">Un plan de trabajo diseñado </t>
  </si>
  <si>
    <t>Implementar un plan de trabajo de acuerdo a la priorización de las actividades identificadas en el contexto institucional</t>
  </si>
  <si>
    <t>Dos informes semestrales</t>
  </si>
  <si>
    <t>Gestión del conocimiento</t>
  </si>
  <si>
    <t>Fortalecer la gestión del conocimiento institucional mediante el uso de herramientas tecnológicas y la implementación de metodologías para capturar, organizar y transferir saberes y experticia de manera eficiente</t>
  </si>
  <si>
    <t>Realizar el diagnóstico de las necesidades relacionadas con la política de gestión del conocimiento de la entidad</t>
  </si>
  <si>
    <t xml:space="preserve">Un diagnóstico sobre las necesidades de la Entidad </t>
  </si>
  <si>
    <t>Diseñar un plan de trabajo derivado del diagnóstico de las necesidades de la política de gestión del conocimiento de la entidad</t>
  </si>
  <si>
    <t>Implementar un plan de trabajo derivado del diagnóstico de las necesidades de la política de gestión del conocimiento de la entidad</t>
  </si>
  <si>
    <t>Evaluar la implementación del plan de trabajo identificado por la Entidad</t>
  </si>
  <si>
    <t>Un Informe de evaluación</t>
  </si>
  <si>
    <t xml:space="preserve">PORCENTAJE ESPERADO POR TRIMESTRE 2025 </t>
  </si>
  <si>
    <t>Eje de acción</t>
  </si>
  <si>
    <t>Nombre del indicador</t>
  </si>
  <si>
    <t>Fórmula del indicador</t>
  </si>
  <si>
    <t>Unidad de medida</t>
  </si>
  <si>
    <t>ETITC</t>
  </si>
  <si>
    <t>FODESEP</t>
  </si>
  <si>
    <t>ICFES</t>
  </si>
  <si>
    <t>INFOTEP SAI</t>
  </si>
  <si>
    <t>INFOTEP SAN JUAN</t>
  </si>
  <si>
    <t>ITFIP</t>
  </si>
  <si>
    <t>MEN</t>
  </si>
  <si>
    <t>UNIDAD DE ALIMENTACIÓN ESCOLAR</t>
  </si>
  <si>
    <t>INTENALCO</t>
  </si>
  <si>
    <t>lll TRIM</t>
  </si>
  <si>
    <t>lV TRIM</t>
  </si>
  <si>
    <t>% Acumulado por actividad 2024</t>
  </si>
  <si>
    <t>I TRIMESTRE</t>
  </si>
  <si>
    <t>II TRIMESTRE</t>
  </si>
  <si>
    <t>III TRIMESTRE</t>
  </si>
  <si>
    <t>IV TRIMESTRE</t>
  </si>
  <si>
    <t>% De cumplimiento por actividad</t>
  </si>
  <si>
    <t>% Acumulado por actividad</t>
  </si>
  <si>
    <t>UAPA</t>
  </si>
  <si>
    <t xml:space="preserve">PORCENTAJE DE AVANCE POR TRIMESTRE EN CADA  ENTIDAD 2025 </t>
  </si>
  <si>
    <t>SI</t>
  </si>
  <si>
    <t>Plan de acción del Sector Administrativo 2025</t>
  </si>
  <si>
    <t>NO</t>
  </si>
  <si>
    <t>Programación Actividades</t>
  </si>
  <si>
    <t>Seguimiento Implementación de Actividades</t>
  </si>
  <si>
    <t xml:space="preserve">Avance cuantitativo </t>
  </si>
  <si>
    <t>% de avance del período</t>
  </si>
  <si>
    <t>Avance descriptivo</t>
  </si>
  <si>
    <t>Reporte validado</t>
  </si>
  <si>
    <t>Observaciones validación</t>
  </si>
  <si>
    <t>Objetivo Transformacional</t>
  </si>
  <si>
    <t>Objetivo Estratégico</t>
  </si>
  <si>
    <t>Objetivos tácticos</t>
  </si>
  <si>
    <t>Actividades</t>
  </si>
  <si>
    <t>Productos</t>
  </si>
  <si>
    <t>Meta</t>
  </si>
  <si>
    <t>Indicador de Producto</t>
  </si>
  <si>
    <r>
      <t xml:space="preserve">Mejorar la gestión y el desempeño del Ecosistema Sectorial en </t>
    </r>
    <r>
      <rPr>
        <b/>
        <sz val="12"/>
        <rFont val="Calibri"/>
        <family val="2"/>
      </rPr>
      <t>calidad del servicio y transparencia</t>
    </r>
    <r>
      <rPr>
        <sz val="12"/>
        <rFont val="Calibri"/>
        <family val="2"/>
      </rPr>
      <t xml:space="preserve">, con un proceso de </t>
    </r>
    <r>
      <rPr>
        <b/>
        <sz val="12"/>
        <rFont val="Calibri"/>
        <family val="2"/>
      </rPr>
      <t>transformación cultural</t>
    </r>
    <r>
      <rPr>
        <sz val="12"/>
        <rFont val="Calibri"/>
        <family val="2"/>
      </rPr>
      <t xml:space="preserve"> que articule las dimensiones y los componentes de la </t>
    </r>
    <r>
      <rPr>
        <b/>
        <sz val="12"/>
        <rFont val="Calibri"/>
        <family val="2"/>
      </rPr>
      <t>gestión estratégica y operativa.</t>
    </r>
  </si>
  <si>
    <t>Mantener al sector entre los tres primeros lugares en los resultados de la evaluación del desempeño institucional y sectorial que el Departamento Administrativo de la Función Pública mide anualmente, a través del  Formulario Único de Reporte de Avances de la Gestión (FURAG), con base en el Modelo Integrado de Gestión y planeación MIPG</t>
  </si>
  <si>
    <t xml:space="preserve">Movilizar las políticas de gestión y desempeño </t>
  </si>
  <si>
    <t>Realizar la Formulación Plan de Asistencia técnica para la vigencia 2023</t>
  </si>
  <si>
    <t xml:space="preserve">
Formulación plan  de asitencia técnica avalada por el jefe de la oficina de planeación o quien haga sus veces</t>
  </si>
  <si>
    <t>1 documento diligenciado</t>
  </si>
  <si>
    <t>Formato diligenciado del plan de asistencia técnica de cada entidad</t>
  </si>
  <si>
    <t xml:space="preserve">Actividades de asistencia técnica  programadas y avaladas </t>
  </si>
  <si>
    <t>cantidad</t>
  </si>
  <si>
    <t>Durante el mes de febrero de la vigencia 2023, el ICETEX envio mediante correo electronico las necesidades de asistencia tecnica, en 3 politicas del MIPG como lo son Integridad, Gestión de Talento Humano y Defensa Juridica.</t>
  </si>
  <si>
    <t>Realizar y ejecutar las actividades establecidas en el plan de asistencia técnica</t>
  </si>
  <si>
    <t>Informe de asistencia técnica</t>
  </si>
  <si>
    <t>Plan de asistencia técnica 2023 ejecutado</t>
  </si>
  <si>
    <t>Número de asistencias técnicas ejecutadas en el trimestre / número de asistencias ténicas planeadas en cada trimestre</t>
  </si>
  <si>
    <t>Participar en el curso de "Negociación" de la Escuela Corporativa del sector</t>
  </si>
  <si>
    <t xml:space="preserve">Matriz de seguimiento expedida por el Ministerio de Educación Nacional - cursos escuela corporativa </t>
  </si>
  <si>
    <t>Participación de los servidores de Planta provista en el curso  de Negociación</t>
  </si>
  <si>
    <t>Número de servidores de Planta participantes / Total de servidores de Planta Provista de cada entidad</t>
  </si>
  <si>
    <t>Participar en el curso de Accesibilidad web de la Escuela Corporativa del Sector</t>
  </si>
  <si>
    <t>Participación de los servidores de Planta provista en el curso  de Accesibilidad Web</t>
  </si>
  <si>
    <t>Participar en el curso de Gestión Antisoborno de la Escuela Corporativa del Sector</t>
  </si>
  <si>
    <t>Participación de los servidores de Planta provista en el curso  de Negociación Gestión Antisoborno</t>
  </si>
  <si>
    <t>Realizar la traducción a lenguaje claro, guías, formatos, manuales, normas o procedimientos, teniendo en cuenta lineamientos generales establecidos por el Ministerio en el marco de la guía del Departamento Nacional de Planeación</t>
  </si>
  <si>
    <t>Dos (2) documentos traducidos a lenguaje claro por semestre</t>
  </si>
  <si>
    <t>2 documentos</t>
  </si>
  <si>
    <t>2 Documentos traducidos a lenguaje claro</t>
  </si>
  <si>
    <t>1 documento por semestre</t>
  </si>
  <si>
    <t>0</t>
  </si>
  <si>
    <t>1</t>
  </si>
  <si>
    <t>El documento que se tradujo a lenguaje claro, es  "Aprende a leer tu recibo de pago ICETEX", debido que es algunos de los temas más consultados a través de los diferentes canales de atención. Este documento contó con la participación por parte del equipo de comunicaciones, cartera, la Oficina Comercial y de Mercadeo y el grupo estratégico de PQRSD. El documento se generó como un desarrollo interactivo permitiéndole a los grupos de interés  explorar cada una de las partes del recibo de pago y conocer para qué se usan y qué significa su contenido. Este documento esta en la página de la entidad.  https://web.icetex.gov.co/recibo-de-pago</t>
  </si>
  <si>
    <t>Evaluar los resultados del uso de los documentos traducidos a lenguaje claro</t>
  </si>
  <si>
    <t>Formato de evaluación con el respectivo análisis (Encuesta o herramienta que cada entidad defina para la evaluación de cada documento traducido a lenguaje claro)</t>
  </si>
  <si>
    <t>2 informes</t>
  </si>
  <si>
    <t>2 informes con el análisis de la evaluación</t>
  </si>
  <si>
    <t>El documento se evaluó a través de una encuesta la cual consta de 2 secciones. La primera sección cuenta con 4 preguntas, las cuales se busca identificar la información demográfica y la segunda sección que contiene 3 preguntas
referente al entendimiento, impacto visual, ubicación y una cuarta en la cual se desea conocer sugerencias que quieran hacer respecto al contenido de la entidad.
El link dispuesto para el desarrollo de la encuesta es: https://forms.office.com/r/t8AEHpWA3W</t>
  </si>
  <si>
    <t xml:space="preserve">Realizar replicas con los  equipos de trabajo  de la información que se trabaja en la mesa sectorial de conocimiento y demás espacios  sectoriales </t>
  </si>
  <si>
    <t>Informes trimestral de las réplicas realizadas</t>
  </si>
  <si>
    <t>Porcentaje de réplicas realizadas</t>
  </si>
  <si>
    <t xml:space="preserve">Número de réplicas realizadas/ Total de espacios  sectoriales </t>
  </si>
  <si>
    <t>Realizar el plan de trabajo en el marco del diagnostico de los estandares minimos de SGSST (matriz estandarizada)</t>
  </si>
  <si>
    <t>Plan de trabajo</t>
  </si>
  <si>
    <t>1 plan de trabajo</t>
  </si>
  <si>
    <t xml:space="preserve"> Se realizó el plan de trabajo con los s estandares minimos de SGSST (matriz estandarizada), este se encuentra publicado en el portal web de la entidad y fue aprobado y socializado en el Comite Institucional de Gestión y Desempeño</t>
  </si>
  <si>
    <r>
      <t xml:space="preserve">Realizar y/o actualizar el diagnostico de los estandares minimos de SGSST (matriz estandarizada) de la entidad </t>
    </r>
    <r>
      <rPr>
        <b/>
        <sz val="12"/>
        <rFont val="Calibri"/>
        <family val="2"/>
      </rPr>
      <t>que incluya el plan de trabajo de la vigencia implementando las acciones a que haya lugar</t>
    </r>
  </si>
  <si>
    <t>nivel de avance del plan de trabajo establecido de acuerdo al diagnostico de los estandares minimos de la resolución 312 de 2019</t>
  </si>
  <si>
    <t>informe del nivel de avance del plan de trabajo</t>
  </si>
  <si>
    <t>numero de actividades ejecutadas/ total de actividades planeadas</t>
  </si>
  <si>
    <t>porcentje</t>
  </si>
  <si>
    <t>El nivel de avance del plan de trabajo de SST de 45 actividades programadas para el primer trimestre, se realizaron con éxito 44 actividades, con un cumplimiento del 97% de las activdades del trimestre y un avance total del plan de trabajo que cuenta con 260 actividades del 17%</t>
  </si>
  <si>
    <t>Control de cambios</t>
  </si>
  <si>
    <t>Versión</t>
  </si>
  <si>
    <t>Fecha de entrada en vigencia</t>
  </si>
  <si>
    <t>Naturaleza del cambio</t>
  </si>
  <si>
    <t>Se crea la versión del Plan de Acción del Sector Educación 2025 en el HOTEL HABITEL SELECT - AV. EL DORADO 100-89</t>
  </si>
  <si>
    <t>DIMENSION O EJE MIPG</t>
  </si>
  <si>
    <t>OBJETIVO ESTRATÉGICO</t>
  </si>
  <si>
    <t>PROGRAMA</t>
  </si>
  <si>
    <t>PERTENECE AL TABLERO DE LA MINISTRA</t>
  </si>
  <si>
    <t xml:space="preserve">ACTIVIDADES  </t>
  </si>
  <si>
    <t xml:space="preserve"> INDICADOR DE PRODUCTO </t>
  </si>
  <si>
    <t>UNIDAD DE MEDIDA</t>
  </si>
  <si>
    <t>META</t>
  </si>
  <si>
    <t>FECHA DE EJECUCIÓN</t>
  </si>
  <si>
    <t>RECURSOS REQUERIDOS</t>
  </si>
  <si>
    <t>FECHA DE INICIO</t>
  </si>
  <si>
    <t>FECHA FINAL</t>
  </si>
  <si>
    <t>PRESUPUESTO ASIGNADO FUNCIONAMIENTO (EN PESOS)</t>
  </si>
  <si>
    <t>PRESUPUESTO ASIGNADO INVERSIÓN (EN PESOS)</t>
  </si>
  <si>
    <t>SI ES INVERSIÓN, NOMBRE DEL PROYECTO</t>
  </si>
  <si>
    <t>FINANCIEROS APORTADOS POR OTRAS ENTIDADES Y POR GESTIONAR (EN PESOS)</t>
  </si>
  <si>
    <t>FÍSICOS Y HUMANOS</t>
  </si>
  <si>
    <t xml:space="preserve">Direccionamiento estratégico y planeación </t>
  </si>
  <si>
    <t>Mejorar los resultados en lenguajes, ciencias y matemáticas, medidos por pruebas estandarizadas</t>
  </si>
  <si>
    <t>Presupuesto de Funcionamiento</t>
  </si>
  <si>
    <t>Gestión con valores para Resultados</t>
  </si>
  <si>
    <t>Brindar acceso con calidad a la educación superior</t>
  </si>
  <si>
    <t>ASISTENCIA A COMUNIDADES INDIGENAS A TRAVES DEL FONDO DE CREDITOS CONDONABLES ALVARO ULCUE - PNR REGION NACIONAL - ICETEX</t>
  </si>
  <si>
    <t xml:space="preserve">Evaluación de Resultados </t>
  </si>
  <si>
    <t>Transformar y fortalecer la gestión y la cultura institucional</t>
  </si>
  <si>
    <t>CREDITO EDUCATIVO PARA SOSTENIMIENTO DIRIGIDO A PROFESIONALES QUE CURSEN ESPECIALIZACIONES EN EL AREA DE SALUD -ICETEX.</t>
  </si>
  <si>
    <t xml:space="preserve">Talento Humano </t>
  </si>
  <si>
    <t>Otro</t>
  </si>
  <si>
    <t>MEJORAMIENTO DE LA CALIDAD DE LA EDUCACION PREESCOLAR, BASICA Y MEDIA.</t>
  </si>
  <si>
    <t xml:space="preserve">Información y Comunicación </t>
  </si>
  <si>
    <t>ASISTENCIA TECNICA Y ASESORIA PARA EL FORTALECIMIENTO DE LOS PROCESOS DE PLANEACION, DESCENTRALIZACION Y REORGANIZACION DEL SECTOR EDUCATIVO.</t>
  </si>
  <si>
    <t xml:space="preserve">Gestión del Conocimiento y la Innovación </t>
  </si>
  <si>
    <t>AMPLIACION DE LA COBERTURA EN LA EDUCACION SUPERIOR</t>
  </si>
  <si>
    <t>Control Interno</t>
  </si>
  <si>
    <t>MEJORAMIENTO DE LA CALIDAD DE LA EDUCACION SUPERIOR NACIONAL</t>
  </si>
  <si>
    <t>MEJORAMIENTO EN INFRAESTRUCTURA Y DOTACION DE INSTITUCIONES DE EDUCACION BASICA Y MEDIA. LEY 21 DE 1982.</t>
  </si>
  <si>
    <t>IMPLANTACION DE UN PROGRAMA PARA LA TRANSFORMACION DE LA EDUCACION TECNICA Y TECNOLOGICA EN COLOMBIA</t>
  </si>
  <si>
    <t>MODERNIZAR EL SECTOR EDUCATIVO NACIONAL</t>
  </si>
  <si>
    <t>CREDITO DE TRANSFERENCIA DE TECNOLOGIA PARA PRODUCCION Y DISTRIBUCION DE CONTENIDOS EN EDUCACION BASICA Y SUPERIOR EN COLOMBIA</t>
  </si>
  <si>
    <t>FOMENTAR LA PERTINENCIA DE LA EDUCACION PREESCOLAR, BASICA Y MEDIA EN COLOMBIA</t>
  </si>
  <si>
    <t>FORTALECIMIENTO DE LA COBERTURA CON CALIDAD PARA EL SECTOR EDUCATIVO RURAL. FASE II - BANCO MUNDIAL. REGION NACIONAL</t>
  </si>
  <si>
    <t>ASISTENCIA A COMUNIDADES NEGRAS A TRAVES DE CREDITOS CONDONABLES PARA ESTUDIO DE PREGRADO Y POSTGRADO EN EL PAIS Y EN EL EXTERIOR -ICETEX</t>
  </si>
  <si>
    <t>IMPLANTACION APOYO A MEJORES BACHILLERES DEL PAIS ART 99 LEY 115 DE 1994 ANDRES BELLO -ICETEX.</t>
  </si>
  <si>
    <t>APOYO PARA EL FORTALECIMIENTO DEL CRÉDITO EDUCATIVO DEL ICETEX A NIVEL NACIONAL</t>
  </si>
  <si>
    <t>MEJORAMIENTO DE LA CALIDAD DE LA EDUCACION INICIAL PARA LA PRIMERA INFANCIA EN EL MARCO DE UNA ATENCION INTEGRAL EN COLOMBIA</t>
  </si>
  <si>
    <t>IMPLANTACIÓN ACCESO A LA EDUCACIÓN SUPERIOR EN COLOMBIA A TRAVÉS DE LAS DIFERENTES LINEAS DE CRÉDITO EDUCATIVO DEL ICETEX NACIONAL</t>
  </si>
  <si>
    <t>ASESORIA A LAS SECRETARIAS DE EDUCACIÓN CERTIFICADAS E INSTITUCIONES DE EDUCACIÓN PARA EL TRABAJO EN LA APLICACIÓN DE ESTÁNDARES DE CALIDAD DE PROGRAMAS E INSTITUCIONES EN COLOMBIA</t>
  </si>
  <si>
    <t>FORTALECIMIENTO DEL MODELO DE GESTIÓN EN LOS DIFERENTES NIVELES DEL SISTEMA EDUCATIVO EN COLOMBIA</t>
  </si>
  <si>
    <t>MEJORAMIENTO DE LAS OPORTUNIDADES Y REALIZACIONES EN ACCESO Y PERMANENCIA PARA DISMINUIR LAS BRECHAS ENTRE ZONAS RURAL-URBANA, POBLACIONES VULNERABLES Y DIVERSAS Y POR REGIONES. NACIONAL</t>
  </si>
  <si>
    <t>IMPLEMENTACIÓN DEL FONDO PARA EL ACCESO Y LA PERMANENCIA DE LA POBLACIÓN VÍCTIMA EN EDUCACIÓN SUPERIOR EN COLOMBIA</t>
  </si>
  <si>
    <t>APOYO PARA EL FORTALECIMIENTO DE LA CALIDAD DOCENTE - ICETEX NACIONAL</t>
  </si>
  <si>
    <t>APOYO A LA PERMANENCIA Y LA CALIDAD DE LOS ESTUDIANTES DE EDUCACIÓN SUPERIOR - ICETEX NACIONAL</t>
  </si>
  <si>
    <t>ASISTENCIA TÉCNICA A LAS ENTIDADES TERRITORIALES PARA EL ACCESO Y LA PERMANENCIA DE LOS ESTUDIANTES Y ADULTOS VÍCTIMAS DE LA VIOLENCIA EN COLOMBIA</t>
  </si>
  <si>
    <t>FORTALECIMIENTO DE LA EDUCACIÓN MEDIA Y TRÁNSITO A LA EDUCACIÓN TERCIARIA EN COLOMBIA</t>
  </si>
  <si>
    <t>IMPLEMENTACIÓN DEL PROGRAMA DE ALIMENTACIÓN ESCOLAR EN COLOMBIA</t>
  </si>
  <si>
    <t>MEJORAMIENTO DE LA EFICIENCIA Y EFICACIA DEL SISTEMA DE ASEGURAMIENTO DE LA CALIDAD DE LA EDUCACION SUPERIOR Y DE LA ETDH EN COLOMBIA</t>
  </si>
  <si>
    <t>FORTALECIMIENTO DE LA POLÍTICA PÚBLICA DE EDUCACIÓN INICIAL EN COLOMBIA</t>
  </si>
  <si>
    <t>CONSTRUCCIÓN AMPLIACIÓN, MEJORAMIENTO Y DOTACIÓN DE INFRAESTRUCTURA EDUCATIVA EN NIVELES DE PREESCOLAR, BASICA Y MEDIA A NIVEL NACIONAL</t>
  </si>
  <si>
    <t>FORTALECIMIENTO DE LA GESTIÓN SECTORIAL Y LA CAPACIDAD INSTITUCIONAL EN COLOMBIA</t>
  </si>
  <si>
    <t>APOYO PARA FOMENTAR EL ACCESO CON CALIDAD A LA EDUCACIÓN SUPERIOR A TRAVES DE INCENTIVOS A LA DEMANDA EN COLOMBIA</t>
  </si>
  <si>
    <t>FORTALECIMIENTO PARA EL ACCESO Y LA PERMANENCIA EN LA EDUCACIÓN SUPERIOR CON CALIDAD EN COLOMBIA</t>
  </si>
  <si>
    <t>ASISTENCIA Y ASESORÍA PARA LA DESCENTRALIZACIÓN, REORGANIZACIÓN Y APLICACIÓN DEL ENFOQUE DIFERENCIAL EN EL SECTOR EDUCATIVO NACIONAL</t>
  </si>
  <si>
    <t>ACCESO CON PERMANENCIA EN LA EDUCACION PREESCOLAR, BÁSICA Y MEDIA PARA LOS NIÑOS, NIÑAS ADOLESCENTES, JOVENES Y ADULTOS VÍCTIMAS DEL CONFLICTO, EN SITUACIONES DE RIESGO Y/O EMERGENCIA</t>
  </si>
  <si>
    <t>FORTALECIMIENTO DE LA PLANEACIÓN, SISTEMAS DE INFORMACIÓN, SEGUIMIENTO, ASIGNACIÓN PRESUPUESTAL E INVESTIGACIÓN PARA EL SECTOR EDUCATIV NACIONAL</t>
  </si>
  <si>
    <t>IMPLEMENTACIÓN DE ESTRATEGIAS DE ACCESO Y PERMANENCIA EN LA EDUCACIÓN PREESCOLAR, BÁSICA Y MEDIA PARA LA POBLACIÓN VULNERABLE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</si>
</sst>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/yyyy"/>
  </numFmts>
  <fonts count="5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2"/>
      <name val="Calibri"/>
      <family val="2"/>
    </font>
    <font>
      <sz val="10"/>
      <name val="Arial"/>
      <family val="2"/>
    </font>
    <font>
      <b/>
      <sz val="28"/>
      <color rgb="FFFFFFFF"/>
      <name val="Calibri"/>
      <family val="2"/>
    </font>
    <font>
      <sz val="12"/>
      <color theme="0"/>
      <name val="Calibri"/>
      <family val="2"/>
    </font>
    <font>
      <sz val="12"/>
      <name val="Arial"/>
      <family val="2"/>
    </font>
    <font>
      <b/>
      <sz val="12"/>
      <color rgb="FFFFFFFF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8"/>
      <name val="Arial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8"/>
      <color rgb="FFFFFFFF"/>
      <name val="Calibri"/>
      <family val="2"/>
      <scheme val="minor"/>
    </font>
    <font>
      <sz val="18"/>
      <name val="Arial"/>
      <family val="2"/>
    </font>
    <font>
      <sz val="16"/>
      <name val="Arial Black"/>
      <family val="2"/>
    </font>
    <font>
      <b/>
      <sz val="22"/>
      <color rgb="FFFFFFFF"/>
      <name val="Calibri"/>
      <family val="2"/>
      <scheme val="minor"/>
    </font>
    <font>
      <b/>
      <sz val="22"/>
      <color rgb="FFFFFFFF"/>
      <name val="Arial"/>
      <family val="2"/>
    </font>
    <font>
      <sz val="22"/>
      <name val="Arial"/>
      <family val="2"/>
    </font>
    <font>
      <sz val="14"/>
      <name val="Arial"/>
      <family val="2"/>
    </font>
    <font>
      <b/>
      <sz val="18"/>
      <color rgb="FFFFFFFF"/>
      <name val="Arial"/>
      <family val="2"/>
    </font>
    <font>
      <b/>
      <sz val="12"/>
      <color rgb="FF444444"/>
      <name val="Calibri"/>
      <family val="2"/>
      <charset val="1"/>
    </font>
    <font>
      <sz val="14"/>
      <name val="Arial"/>
      <family val="2"/>
    </font>
    <font>
      <sz val="14"/>
      <color theme="0"/>
      <name val="Calibri"/>
      <family val="2"/>
    </font>
    <font>
      <sz val="11"/>
      <name val="Calibri"/>
      <family val="2"/>
    </font>
    <font>
      <sz val="16"/>
      <name val="Arial"/>
      <family val="2"/>
    </font>
    <font>
      <b/>
      <sz val="22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Arial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26"/>
      <name val="Arial"/>
      <family val="2"/>
    </font>
    <font>
      <b/>
      <sz val="12"/>
      <color theme="1"/>
      <name val="Vendana"/>
    </font>
    <font>
      <sz val="12"/>
      <color theme="1"/>
      <name val="Vendana"/>
    </font>
    <font>
      <sz val="12"/>
      <name val="Vendana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28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42F6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3366CC"/>
        <bgColor rgb="FF000000"/>
      </patternFill>
    </fill>
    <fill>
      <patternFill patternType="solid">
        <fgColor rgb="FFE7EFF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1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0" fontId="0" fillId="0" borderId="0" xfId="0" applyAlignment="1">
      <alignment horizontal="justify" vertical="center"/>
    </xf>
    <xf numFmtId="0" fontId="0" fillId="9" borderId="0" xfId="0" applyFill="1"/>
    <xf numFmtId="0" fontId="5" fillId="11" borderId="0" xfId="0" applyFont="1" applyFill="1" applyProtection="1">
      <protection locked="0"/>
    </xf>
    <xf numFmtId="0" fontId="8" fillId="9" borderId="0" xfId="0" applyFont="1" applyFill="1" applyAlignment="1" applyProtection="1">
      <alignment horizontal="center" vertical="center"/>
      <protection locked="0"/>
    </xf>
    <xf numFmtId="0" fontId="9" fillId="9" borderId="0" xfId="0" applyFont="1" applyFill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9" fontId="5" fillId="0" borderId="1" xfId="1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9" borderId="0" xfId="0" applyFont="1" applyFill="1"/>
    <xf numFmtId="0" fontId="14" fillId="8" borderId="7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9" fillId="0" borderId="0" xfId="0" applyFont="1"/>
    <xf numFmtId="0" fontId="21" fillId="0" borderId="0" xfId="0" applyFont="1"/>
    <xf numFmtId="0" fontId="0" fillId="0" borderId="0" xfId="0" applyAlignment="1">
      <alignment vertical="center"/>
    </xf>
    <xf numFmtId="0" fontId="25" fillId="0" borderId="0" xfId="0" applyFont="1"/>
    <xf numFmtId="0" fontId="0" fillId="9" borderId="0" xfId="0" applyFill="1" applyAlignment="1">
      <alignment horizontal="center"/>
    </xf>
    <xf numFmtId="9" fontId="5" fillId="0" borderId="6" xfId="1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9" fontId="5" fillId="0" borderId="11" xfId="11" applyFont="1" applyFill="1" applyBorder="1" applyAlignment="1">
      <alignment horizontal="center" vertical="center" wrapText="1"/>
    </xf>
    <xf numFmtId="9" fontId="5" fillId="0" borderId="2" xfId="1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11" borderId="0" xfId="0" applyFont="1" applyFill="1" applyProtection="1">
      <protection locked="0"/>
    </xf>
    <xf numFmtId="0" fontId="26" fillId="9" borderId="0" xfId="0" applyFont="1" applyFill="1" applyAlignment="1">
      <alignment horizontal="center" vertical="center" wrapText="1"/>
    </xf>
    <xf numFmtId="0" fontId="29" fillId="9" borderId="0" xfId="0" applyFont="1" applyFill="1"/>
    <xf numFmtId="0" fontId="30" fillId="9" borderId="0" xfId="0" applyFont="1" applyFill="1" applyAlignment="1" applyProtection="1">
      <alignment horizontal="center" vertical="center"/>
      <protection locked="0"/>
    </xf>
    <xf numFmtId="0" fontId="29" fillId="0" borderId="0" xfId="0" applyFont="1"/>
    <xf numFmtId="0" fontId="26" fillId="9" borderId="0" xfId="0" applyFont="1" applyFill="1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9" fontId="2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" fontId="5" fillId="0" borderId="7" xfId="10" applyNumberFormat="1" applyFont="1" applyFill="1" applyBorder="1" applyAlignment="1">
      <alignment horizontal="center" vertical="center"/>
    </xf>
    <xf numFmtId="9" fontId="5" fillId="0" borderId="7" xfId="10" applyFont="1" applyFill="1" applyBorder="1" applyAlignment="1">
      <alignment horizontal="center" vertical="center"/>
    </xf>
    <xf numFmtId="9" fontId="5" fillId="0" borderId="7" xfId="10" applyFont="1" applyFill="1" applyBorder="1" applyAlignment="1">
      <alignment horizontal="center" vertical="center" wrapText="1"/>
    </xf>
    <xf numFmtId="49" fontId="5" fillId="0" borderId="7" xfId="10" applyNumberFormat="1" applyFont="1" applyFill="1" applyBorder="1" applyAlignment="1">
      <alignment horizontal="center" vertical="center"/>
    </xf>
    <xf numFmtId="9" fontId="5" fillId="0" borderId="7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5" fillId="0" borderId="1" xfId="1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9" fontId="5" fillId="0" borderId="1" xfId="1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vertical="top" wrapText="1"/>
    </xf>
    <xf numFmtId="0" fontId="17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5" fillId="0" borderId="1" xfId="1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7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2" fillId="9" borderId="0" xfId="0" applyFont="1" applyFill="1"/>
    <xf numFmtId="0" fontId="5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1" fontId="5" fillId="0" borderId="1" xfId="10" applyNumberFormat="1" applyFont="1" applyFill="1" applyBorder="1" applyAlignment="1">
      <alignment horizontal="center" vertical="center"/>
    </xf>
    <xf numFmtId="9" fontId="5" fillId="0" borderId="1" xfId="10" applyFont="1" applyFill="1" applyBorder="1" applyAlignment="1">
      <alignment horizontal="center" vertical="center"/>
    </xf>
    <xf numFmtId="9" fontId="5" fillId="0" borderId="1" xfId="10" applyFont="1" applyFill="1" applyBorder="1" applyAlignment="1">
      <alignment horizontal="center" vertical="center" wrapText="1"/>
    </xf>
    <xf numFmtId="9" fontId="5" fillId="0" borderId="1" xfId="10" applyFont="1" applyBorder="1" applyAlignment="1">
      <alignment horizontal="center" vertical="center" wrapText="1"/>
    </xf>
    <xf numFmtId="49" fontId="5" fillId="0" borderId="1" xfId="1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9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0" fontId="35" fillId="0" borderId="1" xfId="12" applyBorder="1" applyAlignment="1">
      <alignment horizontal="justify" vertical="center" wrapText="1"/>
    </xf>
    <xf numFmtId="9" fontId="5" fillId="9" borderId="1" xfId="1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left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0" fontId="5" fillId="0" borderId="2" xfId="11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9" fontId="5" fillId="0" borderId="3" xfId="1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justify" vertical="center" wrapText="1"/>
    </xf>
    <xf numFmtId="9" fontId="5" fillId="0" borderId="48" xfId="1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0" fillId="7" borderId="49" xfId="0" applyFill="1" applyBorder="1" applyAlignment="1">
      <alignment horizontal="left" vertical="center" wrapText="1"/>
    </xf>
    <xf numFmtId="9" fontId="0" fillId="7" borderId="40" xfId="0" applyNumberFormat="1" applyFill="1" applyBorder="1" applyAlignment="1">
      <alignment horizontal="left" vertical="center"/>
    </xf>
    <xf numFmtId="0" fontId="0" fillId="7" borderId="40" xfId="0" applyFill="1" applyBorder="1" applyAlignment="1">
      <alignment horizontal="left" vertical="center" wrapText="1"/>
    </xf>
    <xf numFmtId="0" fontId="0" fillId="7" borderId="51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 vertical="center" wrapText="1"/>
    </xf>
    <xf numFmtId="9" fontId="0" fillId="7" borderId="12" xfId="0" applyNumberFormat="1" applyFill="1" applyBorder="1" applyAlignment="1">
      <alignment horizontal="left" vertical="center" wrapText="1"/>
    </xf>
    <xf numFmtId="0" fontId="0" fillId="7" borderId="52" xfId="0" quotePrefix="1" applyFill="1" applyBorder="1" applyAlignment="1">
      <alignment horizontal="left" vertical="center" wrapText="1"/>
    </xf>
    <xf numFmtId="0" fontId="0" fillId="7" borderId="42" xfId="0" quotePrefix="1" applyFill="1" applyBorder="1" applyAlignment="1">
      <alignment horizontal="left" vertical="center" wrapText="1"/>
    </xf>
    <xf numFmtId="0" fontId="0" fillId="7" borderId="42" xfId="0" applyFill="1" applyBorder="1" applyAlignment="1">
      <alignment horizontal="left" vertical="center" wrapText="1"/>
    </xf>
    <xf numFmtId="9" fontId="0" fillId="7" borderId="12" xfId="0" applyNumberFormat="1" applyFill="1" applyBorder="1" applyAlignment="1">
      <alignment horizontal="left" vertical="center"/>
    </xf>
    <xf numFmtId="0" fontId="0" fillId="7" borderId="51" xfId="0" quotePrefix="1" applyFill="1" applyBorder="1" applyAlignment="1">
      <alignment horizontal="left" vertical="center"/>
    </xf>
    <xf numFmtId="0" fontId="0" fillId="7" borderId="12" xfId="0" quotePrefix="1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5" fillId="0" borderId="48" xfId="0" applyFon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/>
    </xf>
    <xf numFmtId="9" fontId="0" fillId="7" borderId="40" xfId="0" applyNumberFormat="1" applyFill="1" applyBorder="1" applyAlignment="1">
      <alignment horizontal="center" vertical="center"/>
    </xf>
    <xf numFmtId="9" fontId="15" fillId="0" borderId="48" xfId="11" applyFont="1" applyFill="1" applyBorder="1" applyAlignment="1">
      <alignment horizontal="center" vertical="center" wrapText="1"/>
    </xf>
    <xf numFmtId="9" fontId="0" fillId="0" borderId="21" xfId="0" applyNumberForma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9" fontId="0" fillId="0" borderId="40" xfId="0" applyNumberForma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9" fontId="5" fillId="0" borderId="1" xfId="11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5" fillId="0" borderId="12" xfId="10" applyFont="1" applyFill="1" applyBorder="1" applyAlignment="1">
      <alignment horizontal="center" vertical="center" wrapText="1"/>
    </xf>
    <xf numFmtId="9" fontId="5" fillId="0" borderId="2" xfId="10" applyFont="1" applyFill="1" applyBorder="1" applyAlignment="1">
      <alignment horizontal="center" vertical="center" wrapText="1"/>
    </xf>
    <xf numFmtId="9" fontId="5" fillId="0" borderId="5" xfId="10" applyFont="1" applyFill="1" applyBorder="1" applyAlignment="1">
      <alignment horizontal="center" vertical="center" wrapText="1"/>
    </xf>
    <xf numFmtId="9" fontId="0" fillId="7" borderId="53" xfId="0" applyNumberFormat="1" applyFill="1" applyBorder="1" applyAlignment="1">
      <alignment horizontal="center" vertical="center"/>
    </xf>
    <xf numFmtId="9" fontId="0" fillId="7" borderId="54" xfId="0" applyNumberFormat="1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9" fontId="36" fillId="0" borderId="1" xfId="1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 wrapText="1"/>
    </xf>
    <xf numFmtId="0" fontId="36" fillId="7" borderId="40" xfId="0" applyFont="1" applyFill="1" applyBorder="1" applyAlignment="1">
      <alignment horizontal="left" vertical="center" wrapText="1"/>
    </xf>
    <xf numFmtId="0" fontId="36" fillId="7" borderId="40" xfId="0" applyFont="1" applyFill="1" applyBorder="1" applyAlignment="1">
      <alignment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11" applyFont="1" applyAlignment="1">
      <alignment horizontal="center" vertical="center"/>
    </xf>
    <xf numFmtId="9" fontId="25" fillId="0" borderId="0" xfId="0" applyNumberFormat="1" applyFont="1"/>
    <xf numFmtId="9" fontId="5" fillId="0" borderId="1" xfId="11" applyFont="1" applyBorder="1" applyAlignment="1">
      <alignment horizontal="left" vertical="center" wrapText="1"/>
    </xf>
    <xf numFmtId="0" fontId="0" fillId="9" borderId="0" xfId="0" applyFill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" xfId="11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top" wrapText="1"/>
    </xf>
    <xf numFmtId="0" fontId="9" fillId="9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9" fontId="5" fillId="7" borderId="40" xfId="0" applyNumberFormat="1" applyFont="1" applyFill="1" applyBorder="1" applyAlignment="1">
      <alignment horizontal="center" vertical="center"/>
    </xf>
    <xf numFmtId="9" fontId="5" fillId="7" borderId="5" xfId="0" applyNumberFormat="1" applyFont="1" applyFill="1" applyBorder="1" applyAlignment="1">
      <alignment horizontal="center" vertical="center"/>
    </xf>
    <xf numFmtId="9" fontId="34" fillId="0" borderId="40" xfId="0" applyNumberFormat="1" applyFont="1" applyBorder="1" applyAlignment="1">
      <alignment horizontal="center" vertical="center"/>
    </xf>
    <xf numFmtId="9" fontId="15" fillId="0" borderId="1" xfId="1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36" fillId="7" borderId="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top" wrapText="1"/>
    </xf>
    <xf numFmtId="9" fontId="9" fillId="0" borderId="11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9" fontId="9" fillId="0" borderId="0" xfId="0" applyNumberFormat="1" applyFont="1"/>
    <xf numFmtId="0" fontId="38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left" vertical="center" wrapText="1"/>
    </xf>
    <xf numFmtId="0" fontId="18" fillId="9" borderId="11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9" fontId="9" fillId="9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9" fontId="5" fillId="9" borderId="1" xfId="11" applyFont="1" applyFill="1" applyBorder="1" applyAlignment="1">
      <alignment horizontal="left" vertical="center" wrapText="1"/>
    </xf>
    <xf numFmtId="9" fontId="5" fillId="0" borderId="1" xfId="11" applyFont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left" wrapText="1"/>
    </xf>
    <xf numFmtId="0" fontId="18" fillId="9" borderId="11" xfId="0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5" fillId="9" borderId="12" xfId="0" applyFont="1" applyFill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center" wrapText="1"/>
    </xf>
    <xf numFmtId="9" fontId="5" fillId="0" borderId="3" xfId="1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9" fontId="5" fillId="0" borderId="1" xfId="10" applyFont="1" applyBorder="1" applyAlignment="1">
      <alignment horizontal="center" vertical="center"/>
    </xf>
    <xf numFmtId="9" fontId="5" fillId="0" borderId="12" xfId="0" applyNumberFormat="1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9" fontId="0" fillId="0" borderId="0" xfId="11" applyFont="1"/>
    <xf numFmtId="9" fontId="0" fillId="0" borderId="0" xfId="0" applyNumberFormat="1"/>
    <xf numFmtId="9" fontId="5" fillId="0" borderId="1" xfId="11" applyFont="1" applyFill="1" applyBorder="1" applyAlignment="1">
      <alignment vertical="center" wrapText="1"/>
    </xf>
    <xf numFmtId="9" fontId="13" fillId="9" borderId="1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9" fontId="5" fillId="0" borderId="11" xfId="11" applyFont="1" applyBorder="1" applyAlignment="1">
      <alignment horizontal="center" vertical="center" wrapText="1"/>
    </xf>
    <xf numFmtId="9" fontId="5" fillId="0" borderId="6" xfId="11" applyFont="1" applyBorder="1" applyAlignment="1">
      <alignment horizontal="center" vertical="center" wrapText="1"/>
    </xf>
    <xf numFmtId="9" fontId="5" fillId="0" borderId="2" xfId="11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9" fontId="5" fillId="0" borderId="3" xfId="1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40" fillId="0" borderId="0" xfId="0" applyFont="1" applyAlignment="1">
      <alignment horizontal="left" wrapText="1"/>
    </xf>
    <xf numFmtId="0" fontId="41" fillId="0" borderId="1" xfId="0" applyFont="1" applyBorder="1" applyAlignment="1">
      <alignment horizontal="left" vertical="top" wrapText="1"/>
    </xf>
    <xf numFmtId="0" fontId="5" fillId="12" borderId="6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vertical="center" wrapText="1"/>
    </xf>
    <xf numFmtId="0" fontId="44" fillId="9" borderId="1" xfId="0" applyFont="1" applyFill="1" applyBorder="1" applyAlignment="1">
      <alignment horizontal="center" vertical="center" wrapText="1"/>
    </xf>
    <xf numFmtId="14" fontId="45" fillId="9" borderId="1" xfId="0" applyNumberFormat="1" applyFont="1" applyFill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center" vertical="center" wrapText="1"/>
    </xf>
    <xf numFmtId="14" fontId="44" fillId="9" borderId="1" xfId="0" applyNumberFormat="1" applyFont="1" applyFill="1" applyBorder="1" applyAlignment="1">
      <alignment horizontal="center" vertical="center" wrapText="1"/>
    </xf>
    <xf numFmtId="14" fontId="45" fillId="0" borderId="1" xfId="0" applyNumberFormat="1" applyFont="1" applyBorder="1" applyAlignment="1">
      <alignment horizontal="center" vertical="center" wrapText="1"/>
    </xf>
    <xf numFmtId="0" fontId="45" fillId="9" borderId="1" xfId="0" applyFont="1" applyFill="1" applyBorder="1" applyAlignment="1">
      <alignment horizontal="justify" vertical="center" wrapText="1"/>
    </xf>
    <xf numFmtId="166" fontId="44" fillId="0" borderId="1" xfId="0" applyNumberFormat="1" applyFont="1" applyBorder="1" applyAlignment="1">
      <alignment horizontal="center" vertical="center" wrapText="1"/>
    </xf>
    <xf numFmtId="166" fontId="44" fillId="9" borderId="1" xfId="0" applyNumberFormat="1" applyFont="1" applyFill="1" applyBorder="1" applyAlignment="1">
      <alignment horizontal="center" vertical="center" wrapText="1"/>
    </xf>
    <xf numFmtId="9" fontId="13" fillId="9" borderId="0" xfId="0" applyNumberFormat="1" applyFont="1" applyFill="1" applyAlignment="1">
      <alignment horizontal="center" vertical="center"/>
    </xf>
    <xf numFmtId="0" fontId="14" fillId="18" borderId="7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9" fontId="27" fillId="19" borderId="4" xfId="0" applyNumberFormat="1" applyFont="1" applyFill="1" applyBorder="1" applyAlignment="1">
      <alignment horizontal="center" vertical="center"/>
    </xf>
    <xf numFmtId="0" fontId="24" fillId="19" borderId="19" xfId="0" applyFont="1" applyFill="1" applyBorder="1" applyAlignment="1">
      <alignment horizontal="center" vertical="center"/>
    </xf>
    <xf numFmtId="10" fontId="42" fillId="0" borderId="0" xfId="0" applyNumberFormat="1" applyFont="1"/>
    <xf numFmtId="10" fontId="0" fillId="0" borderId="0" xfId="0" applyNumberFormat="1" applyAlignment="1">
      <alignment horizontal="center" vertical="center"/>
    </xf>
    <xf numFmtId="10" fontId="0" fillId="0" borderId="0" xfId="0" applyNumberFormat="1"/>
    <xf numFmtId="0" fontId="5" fillId="0" borderId="0" xfId="0" applyFont="1" applyAlignment="1">
      <alignment horizontal="justify" vertical="top" wrapText="1"/>
    </xf>
    <xf numFmtId="0" fontId="14" fillId="18" borderId="8" xfId="0" applyFont="1" applyFill="1" applyBorder="1" applyAlignment="1">
      <alignment horizontal="center" vertical="center" wrapText="1"/>
    </xf>
    <xf numFmtId="0" fontId="14" fillId="18" borderId="7" xfId="0" applyFont="1" applyFill="1" applyBorder="1" applyAlignment="1">
      <alignment horizontal="center" vertical="center"/>
    </xf>
    <xf numFmtId="0" fontId="14" fillId="18" borderId="13" xfId="0" applyFont="1" applyFill="1" applyBorder="1" applyAlignment="1">
      <alignment horizontal="center" vertical="center"/>
    </xf>
    <xf numFmtId="0" fontId="14" fillId="18" borderId="15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6" xfId="0" applyFont="1" applyFill="1" applyBorder="1" applyAlignment="1">
      <alignment horizontal="center" vertical="center" wrapText="1"/>
    </xf>
    <xf numFmtId="0" fontId="0" fillId="7" borderId="57" xfId="0" quotePrefix="1" applyFill="1" applyBorder="1" applyAlignment="1">
      <alignment horizontal="left" vertical="center"/>
    </xf>
    <xf numFmtId="0" fontId="0" fillId="7" borderId="21" xfId="0" quotePrefix="1" applyFill="1" applyBorder="1" applyAlignment="1">
      <alignment horizontal="left" vertical="center"/>
    </xf>
    <xf numFmtId="0" fontId="0" fillId="7" borderId="21" xfId="0" applyFill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  <xf numFmtId="0" fontId="0" fillId="7" borderId="41" xfId="0" applyFill="1" applyBorder="1"/>
    <xf numFmtId="0" fontId="0" fillId="7" borderId="21" xfId="0" applyFill="1" applyBorder="1"/>
    <xf numFmtId="0" fontId="36" fillId="7" borderId="21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9" fontId="5" fillId="0" borderId="33" xfId="1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44" fillId="9" borderId="6" xfId="0" applyNumberFormat="1" applyFont="1" applyFill="1" applyBorder="1" applyAlignment="1">
      <alignment horizontal="center" vertical="center" wrapText="1"/>
    </xf>
    <xf numFmtId="166" fontId="44" fillId="9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9" fontId="9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14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 wrapText="1"/>
    </xf>
    <xf numFmtId="0" fontId="5" fillId="0" borderId="34" xfId="0" quotePrefix="1" applyFont="1" applyBorder="1" applyAlignment="1">
      <alignment horizontal="center" vertical="center" wrapText="1"/>
    </xf>
    <xf numFmtId="0" fontId="5" fillId="0" borderId="21" xfId="0" quotePrefix="1" applyFont="1" applyBorder="1" applyAlignment="1">
      <alignment horizontal="center" vertical="center" wrapText="1"/>
    </xf>
    <xf numFmtId="9" fontId="5" fillId="0" borderId="34" xfId="0" applyNumberFormat="1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5" fillId="0" borderId="21" xfId="0" applyFont="1" applyBorder="1" applyAlignment="1">
      <alignment vertical="center" wrapText="1"/>
    </xf>
    <xf numFmtId="9" fontId="9" fillId="0" borderId="1" xfId="11" applyFont="1" applyBorder="1" applyAlignment="1">
      <alignment horizontal="center" vertical="center" wrapText="1"/>
    </xf>
    <xf numFmtId="9" fontId="5" fillId="0" borderId="34" xfId="11" applyFont="1" applyFill="1" applyBorder="1" applyAlignment="1">
      <alignment horizontal="center" vertical="center" wrapText="1"/>
    </xf>
    <xf numFmtId="9" fontId="5" fillId="22" borderId="1" xfId="10" applyFont="1" applyFill="1" applyBorder="1" applyAlignment="1">
      <alignment horizontal="center" vertical="center"/>
    </xf>
    <xf numFmtId="9" fontId="5" fillId="22" borderId="1" xfId="10" applyFont="1" applyFill="1" applyBorder="1" applyAlignment="1">
      <alignment horizontal="center" vertical="center" wrapText="1"/>
    </xf>
    <xf numFmtId="9" fontId="9" fillId="22" borderId="0" xfId="0" applyNumberFormat="1" applyFont="1" applyFill="1"/>
    <xf numFmtId="0" fontId="49" fillId="19" borderId="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10" fontId="16" fillId="0" borderId="1" xfId="0" applyNumberFormat="1" applyFont="1" applyBorder="1" applyAlignment="1">
      <alignment horizontal="center" vertical="center"/>
    </xf>
    <xf numFmtId="10" fontId="0" fillId="15" borderId="0" xfId="0" applyNumberFormat="1" applyFill="1" applyAlignment="1">
      <alignment horizontal="center" vertical="center"/>
    </xf>
    <xf numFmtId="10" fontId="0" fillId="0" borderId="0" xfId="11" applyNumberFormat="1" applyFont="1" applyFill="1"/>
    <xf numFmtId="10" fontId="0" fillId="22" borderId="0" xfId="0" applyNumberFormat="1" applyFill="1" applyAlignment="1">
      <alignment horizontal="center" vertical="center"/>
    </xf>
    <xf numFmtId="9" fontId="13" fillId="22" borderId="1" xfId="0" applyNumberFormat="1" applyFont="1" applyFill="1" applyBorder="1" applyAlignment="1">
      <alignment horizontal="center" vertical="center"/>
    </xf>
    <xf numFmtId="9" fontId="5" fillId="0" borderId="0" xfId="1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justify" vertical="center"/>
    </xf>
    <xf numFmtId="0" fontId="43" fillId="0" borderId="34" xfId="0" applyFont="1" applyBorder="1" applyAlignment="1">
      <alignment horizontal="justify" vertical="center"/>
    </xf>
    <xf numFmtId="0" fontId="43" fillId="0" borderId="2" xfId="0" applyFont="1" applyBorder="1" applyAlignment="1">
      <alignment horizontal="justify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0" fillId="20" borderId="29" xfId="0" applyFill="1" applyBorder="1" applyAlignment="1">
      <alignment horizontal="center" vertical="center" wrapText="1"/>
    </xf>
    <xf numFmtId="0" fontId="14" fillId="18" borderId="7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 wrapText="1"/>
    </xf>
    <xf numFmtId="0" fontId="14" fillId="17" borderId="8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/>
    </xf>
    <xf numFmtId="0" fontId="44" fillId="0" borderId="6" xfId="0" applyFont="1" applyBorder="1" applyAlignment="1">
      <alignment horizontal="justify" vertical="center"/>
    </xf>
    <xf numFmtId="0" fontId="44" fillId="0" borderId="34" xfId="0" applyFont="1" applyBorder="1" applyAlignment="1">
      <alignment horizontal="justify" vertical="center"/>
    </xf>
    <xf numFmtId="0" fontId="44" fillId="0" borderId="2" xfId="0" applyFont="1" applyBorder="1" applyAlignment="1">
      <alignment horizontal="justify" vertical="center"/>
    </xf>
    <xf numFmtId="0" fontId="0" fillId="20" borderId="0" xfId="0" applyFill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20" fillId="18" borderId="36" xfId="0" applyFont="1" applyFill="1" applyBorder="1" applyAlignment="1">
      <alignment horizontal="center" vertical="center" wrapText="1"/>
    </xf>
    <xf numFmtId="0" fontId="20" fillId="18" borderId="38" xfId="0" applyFont="1" applyFill="1" applyBorder="1" applyAlignment="1">
      <alignment horizontal="center" vertical="center" wrapText="1"/>
    </xf>
    <xf numFmtId="0" fontId="20" fillId="18" borderId="37" xfId="0" applyFont="1" applyFill="1" applyBorder="1" applyAlignment="1">
      <alignment horizontal="center" vertical="center" wrapText="1"/>
    </xf>
    <xf numFmtId="0" fontId="20" fillId="18" borderId="39" xfId="0" applyFont="1" applyFill="1" applyBorder="1" applyAlignment="1">
      <alignment horizontal="center" vertical="center" wrapText="1"/>
    </xf>
    <xf numFmtId="0" fontId="19" fillId="18" borderId="7" xfId="0" applyFont="1" applyFill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3" fillId="19" borderId="1" xfId="0" applyFont="1" applyFill="1" applyBorder="1" applyAlignment="1">
      <alignment horizontal="center" vertical="center" wrapText="1"/>
    </xf>
    <xf numFmtId="9" fontId="27" fillId="19" borderId="29" xfId="0" applyNumberFormat="1" applyFont="1" applyFill="1" applyBorder="1" applyAlignment="1">
      <alignment horizontal="center" vertical="center" wrapText="1"/>
    </xf>
    <xf numFmtId="9" fontId="27" fillId="19" borderId="0" xfId="0" applyNumberFormat="1" applyFont="1" applyFill="1" applyAlignment="1">
      <alignment horizontal="center" vertical="center" wrapText="1"/>
    </xf>
    <xf numFmtId="9" fontId="27" fillId="19" borderId="22" xfId="0" applyNumberFormat="1" applyFont="1" applyFill="1" applyBorder="1" applyAlignment="1">
      <alignment horizontal="center" vertical="center" wrapText="1"/>
    </xf>
    <xf numFmtId="0" fontId="19" fillId="18" borderId="8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center" wrapText="1"/>
    </xf>
    <xf numFmtId="0" fontId="19" fillId="18" borderId="10" xfId="0" applyFont="1" applyFill="1" applyBorder="1" applyAlignment="1">
      <alignment horizontal="center" vertical="center" wrapText="1"/>
    </xf>
    <xf numFmtId="0" fontId="20" fillId="18" borderId="24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12" fillId="11" borderId="0" xfId="0" applyFont="1" applyFill="1" applyAlignment="1" applyProtection="1">
      <alignment horizontal="center"/>
      <protection locked="0"/>
    </xf>
    <xf numFmtId="0" fontId="7" fillId="18" borderId="1" xfId="0" applyFont="1" applyFill="1" applyBorder="1" applyAlignment="1">
      <alignment horizontal="center" vertical="center" wrapText="1"/>
    </xf>
    <xf numFmtId="0" fontId="14" fillId="18" borderId="7" xfId="0" applyFont="1" applyFill="1" applyBorder="1" applyAlignment="1">
      <alignment horizontal="center" vertical="center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0" fontId="14" fillId="18" borderId="17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14" fillId="18" borderId="8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/>
    </xf>
    <xf numFmtId="0" fontId="14" fillId="13" borderId="26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6" xfId="0" applyFont="1" applyFill="1" applyBorder="1" applyAlignment="1">
      <alignment horizontal="center" vertical="center" wrapText="1"/>
    </xf>
    <xf numFmtId="0" fontId="14" fillId="19" borderId="34" xfId="0" applyFont="1" applyFill="1" applyBorder="1" applyAlignment="1">
      <alignment horizontal="center" vertical="center" wrapText="1"/>
    </xf>
    <xf numFmtId="0" fontId="14" fillId="19" borderId="44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9" borderId="4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center" vertical="center" wrapText="1"/>
    </xf>
    <xf numFmtId="0" fontId="7" fillId="18" borderId="22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14" fillId="18" borderId="35" xfId="0" applyFont="1" applyFill="1" applyBorder="1" applyAlignment="1">
      <alignment horizontal="center" vertical="center" wrapText="1"/>
    </xf>
    <xf numFmtId="0" fontId="14" fillId="18" borderId="26" xfId="0" applyFont="1" applyFill="1" applyBorder="1" applyAlignment="1">
      <alignment horizontal="center" vertical="center"/>
    </xf>
    <xf numFmtId="0" fontId="50" fillId="18" borderId="1" xfId="0" applyFont="1" applyFill="1" applyBorder="1" applyAlignment="1">
      <alignment horizontal="center" vertical="center" wrapText="1"/>
    </xf>
    <xf numFmtId="0" fontId="46" fillId="21" borderId="22" xfId="0" applyFont="1" applyFill="1" applyBorder="1" applyAlignment="1">
      <alignment horizontal="center"/>
    </xf>
    <xf numFmtId="0" fontId="0" fillId="21" borderId="22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3">
    <cellStyle name="Hyperlink" xfId="12" xr:uid="{00000000-000B-0000-0000-000008000000}"/>
    <cellStyle name="Millares 2" xfId="1" xr:uid="{00000000-0005-0000-0000-000000000000}"/>
    <cellStyle name="Millares 2 2" xfId="7" xr:uid="{00000000-0005-0000-0000-000001000000}"/>
    <cellStyle name="Moneda 2" xfId="2" xr:uid="{00000000-0005-0000-0000-000002000000}"/>
    <cellStyle name="Moneda 2 2" xfId="8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  <cellStyle name="Porcentaje" xfId="11" builtinId="5"/>
    <cellStyle name="Porcentaje 2" xfId="10" xr:uid="{00000000-0005-0000-0000-000008000000}"/>
    <cellStyle name="Porcentual 2" xfId="4" xr:uid="{00000000-0005-0000-0000-000009000000}"/>
    <cellStyle name="Porcentual 2 2" xfId="9" xr:uid="{00000000-0005-0000-0000-00000A000000}"/>
    <cellStyle name="Porcentual 3" xfId="5" xr:uid="{00000000-0005-0000-0000-00000B000000}"/>
  </cellStyles>
  <dxfs count="0"/>
  <tableStyles count="1" defaultTableStyle="TableStyleMedium9" defaultPivotStyle="PivotStyleLight16">
    <tableStyle name="Invisible" pivot="0" table="0" count="0" xr9:uid="{21643351-96BE-4594-95CE-026ABD4441FB}"/>
  </tableStyles>
  <colors>
    <mruColors>
      <color rgb="FF00F000"/>
      <color rgb="FFF7B6AB"/>
      <color rgb="FF003399"/>
      <color rgb="FF0033CC"/>
      <color rgb="FF862633"/>
      <color rgb="FFFF66CC"/>
      <color rgb="FF008080"/>
      <color rgb="FF3366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223242</xdr:colOff>
      <xdr:row>0</xdr:row>
      <xdr:rowOff>0</xdr:rowOff>
    </xdr:from>
    <xdr:to>
      <xdr:col>0</xdr:col>
      <xdr:colOff>1368618</xdr:colOff>
      <xdr:row>1</xdr:row>
      <xdr:rowOff>169664</xdr:rowOff>
    </xdr:to>
    <xdr:pic>
      <xdr:nvPicPr>
        <xdr:cNvPr id="7" name="Imagen 1921705942">
          <a:extLst>
            <a:ext uri="{FF2B5EF4-FFF2-40B4-BE49-F238E27FC236}">
              <a16:creationId xmlns:a16="http://schemas.microsoft.com/office/drawing/2014/main" id="{D10BCF71-9B4F-4FE4-A1E2-CAA2A837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42" y="0"/>
          <a:ext cx="114537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585108</xdr:colOff>
      <xdr:row>0</xdr:row>
      <xdr:rowOff>0</xdr:rowOff>
    </xdr:from>
    <xdr:ext cx="1877786" cy="743727"/>
    <xdr:pic>
      <xdr:nvPicPr>
        <xdr:cNvPr id="2" name="Imagen 1" descr="https://intranetmen.mineducacion.gov.co/Style%20Library/Intranet%20MinEducacion/images/LogoMinedu_060818.jpg">
          <a:extLst>
            <a:ext uri="{FF2B5EF4-FFF2-40B4-BE49-F238E27FC236}">
              <a16:creationId xmlns:a16="http://schemas.microsoft.com/office/drawing/2014/main" id="{8DD432F2-C716-4C28-9210-DE9427C10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8" y="0"/>
          <a:ext cx="1877786" cy="629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0</xdr:row>
      <xdr:rowOff>1</xdr:rowOff>
    </xdr:from>
    <xdr:ext cx="1877786" cy="735563"/>
    <xdr:pic>
      <xdr:nvPicPr>
        <xdr:cNvPr id="3" name="Imagen 2" descr="https://intranetmen.mineducacion.gov.co/Style%20Library/Intranet%20MinEducacion/images/LogoMinedu_060818.jpg">
          <a:extLst>
            <a:ext uri="{FF2B5EF4-FFF2-40B4-BE49-F238E27FC236}">
              <a16:creationId xmlns:a16="http://schemas.microsoft.com/office/drawing/2014/main" id="{CAD20E6D-B353-4FD1-AD45-4D96C202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77786" cy="621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N22"/>
  <sheetViews>
    <sheetView showGridLines="0" zoomScale="64" zoomScaleNormal="64" zoomScalePageLayoutView="90" workbookViewId="0">
      <selection activeCell="H6" sqref="H6"/>
    </sheetView>
  </sheetViews>
  <sheetFormatPr baseColWidth="10" defaultColWidth="11.42578125" defaultRowHeight="18"/>
  <cols>
    <col min="1" max="1" width="25.28515625" style="15" customWidth="1"/>
    <col min="2" max="2" width="53.42578125" style="44" customWidth="1"/>
    <col min="3" max="3" width="50.5703125" style="15" customWidth="1"/>
    <col min="4" max="5" width="19.85546875" style="15" customWidth="1"/>
    <col min="6" max="6" width="32.7109375" style="15" customWidth="1"/>
    <col min="7" max="7" width="18.28515625" style="15" customWidth="1"/>
    <col min="8" max="8" width="22.42578125" style="15" customWidth="1"/>
    <col min="9" max="9" width="22.140625" style="15" customWidth="1"/>
    <col min="10" max="10" width="26.85546875" style="15" customWidth="1"/>
    <col min="11" max="11" width="20.7109375" style="15" customWidth="1"/>
    <col min="12" max="12" width="18.85546875" style="15" customWidth="1"/>
    <col min="13" max="13" width="17.85546875" style="15" customWidth="1"/>
    <col min="14" max="14" width="29.28515625" style="15" customWidth="1"/>
    <col min="15" max="16384" width="11.42578125" style="15"/>
  </cols>
  <sheetData>
    <row r="1" spans="1:14" ht="50.25" customHeight="1" thickBot="1">
      <c r="A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1" customHeight="1" thickBot="1">
      <c r="A2" s="331" t="s">
        <v>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3"/>
      <c r="N2" s="25"/>
    </row>
    <row r="3" spans="1:14" ht="18.75">
      <c r="A3" s="335" t="s">
        <v>1</v>
      </c>
      <c r="B3" s="335" t="s">
        <v>2</v>
      </c>
      <c r="C3" s="336" t="s">
        <v>3</v>
      </c>
      <c r="D3" s="336" t="s">
        <v>4</v>
      </c>
      <c r="E3" s="336" t="s">
        <v>5</v>
      </c>
      <c r="F3" s="336" t="s">
        <v>6</v>
      </c>
      <c r="G3" s="336" t="s">
        <v>7</v>
      </c>
      <c r="H3" s="339" t="s">
        <v>8</v>
      </c>
      <c r="I3" s="339"/>
      <c r="J3" s="336" t="s">
        <v>9</v>
      </c>
      <c r="K3" s="336"/>
      <c r="L3" s="336"/>
      <c r="M3" s="336"/>
      <c r="N3" s="25"/>
    </row>
    <row r="4" spans="1:14" ht="18.75">
      <c r="A4" s="335"/>
      <c r="B4" s="335"/>
      <c r="C4" s="336"/>
      <c r="D4" s="336"/>
      <c r="E4" s="336"/>
      <c r="F4" s="336"/>
      <c r="G4" s="336"/>
      <c r="H4" s="337" t="s">
        <v>10</v>
      </c>
      <c r="I4" s="337" t="s">
        <v>11</v>
      </c>
      <c r="J4" s="245" t="s">
        <v>12</v>
      </c>
      <c r="K4" s="245" t="s">
        <v>13</v>
      </c>
      <c r="L4" s="245" t="s">
        <v>14</v>
      </c>
      <c r="M4" s="245" t="s">
        <v>15</v>
      </c>
      <c r="N4" s="25"/>
    </row>
    <row r="5" spans="1:14" ht="77.25" customHeight="1">
      <c r="A5" s="335"/>
      <c r="B5" s="335"/>
      <c r="C5" s="336"/>
      <c r="D5" s="336"/>
      <c r="E5" s="336"/>
      <c r="F5" s="336"/>
      <c r="G5" s="336"/>
      <c r="H5" s="338"/>
      <c r="I5" s="338"/>
      <c r="J5" s="244" t="s">
        <v>16</v>
      </c>
      <c r="K5" s="244" t="s">
        <v>16</v>
      </c>
      <c r="L5" s="244" t="s">
        <v>16</v>
      </c>
      <c r="M5" s="244" t="s">
        <v>16</v>
      </c>
      <c r="N5" s="25"/>
    </row>
    <row r="6" spans="1:14" ht="68.2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247" t="s">
        <v>21</v>
      </c>
      <c r="F6" s="247" t="s">
        <v>21</v>
      </c>
      <c r="G6" s="247" t="s">
        <v>22</v>
      </c>
      <c r="H6" s="248">
        <v>45689</v>
      </c>
      <c r="I6" s="248">
        <v>45747</v>
      </c>
      <c r="J6" s="97">
        <v>1</v>
      </c>
      <c r="K6" s="96"/>
      <c r="L6" s="96"/>
      <c r="M6" s="56"/>
      <c r="N6" s="194">
        <f>J6+K6+L6+M6</f>
        <v>1</v>
      </c>
    </row>
    <row r="7" spans="1:14" s="25" customFormat="1" ht="69.75" customHeight="1">
      <c r="A7" s="329"/>
      <c r="B7" s="341"/>
      <c r="C7" s="246" t="s">
        <v>23</v>
      </c>
      <c r="D7" s="249" t="s">
        <v>24</v>
      </c>
      <c r="E7" s="249" t="s">
        <v>21</v>
      </c>
      <c r="F7" s="249" t="s">
        <v>21</v>
      </c>
      <c r="G7" s="247" t="s">
        <v>22</v>
      </c>
      <c r="H7" s="248">
        <v>45689</v>
      </c>
      <c r="I7" s="248">
        <v>45747</v>
      </c>
      <c r="J7" s="97">
        <v>1</v>
      </c>
      <c r="K7" s="97"/>
      <c r="L7" s="97"/>
      <c r="M7" s="97"/>
      <c r="N7" s="194">
        <f t="shared" ref="N7:N20" si="0">J7+K7+L7+M7</f>
        <v>1</v>
      </c>
    </row>
    <row r="8" spans="1:14" ht="119.25" customHeight="1">
      <c r="A8" s="329"/>
      <c r="B8" s="341"/>
      <c r="C8" s="246" t="s">
        <v>25</v>
      </c>
      <c r="D8" s="249" t="s">
        <v>26</v>
      </c>
      <c r="E8" s="249" t="s">
        <v>27</v>
      </c>
      <c r="F8" s="249" t="s">
        <v>28</v>
      </c>
      <c r="G8" s="249" t="s">
        <v>29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94">
        <f>J8+K8+L8+M8</f>
        <v>1</v>
      </c>
    </row>
    <row r="9" spans="1:14" ht="92.25" customHeight="1">
      <c r="A9" s="330"/>
      <c r="B9" s="342"/>
      <c r="C9" s="252" t="s">
        <v>30</v>
      </c>
      <c r="D9" s="249" t="s">
        <v>31</v>
      </c>
      <c r="E9" s="249" t="s">
        <v>21</v>
      </c>
      <c r="F9" s="249" t="s">
        <v>21</v>
      </c>
      <c r="G9" s="249" t="s">
        <v>22</v>
      </c>
      <c r="H9" s="248">
        <v>46023</v>
      </c>
      <c r="I9" s="248">
        <v>46112</v>
      </c>
      <c r="J9" s="310"/>
      <c r="K9" s="310"/>
      <c r="L9" s="310"/>
      <c r="M9" s="311"/>
      <c r="N9" s="312">
        <f t="shared" si="0"/>
        <v>0</v>
      </c>
    </row>
    <row r="10" spans="1:14" ht="99.75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247" t="s">
        <v>21</v>
      </c>
      <c r="F10" s="249" t="s">
        <v>21</v>
      </c>
      <c r="G10" s="249" t="s">
        <v>22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94">
        <f t="shared" si="0"/>
        <v>1</v>
      </c>
    </row>
    <row r="11" spans="1:14" ht="75">
      <c r="A11" s="329"/>
      <c r="B11" s="341"/>
      <c r="C11" s="252" t="s">
        <v>36</v>
      </c>
      <c r="D11" s="249" t="s">
        <v>37</v>
      </c>
      <c r="E11" s="252" t="s">
        <v>27</v>
      </c>
      <c r="F11" s="252" t="s">
        <v>28</v>
      </c>
      <c r="G11" s="249" t="s">
        <v>29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94">
        <f t="shared" si="0"/>
        <v>1</v>
      </c>
    </row>
    <row r="12" spans="1:14" ht="84" customHeight="1">
      <c r="A12" s="329"/>
      <c r="B12" s="341"/>
      <c r="C12" s="252" t="s">
        <v>40</v>
      </c>
      <c r="D12" s="249" t="s">
        <v>41</v>
      </c>
      <c r="E12" s="249" t="s">
        <v>21</v>
      </c>
      <c r="F12" s="249" t="s">
        <v>21</v>
      </c>
      <c r="G12" s="249" t="s">
        <v>22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94">
        <f t="shared" si="0"/>
        <v>1</v>
      </c>
    </row>
    <row r="13" spans="1:14" ht="84" customHeight="1">
      <c r="A13" s="330"/>
      <c r="B13" s="342"/>
      <c r="C13" s="252" t="s">
        <v>42</v>
      </c>
      <c r="D13" s="249" t="s">
        <v>41</v>
      </c>
      <c r="E13" s="249" t="s">
        <v>21</v>
      </c>
      <c r="F13" s="249" t="s">
        <v>21</v>
      </c>
      <c r="G13" s="249" t="s">
        <v>22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94">
        <f t="shared" si="0"/>
        <v>1</v>
      </c>
    </row>
    <row r="14" spans="1:14" ht="84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249" t="s">
        <v>47</v>
      </c>
      <c r="F14" s="249" t="s">
        <v>47</v>
      </c>
      <c r="G14" s="249" t="s">
        <v>22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94">
        <f t="shared" si="0"/>
        <v>1</v>
      </c>
    </row>
    <row r="15" spans="1:14" ht="84" customHeight="1">
      <c r="A15" s="329"/>
      <c r="B15" s="329"/>
      <c r="C15" s="246" t="s">
        <v>49</v>
      </c>
      <c r="D15" s="249" t="s">
        <v>50</v>
      </c>
      <c r="E15" s="249" t="s">
        <v>21</v>
      </c>
      <c r="F15" s="249" t="s">
        <v>21</v>
      </c>
      <c r="G15" s="249" t="s">
        <v>22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94">
        <f t="shared" si="0"/>
        <v>1</v>
      </c>
    </row>
    <row r="16" spans="1:14" ht="84" customHeight="1">
      <c r="A16" s="330"/>
      <c r="B16" s="330"/>
      <c r="C16" s="246" t="s">
        <v>51</v>
      </c>
      <c r="D16" s="249" t="s">
        <v>52</v>
      </c>
      <c r="E16" s="249" t="s">
        <v>27</v>
      </c>
      <c r="F16" s="249" t="s">
        <v>28</v>
      </c>
      <c r="G16" s="249" t="s">
        <v>29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94">
        <f t="shared" si="0"/>
        <v>1</v>
      </c>
    </row>
    <row r="17" spans="1:14" ht="60">
      <c r="A17" s="328" t="s">
        <v>53</v>
      </c>
      <c r="B17" s="328" t="s">
        <v>54</v>
      </c>
      <c r="C17" s="246" t="s">
        <v>55</v>
      </c>
      <c r="D17" s="249" t="s">
        <v>56</v>
      </c>
      <c r="E17" s="249" t="s">
        <v>47</v>
      </c>
      <c r="F17" s="249" t="s">
        <v>47</v>
      </c>
      <c r="G17" s="249" t="s">
        <v>22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94">
        <f t="shared" si="0"/>
        <v>1</v>
      </c>
    </row>
    <row r="18" spans="1:14" ht="117" customHeight="1">
      <c r="A18" s="329"/>
      <c r="B18" s="329"/>
      <c r="C18" s="246" t="s">
        <v>57</v>
      </c>
      <c r="D18" s="249" t="s">
        <v>50</v>
      </c>
      <c r="E18" s="249" t="s">
        <v>21</v>
      </c>
      <c r="F18" s="249" t="s">
        <v>21</v>
      </c>
      <c r="G18" s="249" t="s">
        <v>22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94">
        <f t="shared" si="0"/>
        <v>1</v>
      </c>
    </row>
    <row r="19" spans="1:14" ht="60">
      <c r="A19" s="329"/>
      <c r="B19" s="329"/>
      <c r="C19" s="246" t="s">
        <v>58</v>
      </c>
      <c r="D19" s="249" t="s">
        <v>52</v>
      </c>
      <c r="E19" s="249" t="s">
        <v>27</v>
      </c>
      <c r="F19" s="249" t="s">
        <v>28</v>
      </c>
      <c r="G19" s="249" t="s">
        <v>29</v>
      </c>
      <c r="H19" s="250">
        <v>45748</v>
      </c>
      <c r="I19" s="254">
        <v>46022</v>
      </c>
      <c r="J19" s="100"/>
      <c r="K19" s="97">
        <v>0.3</v>
      </c>
      <c r="L19" s="97">
        <v>0.4</v>
      </c>
      <c r="M19" s="99">
        <v>0.3</v>
      </c>
      <c r="N19" s="194">
        <f t="shared" si="0"/>
        <v>1</v>
      </c>
    </row>
    <row r="20" spans="1:14" ht="84" customHeight="1">
      <c r="A20" s="330"/>
      <c r="B20" s="330"/>
      <c r="C20" s="246" t="s">
        <v>59</v>
      </c>
      <c r="D20" s="249" t="s">
        <v>60</v>
      </c>
      <c r="E20" s="249" t="s">
        <v>21</v>
      </c>
      <c r="F20" s="249" t="s">
        <v>21</v>
      </c>
      <c r="G20" s="249" t="s">
        <v>22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94">
        <f t="shared" si="0"/>
        <v>1</v>
      </c>
    </row>
    <row r="21" spans="1:14" ht="40.5" customHeight="1">
      <c r="A21" s="25"/>
      <c r="C21" s="25"/>
      <c r="D21" s="25"/>
      <c r="E21" s="25"/>
      <c r="F21" s="25"/>
      <c r="G21" s="334" t="s">
        <v>61</v>
      </c>
      <c r="H21" s="334"/>
      <c r="I21" s="334"/>
      <c r="J21" s="45">
        <f>(J6+J7+J10+J14+J15+J17+J18)/7</f>
        <v>1</v>
      </c>
      <c r="K21" s="45">
        <f>(K8+K11+K12+K16+K19)/5</f>
        <v>0.48</v>
      </c>
      <c r="L21" s="45">
        <f>(L8+L11+L13+L16+L19)/5</f>
        <v>0.38</v>
      </c>
      <c r="M21" s="45">
        <f>(M8+M11+M13+M16+M19+M20)/6</f>
        <v>0.45</v>
      </c>
      <c r="N21" s="25"/>
    </row>
    <row r="22" spans="1:14">
      <c r="A22" s="25"/>
      <c r="C22" s="25"/>
      <c r="D22" s="25"/>
      <c r="E22" s="25"/>
      <c r="F22" s="25"/>
      <c r="G22" s="25"/>
      <c r="H22" s="25"/>
      <c r="I22" s="25"/>
      <c r="J22" s="194"/>
      <c r="K22" s="194"/>
      <c r="L22" s="194"/>
      <c r="M22" s="194"/>
      <c r="N22" s="194">
        <f>(J22+K22+L22+M22)/4</f>
        <v>0</v>
      </c>
    </row>
  </sheetData>
  <mergeCells count="21">
    <mergeCell ref="E3:E5"/>
    <mergeCell ref="A6:A9"/>
    <mergeCell ref="B6:B9"/>
    <mergeCell ref="A10:A13"/>
    <mergeCell ref="B10:B13"/>
    <mergeCell ref="A14:A16"/>
    <mergeCell ref="B14:B16"/>
    <mergeCell ref="A2:M2"/>
    <mergeCell ref="G21:I21"/>
    <mergeCell ref="A17:A20"/>
    <mergeCell ref="B17:B20"/>
    <mergeCell ref="A3:A5"/>
    <mergeCell ref="B3:B5"/>
    <mergeCell ref="J3:M3"/>
    <mergeCell ref="H4:H5"/>
    <mergeCell ref="I4:I5"/>
    <mergeCell ref="C3:C5"/>
    <mergeCell ref="D3:D5"/>
    <mergeCell ref="F3:F5"/>
    <mergeCell ref="G3:G5"/>
    <mergeCell ref="H3:I3"/>
  </mergeCells>
  <pageMargins left="0.70866141732283472" right="0.70866141732283472" top="0.74803149606299213" bottom="0.74803149606299213" header="0.31496062992125984" footer="0.31496062992125984"/>
  <pageSetup scale="65" orientation="landscape" r:id="rId1"/>
  <headerFooter>
    <oddHeader>&amp;L&amp;"Calibri"&amp;15&amp;K000000 Información Pública Clasificada&amp;1#_x000D_&amp;C&amp;72
Borrador para 
Consulta Ciudadana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8792-4F03-4B2D-A0C5-BA456FE35B0B}">
  <dimension ref="A1:AG20"/>
  <sheetViews>
    <sheetView showGridLines="0" zoomScale="50" zoomScaleNormal="50" workbookViewId="0">
      <selection activeCell="J9" sqref="J9"/>
    </sheetView>
  </sheetViews>
  <sheetFormatPr baseColWidth="10" defaultColWidth="11.42578125" defaultRowHeight="15"/>
  <cols>
    <col min="1" max="1" width="14.28515625" customWidth="1"/>
    <col min="2" max="2" width="19.5703125" customWidth="1"/>
    <col min="3" max="3" width="22.85546875" customWidth="1"/>
    <col min="4" max="4" width="32.7109375" customWidth="1"/>
    <col min="5" max="5" width="36" customWidth="1"/>
    <col min="6" max="6" width="24.85546875" customWidth="1"/>
    <col min="7" max="7" width="20.42578125" customWidth="1"/>
    <col min="8" max="8" width="23.85546875" customWidth="1"/>
    <col min="9" max="10" width="17.7109375" customWidth="1"/>
    <col min="11" max="11" width="16" bestFit="1" customWidth="1"/>
    <col min="12" max="12" width="18.42578125" customWidth="1"/>
    <col min="13" max="13" width="17" bestFit="1" customWidth="1"/>
    <col min="14" max="15" width="20.28515625" style="14" customWidth="1"/>
    <col min="16" max="16" width="50.42578125" style="14" customWidth="1"/>
    <col min="17" max="17" width="14.140625" style="14" customWidth="1"/>
    <col min="18" max="18" width="29.7109375" style="14" customWidth="1"/>
    <col min="19" max="19" width="14.85546875" style="14" customWidth="1"/>
    <col min="20" max="20" width="27.42578125" style="14" customWidth="1"/>
    <col min="21" max="21" width="85.42578125" style="14" customWidth="1"/>
    <col min="22" max="22" width="16.7109375" style="14" customWidth="1"/>
    <col min="23" max="23" width="56.85546875" style="14" customWidth="1"/>
    <col min="24" max="24" width="13.140625" style="14" customWidth="1"/>
    <col min="25" max="25" width="11.42578125" style="14" customWidth="1"/>
    <col min="26" max="26" width="57" style="14" customWidth="1"/>
    <col min="27" max="27" width="10" style="14" customWidth="1"/>
    <col min="28" max="28" width="54.7109375" style="14" customWidth="1"/>
    <col min="29" max="29" width="12.42578125" style="14" customWidth="1"/>
    <col min="30" max="30" width="14.140625" style="14" customWidth="1"/>
    <col min="31" max="31" width="84.42578125" style="14" customWidth="1"/>
    <col min="32" max="32" width="14.28515625" style="14" customWidth="1"/>
    <col min="33" max="33" width="59.7109375" style="14" customWidth="1"/>
  </cols>
  <sheetData>
    <row r="1" spans="1:33" s="8" customFormat="1" ht="17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1"/>
      <c r="O1" s="11"/>
      <c r="P1" s="10">
        <v>100</v>
      </c>
      <c r="Q1" s="10" t="s">
        <v>86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8" customFormat="1" ht="17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6.75" customHeight="1">
      <c r="A3" s="335" t="s">
        <v>1</v>
      </c>
      <c r="B3" s="335" t="s">
        <v>2</v>
      </c>
      <c r="C3" s="335" t="s">
        <v>3</v>
      </c>
      <c r="D3" s="335" t="s">
        <v>4</v>
      </c>
      <c r="E3" s="335" t="s">
        <v>5</v>
      </c>
      <c r="F3" s="335" t="s">
        <v>6</v>
      </c>
      <c r="G3" s="335" t="s">
        <v>7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54.75" customHeight="1">
      <c r="A4" s="335"/>
      <c r="B4" s="335"/>
      <c r="C4" s="335"/>
      <c r="D4" s="335"/>
      <c r="E4" s="335"/>
      <c r="F4" s="335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62" t="s">
        <v>78</v>
      </c>
      <c r="O4" s="362"/>
      <c r="P4" s="362"/>
      <c r="Q4" s="362"/>
      <c r="R4" s="36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72" customHeight="1">
      <c r="A5" s="335"/>
      <c r="B5" s="335"/>
      <c r="C5" s="335"/>
      <c r="D5" s="335"/>
      <c r="E5" s="335"/>
      <c r="F5" s="335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212.2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123"/>
      <c r="O6" s="33"/>
      <c r="P6" s="101"/>
      <c r="Q6" s="83"/>
      <c r="R6" s="101"/>
      <c r="S6" s="33"/>
      <c r="T6" s="33"/>
      <c r="U6" s="172"/>
      <c r="V6" s="83"/>
      <c r="W6" s="103"/>
      <c r="X6" s="84"/>
      <c r="Y6" s="33"/>
      <c r="Z6" s="215"/>
      <c r="AA6" s="64"/>
      <c r="AB6" s="63"/>
      <c r="AC6" s="84"/>
      <c r="AD6" s="33"/>
      <c r="AE6" s="215"/>
      <c r="AF6" s="83"/>
      <c r="AG6" s="104"/>
    </row>
    <row r="7" spans="1:33" s="8" customFormat="1" ht="188.2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16"/>
      <c r="R7" s="16"/>
      <c r="S7" s="16"/>
      <c r="T7" s="16"/>
      <c r="U7" s="196"/>
      <c r="V7" s="56"/>
      <c r="W7" s="73"/>
      <c r="X7" s="62"/>
      <c r="Y7" s="16"/>
      <c r="Z7" s="68"/>
      <c r="AA7" s="64"/>
      <c r="AB7" s="63"/>
      <c r="AC7" s="16"/>
      <c r="AD7" s="16"/>
      <c r="AE7" s="60"/>
      <c r="AF7" s="56"/>
      <c r="AG7" s="65"/>
    </row>
    <row r="8" spans="1:33" s="8" customFormat="1" ht="234.7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175"/>
      <c r="Q8" s="17"/>
      <c r="R8" s="16"/>
      <c r="S8" s="16"/>
      <c r="T8" s="16"/>
      <c r="U8" s="85"/>
      <c r="V8" s="61"/>
      <c r="W8" s="112"/>
      <c r="X8" s="62"/>
      <c r="Y8" s="16"/>
      <c r="Z8" s="197"/>
      <c r="AA8" s="64"/>
      <c r="AB8" s="63"/>
      <c r="AC8" s="62"/>
      <c r="AD8" s="16"/>
      <c r="AE8" s="60"/>
      <c r="AF8" s="56"/>
      <c r="AG8" s="65"/>
    </row>
    <row r="9" spans="1:33" s="8" customFormat="1" ht="252.7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6"/>
      <c r="Q9" s="16"/>
      <c r="R9" s="16"/>
      <c r="S9" s="16"/>
      <c r="T9" s="16"/>
      <c r="U9" s="60"/>
      <c r="V9" s="61"/>
      <c r="W9" s="88"/>
      <c r="X9" s="62"/>
      <c r="Y9" s="16"/>
      <c r="Z9" s="74"/>
      <c r="AA9" s="64"/>
      <c r="AB9" s="63"/>
      <c r="AC9" s="62"/>
      <c r="AD9" s="16"/>
      <c r="AE9" s="215"/>
      <c r="AF9" s="56"/>
      <c r="AG9" s="60"/>
    </row>
    <row r="10" spans="1:33" s="8" customFormat="1" ht="210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16"/>
      <c r="R10" s="16"/>
      <c r="S10" s="16"/>
      <c r="T10" s="16"/>
      <c r="U10" s="60"/>
      <c r="V10" s="61"/>
      <c r="W10" s="176"/>
      <c r="X10" s="62"/>
      <c r="Y10" s="16"/>
      <c r="Z10" s="71"/>
      <c r="AA10" s="64"/>
      <c r="AB10" s="63"/>
      <c r="AC10" s="62"/>
      <c r="AD10" s="16"/>
      <c r="AE10" s="60"/>
      <c r="AF10" s="56"/>
      <c r="AG10" s="60"/>
    </row>
    <row r="11" spans="1:33" s="8" customFormat="1" ht="201.7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114"/>
      <c r="Q11" s="56"/>
      <c r="R11" s="56"/>
      <c r="S11" s="66"/>
      <c r="T11" s="16"/>
      <c r="U11" s="60"/>
      <c r="V11" s="61"/>
      <c r="W11" s="89"/>
      <c r="X11" s="62"/>
      <c r="Y11" s="16"/>
      <c r="Z11" s="93"/>
      <c r="AA11" s="64"/>
      <c r="AB11" s="75"/>
      <c r="AC11" s="66"/>
      <c r="AD11" s="16"/>
      <c r="AE11" s="56"/>
      <c r="AF11" s="56"/>
      <c r="AG11" s="65"/>
    </row>
    <row r="12" spans="1:33" s="8" customFormat="1" ht="22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56"/>
      <c r="R12" s="56"/>
      <c r="S12" s="82"/>
      <c r="T12" s="16"/>
      <c r="U12" s="60"/>
      <c r="V12" s="61"/>
      <c r="W12" s="90"/>
      <c r="X12" s="62"/>
      <c r="Y12" s="30"/>
      <c r="Z12" s="198"/>
      <c r="AA12" s="64"/>
      <c r="AB12" s="63"/>
      <c r="AC12" s="16"/>
      <c r="AD12" s="16"/>
      <c r="AE12" s="60"/>
      <c r="AF12" s="56"/>
      <c r="AG12" s="65"/>
    </row>
    <row r="13" spans="1:33" s="8" customFormat="1" ht="60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60"/>
      <c r="Q13" s="56"/>
      <c r="R13" s="56"/>
      <c r="S13" s="16"/>
      <c r="T13" s="16"/>
      <c r="U13" s="60"/>
      <c r="V13" s="61"/>
      <c r="W13" s="90"/>
      <c r="X13" s="77"/>
      <c r="Y13" s="32"/>
      <c r="Z13" s="74"/>
      <c r="AA13" s="78"/>
      <c r="AB13" s="63"/>
      <c r="AC13" s="82"/>
      <c r="AD13" s="16"/>
      <c r="AE13" s="56"/>
      <c r="AF13" s="56"/>
      <c r="AG13" s="79"/>
    </row>
    <row r="14" spans="1:33" s="8" customFormat="1" ht="174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68"/>
      <c r="Q14" s="16"/>
      <c r="R14" s="16"/>
      <c r="S14" s="16"/>
      <c r="T14" s="16"/>
      <c r="U14" s="68"/>
      <c r="V14" s="61"/>
      <c r="W14" s="81"/>
      <c r="X14" s="62"/>
      <c r="Y14" s="33"/>
      <c r="Z14" s="198"/>
      <c r="AA14" s="64"/>
      <c r="AB14" s="64"/>
      <c r="AC14" s="16"/>
      <c r="AD14" s="16"/>
      <c r="AE14" s="73"/>
      <c r="AF14" s="56"/>
      <c r="AG14" s="56"/>
    </row>
    <row r="15" spans="1:33" s="8" customFormat="1" ht="214.5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/>
      <c r="P15" s="55"/>
      <c r="Q15" s="56"/>
      <c r="R15" s="56"/>
      <c r="S15" s="16"/>
      <c r="T15" s="16"/>
      <c r="U15" s="85"/>
      <c r="V15" s="61"/>
      <c r="W15" s="81"/>
      <c r="X15" s="62"/>
      <c r="Y15" s="16"/>
      <c r="Z15" s="64"/>
      <c r="AA15" s="64"/>
      <c r="AB15" s="63"/>
      <c r="AC15" s="16"/>
      <c r="AD15" s="16"/>
      <c r="AE15" s="64"/>
      <c r="AF15" s="56"/>
      <c r="AG15" s="94"/>
    </row>
    <row r="16" spans="1:33" s="8" customFormat="1" ht="112.5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05"/>
      <c r="O16" s="105"/>
      <c r="P16" s="105"/>
      <c r="Q16" s="105"/>
      <c r="R16" s="105"/>
      <c r="S16" s="16"/>
      <c r="T16" s="16"/>
      <c r="U16" s="60"/>
      <c r="V16" s="61"/>
      <c r="W16" s="81"/>
      <c r="X16" s="62"/>
      <c r="Y16" s="16"/>
      <c r="Z16" s="74"/>
      <c r="AA16" s="64"/>
      <c r="AB16" s="63"/>
      <c r="AC16" s="16"/>
      <c r="AD16" s="16"/>
      <c r="AE16" s="240"/>
      <c r="AF16" s="56"/>
      <c r="AG16" s="94"/>
    </row>
    <row r="17" spans="1:33" s="8" customFormat="1" ht="174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22"/>
      <c r="O17" s="122"/>
      <c r="P17" s="118"/>
      <c r="Q17" s="56"/>
      <c r="R17" s="56"/>
      <c r="S17" s="16"/>
      <c r="T17" s="16"/>
      <c r="U17" s="85"/>
      <c r="V17" s="61"/>
      <c r="W17" s="81"/>
      <c r="X17" s="62"/>
      <c r="Y17" s="16"/>
      <c r="Z17" s="74"/>
      <c r="AA17" s="64"/>
      <c r="AB17" s="63"/>
      <c r="AC17" s="16"/>
      <c r="AD17" s="16"/>
      <c r="AE17" s="64"/>
      <c r="AF17" s="56"/>
      <c r="AG17" s="94"/>
    </row>
    <row r="18" spans="1:33" s="8" customFormat="1" ht="220.5" customHeight="1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05"/>
      <c r="O18" s="105"/>
      <c r="P18" s="105"/>
      <c r="Q18" s="105"/>
      <c r="R18" s="105"/>
      <c r="S18" s="16"/>
      <c r="T18" s="16"/>
      <c r="U18" s="60"/>
      <c r="V18" s="61"/>
      <c r="W18" s="81"/>
      <c r="X18" s="62"/>
      <c r="Y18" s="16"/>
      <c r="Z18" s="74"/>
      <c r="AA18" s="64"/>
      <c r="AB18" s="63"/>
      <c r="AC18" s="16"/>
      <c r="AD18" s="16"/>
      <c r="AE18" s="74"/>
      <c r="AF18" s="56"/>
      <c r="AG18" s="94"/>
    </row>
    <row r="19" spans="1:33" ht="112.5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95" t="str">
        <f>'Formulación 2025'!F19</f>
        <v>Número de actividades ejecutadas / Número actividades planteadas</v>
      </c>
      <c r="H19" s="288">
        <v>45748</v>
      </c>
      <c r="I19" s="289">
        <v>46022</v>
      </c>
      <c r="J19" s="100"/>
      <c r="K19" s="97">
        <v>0.3</v>
      </c>
      <c r="L19" s="97">
        <v>0.4</v>
      </c>
      <c r="M19" s="99">
        <v>0.3</v>
      </c>
      <c r="N19" s="290"/>
      <c r="O19" s="290"/>
      <c r="P19" s="290"/>
      <c r="Q19" s="290"/>
      <c r="R19" s="290"/>
      <c r="S19" s="30"/>
      <c r="T19" s="30"/>
      <c r="U19" s="297"/>
      <c r="V19" s="225"/>
      <c r="W19" s="88"/>
      <c r="X19" s="108"/>
      <c r="Y19" s="30"/>
      <c r="Z19" s="295"/>
      <c r="AA19" s="109"/>
      <c r="AB19" s="109"/>
      <c r="AC19" s="30"/>
      <c r="AD19" s="30"/>
      <c r="AE19" s="295"/>
      <c r="AF19" s="92"/>
      <c r="AG19" s="180"/>
    </row>
    <row r="20" spans="1:33" ht="75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</sheetData>
  <mergeCells count="24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A17:A20"/>
    <mergeCell ref="B17:B20"/>
    <mergeCell ref="A6:A9"/>
    <mergeCell ref="B6:B9"/>
    <mergeCell ref="A10:A13"/>
    <mergeCell ref="B10:B13"/>
    <mergeCell ref="A14:A16"/>
    <mergeCell ref="B14:B16"/>
  </mergeCells>
  <dataValidations count="3"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2:P13 P15" xr:uid="{F1C8CCC9-8806-4CC4-AE74-F6148161ACF0}">
      <formula1>100</formula1>
      <formula2>5000</formula2>
    </dataValidation>
    <dataValidation type="list" allowBlank="1" showInputMessage="1" showErrorMessage="1" errorTitle="Error Reporte validado" error="Debe escoger alguna de las dos opciones disponibles." promptTitle="Reporte validado" sqref="AF6:AF19 Q15 V6:V19 Q11:Q13 Q6 Q17" xr:uid="{F253D8B0-CE20-484D-9E16-1F17A685402C}">
      <formula1>$Q$1:$Q$2</formula1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11" xr:uid="{1F77E4DE-E107-4C87-878B-D46BDB16C38D}">
      <formula1>P6</formula1>
      <formula2>P7</formula2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23"/>
  <sheetViews>
    <sheetView showGridLines="0" zoomScale="80" zoomScaleNormal="80" workbookViewId="0">
      <selection activeCell="O6" sqref="O6"/>
    </sheetView>
  </sheetViews>
  <sheetFormatPr baseColWidth="10" defaultColWidth="11.42578125" defaultRowHeight="15"/>
  <cols>
    <col min="1" max="1" width="22.28515625" customWidth="1"/>
    <col min="2" max="2" width="35.7109375" customWidth="1"/>
    <col min="3" max="3" width="27.42578125" customWidth="1"/>
    <col min="4" max="4" width="45.140625" customWidth="1"/>
    <col min="5" max="5" width="36" customWidth="1"/>
    <col min="6" max="6" width="23.42578125" customWidth="1"/>
    <col min="7" max="7" width="22.85546875" customWidth="1"/>
    <col min="8" max="8" width="23.85546875" customWidth="1"/>
    <col min="9" max="9" width="17.7109375" customWidth="1"/>
    <col min="10" max="10" width="22.7109375" customWidth="1"/>
    <col min="11" max="13" width="17.7109375" customWidth="1"/>
    <col min="14" max="14" width="11.42578125" style="14" customWidth="1"/>
    <col min="15" max="15" width="17" style="14" customWidth="1"/>
    <col min="16" max="16" width="35.140625" style="14" customWidth="1"/>
    <col min="17" max="17" width="13.28515625" style="14" customWidth="1"/>
    <col min="18" max="18" width="29.42578125" style="14" customWidth="1"/>
    <col min="19" max="19" width="13.7109375" style="14" customWidth="1"/>
    <col min="20" max="20" width="13.140625" style="14" customWidth="1"/>
    <col min="21" max="21" width="98.140625" style="14" customWidth="1"/>
    <col min="22" max="22" width="27.28515625" style="14" customWidth="1"/>
    <col min="23" max="23" width="56.85546875" style="14" customWidth="1"/>
    <col min="24" max="24" width="19.42578125" style="14" customWidth="1"/>
    <col min="25" max="25" width="16" style="14" customWidth="1"/>
    <col min="26" max="26" width="126" style="14" customWidth="1"/>
    <col min="27" max="27" width="10.28515625" style="14" customWidth="1"/>
    <col min="28" max="28" width="33" style="14" customWidth="1"/>
    <col min="29" max="29" width="9.140625" style="14" customWidth="1"/>
    <col min="30" max="30" width="21.42578125" style="14" customWidth="1"/>
    <col min="31" max="31" width="69.7109375" style="14" customWidth="1"/>
    <col min="32" max="32" width="14.28515625" style="14" customWidth="1"/>
    <col min="33" max="33" width="59.7109375" style="14" customWidth="1"/>
    <col min="34" max="34" width="11.42578125" customWidth="1"/>
  </cols>
  <sheetData>
    <row r="1" spans="1:33" s="8" customFormat="1" ht="15.7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1"/>
      <c r="O1" s="11"/>
      <c r="P1" s="10">
        <v>100</v>
      </c>
      <c r="Q1" s="10" t="s">
        <v>86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8" customFormat="1" ht="15.75">
      <c r="A2" s="306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6.75" customHeight="1">
      <c r="A3" s="335" t="s">
        <v>1</v>
      </c>
      <c r="B3" s="335" t="s">
        <v>2</v>
      </c>
      <c r="C3" s="335" t="s">
        <v>3</v>
      </c>
      <c r="D3" s="335" t="s">
        <v>4</v>
      </c>
      <c r="E3" s="335" t="s">
        <v>5</v>
      </c>
      <c r="F3" s="335" t="s">
        <v>6</v>
      </c>
      <c r="G3" s="335" t="s">
        <v>7</v>
      </c>
      <c r="H3" s="373" t="s">
        <v>8</v>
      </c>
      <c r="I3" s="404"/>
      <c r="J3" s="364" t="s">
        <v>89</v>
      </c>
      <c r="K3" s="365"/>
      <c r="L3" s="365"/>
      <c r="M3" s="366"/>
      <c r="N3" s="400" t="s">
        <v>90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2"/>
    </row>
    <row r="4" spans="1:33" ht="49.5" customHeight="1">
      <c r="A4" s="335"/>
      <c r="B4" s="335"/>
      <c r="C4" s="335"/>
      <c r="D4" s="335"/>
      <c r="E4" s="335"/>
      <c r="F4" s="335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70" t="s">
        <v>78</v>
      </c>
      <c r="O4" s="371"/>
      <c r="P4" s="371"/>
      <c r="Q4" s="371"/>
      <c r="R4" s="372"/>
      <c r="S4" s="370" t="s">
        <v>79</v>
      </c>
      <c r="T4" s="371"/>
      <c r="U4" s="371"/>
      <c r="V4" s="371"/>
      <c r="W4" s="372"/>
      <c r="X4" s="370" t="s">
        <v>80</v>
      </c>
      <c r="Y4" s="371"/>
      <c r="Z4" s="371"/>
      <c r="AA4" s="371"/>
      <c r="AB4" s="372"/>
      <c r="AC4" s="370" t="s">
        <v>81</v>
      </c>
      <c r="AD4" s="371"/>
      <c r="AE4" s="371"/>
      <c r="AF4" s="371"/>
      <c r="AG4" s="372"/>
    </row>
    <row r="5" spans="1:33" ht="39" customHeight="1">
      <c r="A5" s="335"/>
      <c r="B5" s="335"/>
      <c r="C5" s="335"/>
      <c r="D5" s="335"/>
      <c r="E5" s="335"/>
      <c r="F5" s="335"/>
      <c r="G5" s="335"/>
      <c r="H5" s="403"/>
      <c r="I5" s="403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90.7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/>
      <c r="P6" s="101"/>
      <c r="Q6" s="83"/>
      <c r="R6" s="101"/>
      <c r="S6" s="33"/>
      <c r="T6" s="16"/>
      <c r="U6" s="68"/>
      <c r="V6" s="56"/>
      <c r="W6" s="103"/>
      <c r="X6" s="62"/>
      <c r="Y6" s="16"/>
      <c r="Z6" s="209"/>
      <c r="AA6" s="64"/>
      <c r="AB6" s="63"/>
      <c r="AC6" s="16"/>
      <c r="AD6" s="16"/>
      <c r="AE6" s="60"/>
      <c r="AF6" s="56"/>
      <c r="AG6" s="65"/>
    </row>
    <row r="7" spans="1:33" s="8" customFormat="1" ht="187.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83"/>
      <c r="R7" s="16"/>
      <c r="S7" s="16"/>
      <c r="T7" s="16"/>
      <c r="U7" s="56"/>
      <c r="V7" s="61"/>
      <c r="W7" s="73"/>
      <c r="X7" s="62"/>
      <c r="Y7" s="16"/>
      <c r="Z7" s="208"/>
      <c r="AA7" s="64"/>
      <c r="AB7" s="63"/>
      <c r="AC7" s="62"/>
      <c r="AD7" s="16"/>
      <c r="AE7" s="60"/>
      <c r="AF7" s="236"/>
      <c r="AG7" s="65"/>
    </row>
    <row r="8" spans="1:33" s="8" customFormat="1" ht="137.2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33"/>
      <c r="P8" s="16"/>
      <c r="Q8" s="83"/>
      <c r="R8" s="16"/>
      <c r="S8" s="16"/>
      <c r="T8" s="16"/>
      <c r="U8" s="98"/>
      <c r="V8" s="61"/>
      <c r="W8" s="112"/>
      <c r="X8" s="62"/>
      <c r="Y8" s="210"/>
      <c r="Z8" s="207"/>
      <c r="AA8" s="64"/>
      <c r="AB8" s="63"/>
      <c r="AC8" s="62"/>
      <c r="AD8" s="16"/>
      <c r="AE8" s="60"/>
      <c r="AF8" s="236"/>
      <c r="AG8" s="60"/>
    </row>
    <row r="9" spans="1:33" s="8" customFormat="1" ht="148.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6"/>
      <c r="Q9" s="83"/>
      <c r="R9" s="16"/>
      <c r="S9" s="16"/>
      <c r="T9" s="16"/>
      <c r="U9" s="60"/>
      <c r="V9" s="61"/>
      <c r="W9" s="88"/>
      <c r="X9" s="62"/>
      <c r="Y9" s="16"/>
      <c r="Z9" s="211"/>
      <c r="AA9" s="64"/>
      <c r="AB9" s="63"/>
      <c r="AC9" s="62"/>
      <c r="AD9" s="16"/>
      <c r="AE9" s="60"/>
      <c r="AF9" s="56"/>
      <c r="AG9" s="60"/>
    </row>
    <row r="10" spans="1:33" s="8" customFormat="1" ht="378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83"/>
      <c r="R10" s="16"/>
      <c r="S10" s="16"/>
      <c r="T10" s="16"/>
      <c r="U10" s="99"/>
      <c r="V10" s="61"/>
      <c r="W10" s="176"/>
      <c r="X10" s="62"/>
      <c r="Y10" s="16"/>
      <c r="Z10" s="207"/>
      <c r="AA10" s="64"/>
      <c r="AB10" s="207"/>
      <c r="AC10" s="62"/>
      <c r="AD10" s="16"/>
      <c r="AE10" s="60"/>
      <c r="AF10" s="236"/>
      <c r="AG10" s="65"/>
    </row>
    <row r="11" spans="1:33" s="8" customFormat="1" ht="167.2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55"/>
      <c r="Q11" s="83"/>
      <c r="R11" s="56"/>
      <c r="S11" s="66"/>
      <c r="T11" s="16"/>
      <c r="U11" s="60"/>
      <c r="V11" s="61"/>
      <c r="W11" s="89"/>
      <c r="X11" s="62"/>
      <c r="Y11" s="30"/>
      <c r="Z11" s="212"/>
      <c r="AA11" s="64"/>
      <c r="AB11" s="63"/>
      <c r="AC11" s="82"/>
      <c r="AD11" s="16"/>
      <c r="AE11" s="60"/>
      <c r="AF11" s="56"/>
      <c r="AG11" s="65"/>
    </row>
    <row r="12" spans="1:33" s="8" customFormat="1" ht="221.2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83"/>
      <c r="R12" s="56"/>
      <c r="S12" s="16"/>
      <c r="T12" s="16"/>
      <c r="U12" s="99"/>
      <c r="V12" s="61"/>
      <c r="W12" s="90"/>
      <c r="X12" s="77"/>
      <c r="Y12" s="32"/>
      <c r="Z12" s="207"/>
      <c r="AA12" s="78"/>
      <c r="AB12" s="63"/>
      <c r="AC12" s="62"/>
      <c r="AD12" s="16"/>
      <c r="AE12" s="60"/>
      <c r="AF12" s="236"/>
      <c r="AG12" s="79"/>
    </row>
    <row r="13" spans="1:33" s="8" customFormat="1" ht="246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56"/>
      <c r="Q13" s="83"/>
      <c r="R13" s="56"/>
      <c r="S13" s="16"/>
      <c r="T13" s="16"/>
      <c r="U13" s="68"/>
      <c r="V13" s="61"/>
      <c r="W13" s="90"/>
      <c r="X13" s="62"/>
      <c r="Y13" s="33"/>
      <c r="Z13" s="207"/>
      <c r="AA13" s="64"/>
      <c r="AB13" s="64"/>
      <c r="AC13" s="16"/>
      <c r="AD13" s="16"/>
      <c r="AE13" s="60"/>
      <c r="AF13" s="56"/>
      <c r="AG13" s="56"/>
    </row>
    <row r="14" spans="1:33" s="8" customFormat="1" ht="409.5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185"/>
      <c r="Q14" s="83"/>
      <c r="R14" s="16"/>
      <c r="S14" s="16"/>
      <c r="T14" s="16"/>
      <c r="U14" s="171"/>
      <c r="V14" s="61"/>
      <c r="W14" s="81"/>
      <c r="X14" s="62"/>
      <c r="Y14" s="16"/>
      <c r="Z14" s="213"/>
      <c r="AA14" s="64"/>
      <c r="AB14" s="63"/>
      <c r="AC14" s="16"/>
      <c r="AD14" s="16"/>
      <c r="AE14" s="74"/>
      <c r="AF14" s="236"/>
      <c r="AG14" s="94"/>
    </row>
    <row r="15" spans="1:33" s="8" customFormat="1" ht="232.5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/>
      <c r="P15" s="55"/>
      <c r="Q15" s="83"/>
      <c r="R15" s="56"/>
      <c r="S15" s="16"/>
      <c r="T15" s="16"/>
      <c r="U15" s="85"/>
      <c r="V15" s="61"/>
      <c r="W15" s="81"/>
      <c r="X15" s="62"/>
      <c r="Y15" s="16"/>
      <c r="Z15" s="214"/>
      <c r="AA15" s="64"/>
      <c r="AB15" s="63"/>
      <c r="AC15" s="16"/>
      <c r="AD15" s="16"/>
      <c r="AE15" s="74"/>
      <c r="AF15" s="56"/>
      <c r="AG15" s="94"/>
    </row>
    <row r="16" spans="1:33" s="8" customFormat="1" ht="151.5" customHeight="1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6"/>
      <c r="O16" s="16"/>
      <c r="P16" s="55"/>
      <c r="Q16" s="83"/>
      <c r="R16" s="105"/>
      <c r="S16" s="16"/>
      <c r="T16" s="16"/>
      <c r="U16" s="99"/>
      <c r="V16" s="61"/>
      <c r="W16" s="81"/>
      <c r="X16" s="62"/>
      <c r="Y16" s="16"/>
      <c r="Z16" s="213"/>
      <c r="AA16" s="64"/>
      <c r="AB16" s="63"/>
      <c r="AC16" s="16"/>
      <c r="AD16" s="16"/>
      <c r="AE16" s="74"/>
      <c r="AF16" s="236"/>
      <c r="AG16" s="94"/>
    </row>
    <row r="17" spans="1:34" s="8" customFormat="1" ht="160.5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6"/>
      <c r="O17" s="16"/>
      <c r="P17" s="55"/>
      <c r="Q17" s="83"/>
      <c r="R17" s="56"/>
      <c r="S17" s="16"/>
      <c r="T17" s="16"/>
      <c r="U17" s="85"/>
      <c r="V17" s="61"/>
      <c r="W17" s="81"/>
      <c r="X17" s="62"/>
      <c r="Y17" s="16"/>
      <c r="Z17" s="214"/>
      <c r="AA17" s="64"/>
      <c r="AB17" s="63"/>
      <c r="AC17" s="16"/>
      <c r="AD17" s="16"/>
      <c r="AE17" s="74"/>
      <c r="AF17" s="56"/>
      <c r="AG17" s="94"/>
    </row>
    <row r="18" spans="1:34" ht="105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6"/>
      <c r="O18" s="16"/>
      <c r="P18" s="55"/>
      <c r="Q18" s="83"/>
      <c r="R18" s="105"/>
      <c r="S18" s="16"/>
      <c r="T18" s="16"/>
      <c r="U18" s="85"/>
      <c r="V18" s="61"/>
      <c r="W18" s="81"/>
      <c r="X18" s="62"/>
      <c r="Y18" s="16"/>
      <c r="Z18" s="213"/>
      <c r="AA18" s="64"/>
      <c r="AB18" s="63"/>
      <c r="AC18" s="16"/>
      <c r="AD18" s="16"/>
      <c r="AE18" s="74"/>
      <c r="AF18" s="236"/>
      <c r="AG18" s="94"/>
    </row>
    <row r="19" spans="1:34" ht="112.5">
      <c r="A19" s="329"/>
      <c r="B19" s="329"/>
      <c r="C19" s="246" t="s">
        <v>58</v>
      </c>
      <c r="D19" s="249" t="s">
        <v>52</v>
      </c>
      <c r="E19" s="95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95" t="str">
        <f>'Formulación 2025'!F19</f>
        <v>Número de actividades ejecutadas / Número actividades planteadas</v>
      </c>
      <c r="H19" s="288">
        <v>45748</v>
      </c>
      <c r="I19" s="289">
        <v>46022</v>
      </c>
      <c r="J19" s="100"/>
      <c r="K19" s="97">
        <v>0.3</v>
      </c>
      <c r="L19" s="97">
        <v>0.4</v>
      </c>
      <c r="M19" s="99">
        <v>0.3</v>
      </c>
      <c r="N19" s="30"/>
      <c r="O19" s="30"/>
      <c r="P19" s="107"/>
      <c r="Q19" s="270"/>
      <c r="R19" s="290"/>
      <c r="S19" s="30"/>
      <c r="T19" s="30"/>
      <c r="U19" s="297"/>
      <c r="V19" s="225"/>
      <c r="W19" s="88"/>
      <c r="X19" s="108"/>
      <c r="Y19" s="30"/>
      <c r="Z19" s="307"/>
      <c r="AA19" s="109"/>
      <c r="AB19" s="315"/>
      <c r="AC19" s="30"/>
      <c r="AD19" s="30"/>
      <c r="AE19" s="295"/>
      <c r="AF19" s="243"/>
      <c r="AG19" s="180"/>
    </row>
    <row r="20" spans="1:34" ht="60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308"/>
      <c r="P20" s="106"/>
      <c r="Q20" s="106"/>
      <c r="R20" s="106"/>
      <c r="S20" s="106"/>
      <c r="T20" s="308"/>
      <c r="U20" s="106"/>
      <c r="V20" s="106"/>
      <c r="W20" s="106"/>
      <c r="X20" s="106"/>
      <c r="Y20" s="308"/>
      <c r="Z20" s="106"/>
      <c r="AA20" s="106"/>
      <c r="AB20" s="106"/>
      <c r="AC20" s="106"/>
      <c r="AD20" s="106"/>
      <c r="AE20" s="106"/>
      <c r="AF20" s="106"/>
      <c r="AG20" s="106"/>
      <c r="AH20" s="228">
        <f>(O20+T20+Y20+AD20)/4</f>
        <v>0</v>
      </c>
    </row>
    <row r="23" spans="1:34">
      <c r="M23" s="229">
        <f>(J20+K20+L20+M20)/4</f>
        <v>0.25</v>
      </c>
    </row>
  </sheetData>
  <autoFilter ref="A1:AG14" xr:uid="{00000000-0001-0000-0E00-000000000000}"/>
  <mergeCells count="24">
    <mergeCell ref="D3:D5"/>
    <mergeCell ref="E3:E5"/>
    <mergeCell ref="F3:F5"/>
    <mergeCell ref="X4:AB4"/>
    <mergeCell ref="B3:B5"/>
    <mergeCell ref="C3:C5"/>
    <mergeCell ref="AC4:AG4"/>
    <mergeCell ref="G3:G5"/>
    <mergeCell ref="N3:AG3"/>
    <mergeCell ref="H4:H5"/>
    <mergeCell ref="H3:I3"/>
    <mergeCell ref="I4:I5"/>
    <mergeCell ref="N4:R4"/>
    <mergeCell ref="S4:W4"/>
    <mergeCell ref="J3:M3"/>
    <mergeCell ref="A14:A16"/>
    <mergeCell ref="B14:B16"/>
    <mergeCell ref="A17:A20"/>
    <mergeCell ref="A3:A5"/>
    <mergeCell ref="A6:A9"/>
    <mergeCell ref="B6:B9"/>
    <mergeCell ref="A10:A13"/>
    <mergeCell ref="B10:B13"/>
    <mergeCell ref="B17:B20"/>
  </mergeCells>
  <dataValidations count="3">
    <dataValidation type="list" allowBlank="1" showInputMessage="1" showErrorMessage="1" errorTitle="Error Reporte validado" error="Debe escoger alguna de las dos opciones disponibles." promptTitle="Reporte validado" sqref="AF6:AF19 Q6:Q19 V6:V19" xr:uid="{F38C379E-F74C-4A5D-8376-3ADC43A08F10}">
      <formula1>$Q$1:$Q$2</formula1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2:P13 P15:P19" xr:uid="{0C7ADA10-611F-45B0-BBDE-349BF7655B85}">
      <formula1>100</formula1>
      <formula2>5000</formula2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11" xr:uid="{8FFB612D-86AC-4099-AFCE-68C1CFCE0B9C}">
      <formula1>P6</formula1>
      <formula2>P7</formula2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FD53-F56F-4AF3-80FD-822313440A0C}">
  <dimension ref="A1:AG20"/>
  <sheetViews>
    <sheetView showGridLines="0" topLeftCell="A3" zoomScale="70" zoomScaleNormal="70" workbookViewId="0">
      <selection activeCell="O6" sqref="O6"/>
    </sheetView>
  </sheetViews>
  <sheetFormatPr baseColWidth="10" defaultColWidth="11.42578125" defaultRowHeight="15"/>
  <cols>
    <col min="1" max="1" width="35.7109375" bestFit="1" customWidth="1"/>
    <col min="2" max="3" width="35.7109375" customWidth="1"/>
    <col min="4" max="4" width="45.140625" customWidth="1"/>
    <col min="5" max="5" width="59.42578125" customWidth="1"/>
    <col min="6" max="7" width="35.7109375" customWidth="1"/>
    <col min="8" max="8" width="23.85546875" customWidth="1"/>
    <col min="9" max="10" width="17.7109375" customWidth="1"/>
    <col min="11" max="11" width="18.85546875" customWidth="1"/>
    <col min="12" max="13" width="17.7109375" customWidth="1"/>
    <col min="14" max="14" width="18.42578125" style="14" customWidth="1"/>
    <col min="15" max="15" width="17" style="14" customWidth="1"/>
    <col min="16" max="16" width="54.140625" style="14" customWidth="1"/>
    <col min="17" max="17" width="13.28515625" style="14" customWidth="1"/>
    <col min="18" max="18" width="60.140625" style="14" customWidth="1"/>
    <col min="19" max="19" width="12.28515625" style="14" customWidth="1"/>
    <col min="20" max="20" width="16" style="14" customWidth="1"/>
    <col min="21" max="21" width="67.7109375" style="14" customWidth="1"/>
    <col min="22" max="22" width="16.7109375" style="14" customWidth="1"/>
    <col min="23" max="23" width="53.42578125" style="14" customWidth="1"/>
    <col min="24" max="24" width="19.42578125" style="14" customWidth="1"/>
    <col min="25" max="25" width="16" style="14" customWidth="1"/>
    <col min="26" max="26" width="85" style="14" customWidth="1"/>
    <col min="27" max="27" width="8.7109375" style="14" customWidth="1"/>
    <col min="28" max="28" width="32.42578125" style="14" customWidth="1"/>
    <col min="29" max="29" width="13.42578125" style="14" customWidth="1"/>
    <col min="30" max="30" width="11.85546875" style="14" customWidth="1"/>
    <col min="31" max="31" width="69.7109375" style="14" customWidth="1"/>
    <col min="32" max="32" width="14.28515625" style="14" customWidth="1"/>
    <col min="33" max="33" width="68.140625" style="14" customWidth="1"/>
  </cols>
  <sheetData>
    <row r="1" spans="1:33" s="8" customFormat="1" ht="15.7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1"/>
      <c r="O1" s="11"/>
      <c r="P1" s="10">
        <v>100</v>
      </c>
      <c r="Q1" s="10" t="s">
        <v>86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8" customFormat="1" ht="15.7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6.75" customHeight="1">
      <c r="A3" s="335" t="s">
        <v>1</v>
      </c>
      <c r="B3" s="335" t="s">
        <v>2</v>
      </c>
      <c r="C3" s="336" t="s">
        <v>3</v>
      </c>
      <c r="D3" s="336" t="s">
        <v>4</v>
      </c>
      <c r="E3" s="336" t="s">
        <v>5</v>
      </c>
      <c r="F3" s="336" t="s">
        <v>6</v>
      </c>
      <c r="G3" s="335" t="s">
        <v>7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78" customHeight="1">
      <c r="A4" s="335"/>
      <c r="B4" s="335"/>
      <c r="C4" s="336"/>
      <c r="D4" s="336"/>
      <c r="E4" s="336"/>
      <c r="F4" s="336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405" t="s">
        <v>78</v>
      </c>
      <c r="O4" s="405"/>
      <c r="P4" s="405"/>
      <c r="Q4" s="405"/>
      <c r="R4" s="405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63">
      <c r="A5" s="335"/>
      <c r="B5" s="335"/>
      <c r="C5" s="336"/>
      <c r="D5" s="336"/>
      <c r="E5" s="336"/>
      <c r="F5" s="336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313" t="s">
        <v>94</v>
      </c>
      <c r="R5" s="313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193.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/>
      <c r="P6" s="101"/>
      <c r="Q6" s="83"/>
      <c r="R6" s="101"/>
      <c r="S6" s="33"/>
      <c r="T6" s="33"/>
      <c r="U6" s="102"/>
      <c r="V6" s="83"/>
      <c r="W6" s="103"/>
      <c r="X6" s="84"/>
      <c r="Y6" s="33"/>
      <c r="Z6" s="206"/>
      <c r="AA6" s="64"/>
      <c r="AB6" s="63"/>
      <c r="AC6" s="84"/>
      <c r="AD6" s="33"/>
      <c r="AE6" s="317"/>
      <c r="AF6" s="83"/>
      <c r="AG6" s="104"/>
    </row>
    <row r="7" spans="1:33" s="8" customFormat="1" ht="203.2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83"/>
      <c r="R7" s="16"/>
      <c r="S7" s="16"/>
      <c r="T7" s="16"/>
      <c r="U7" s="68"/>
      <c r="V7" s="56"/>
      <c r="W7" s="73"/>
      <c r="X7" s="62"/>
      <c r="Y7" s="16"/>
      <c r="Z7" s="68"/>
      <c r="AA7" s="64"/>
      <c r="AB7" s="63"/>
      <c r="AC7" s="16"/>
      <c r="AD7" s="33"/>
      <c r="AE7" s="188"/>
      <c r="AF7" s="56"/>
      <c r="AG7" s="65"/>
    </row>
    <row r="8" spans="1:33" s="8" customFormat="1" ht="214.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16"/>
      <c r="Q8" s="83"/>
      <c r="R8" s="16"/>
      <c r="S8" s="16"/>
      <c r="T8" s="16"/>
      <c r="U8" s="85"/>
      <c r="V8" s="61"/>
      <c r="W8" s="112"/>
      <c r="X8" s="62"/>
      <c r="Y8" s="16"/>
      <c r="Z8" s="197"/>
      <c r="AA8" s="64"/>
      <c r="AB8" s="63"/>
      <c r="AC8" s="16"/>
      <c r="AD8" s="33"/>
      <c r="AE8" s="188"/>
      <c r="AF8" s="56"/>
      <c r="AG8" s="65"/>
    </row>
    <row r="9" spans="1:33" s="8" customFormat="1" ht="150.7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15"/>
      <c r="Q9" s="83"/>
      <c r="R9" s="16"/>
      <c r="S9" s="16"/>
      <c r="T9" s="16"/>
      <c r="U9" s="85"/>
      <c r="V9" s="61"/>
      <c r="W9" s="88"/>
      <c r="X9" s="62"/>
      <c r="Y9" s="16"/>
      <c r="Z9" s="197"/>
      <c r="AA9" s="64"/>
      <c r="AB9" s="64"/>
      <c r="AC9" s="16"/>
      <c r="AD9" s="33"/>
      <c r="AE9" s="188"/>
      <c r="AF9" s="56"/>
      <c r="AG9" s="60"/>
    </row>
    <row r="10" spans="1:33" s="8" customFormat="1" ht="233.25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83"/>
      <c r="R10" s="16"/>
      <c r="S10" s="16"/>
      <c r="T10" s="16"/>
      <c r="U10" s="85"/>
      <c r="V10" s="61"/>
      <c r="W10" s="176"/>
      <c r="X10" s="62"/>
      <c r="Y10" s="16"/>
      <c r="Z10" s="197"/>
      <c r="AA10" s="64"/>
      <c r="AB10" s="63"/>
      <c r="AC10" s="16"/>
      <c r="AD10" s="33"/>
      <c r="AE10" s="188"/>
      <c r="AF10" s="56"/>
      <c r="AG10" s="60"/>
    </row>
    <row r="11" spans="1:33" s="8" customFormat="1" ht="208.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55"/>
      <c r="Q11" s="83"/>
      <c r="R11" s="56"/>
      <c r="S11" s="16"/>
      <c r="T11" s="16"/>
      <c r="U11" s="85"/>
      <c r="V11" s="61"/>
      <c r="W11" s="89"/>
      <c r="X11" s="62"/>
      <c r="Y11" s="16"/>
      <c r="Z11" s="205"/>
      <c r="AA11" s="64"/>
      <c r="AB11" s="75"/>
      <c r="AC11" s="16"/>
      <c r="AD11" s="33"/>
      <c r="AE11" s="188"/>
      <c r="AF11" s="56"/>
      <c r="AG11" s="65"/>
    </row>
    <row r="12" spans="1:33" s="8" customFormat="1" ht="153.7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83"/>
      <c r="R12" s="56"/>
      <c r="S12" s="16"/>
      <c r="T12" s="16"/>
      <c r="U12" s="85"/>
      <c r="V12" s="61"/>
      <c r="W12" s="90"/>
      <c r="X12" s="62"/>
      <c r="Y12" s="30"/>
      <c r="Z12" s="205"/>
      <c r="AA12" s="64"/>
      <c r="AB12" s="63"/>
      <c r="AC12" s="16"/>
      <c r="AD12" s="33"/>
      <c r="AE12" s="188"/>
      <c r="AF12" s="56"/>
      <c r="AG12" s="65"/>
    </row>
    <row r="13" spans="1:33" s="8" customFormat="1" ht="212.25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55"/>
      <c r="Q13" s="83"/>
      <c r="R13" s="56"/>
      <c r="S13" s="16"/>
      <c r="T13" s="16"/>
      <c r="U13" s="85"/>
      <c r="V13" s="61"/>
      <c r="W13" s="90"/>
      <c r="X13" s="77"/>
      <c r="Y13" s="32"/>
      <c r="Z13" s="207"/>
      <c r="AA13" s="78"/>
      <c r="AB13" s="64"/>
      <c r="AC13" s="16"/>
      <c r="AD13" s="33"/>
      <c r="AE13" s="188"/>
      <c r="AF13" s="56"/>
      <c r="AG13" s="79"/>
    </row>
    <row r="14" spans="1:33" s="8" customFormat="1" ht="209.25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68"/>
      <c r="Q14" s="83"/>
      <c r="R14" s="16"/>
      <c r="S14" s="16"/>
      <c r="T14" s="16"/>
      <c r="U14" s="68"/>
      <c r="V14" s="61"/>
      <c r="W14" s="81"/>
      <c r="X14" s="62"/>
      <c r="Y14" s="33"/>
      <c r="Z14" s="205"/>
      <c r="AA14" s="64"/>
      <c r="AB14" s="64"/>
      <c r="AC14" s="16"/>
      <c r="AD14" s="33"/>
      <c r="AE14" s="318"/>
      <c r="AF14" s="56"/>
      <c r="AG14" s="56"/>
    </row>
    <row r="15" spans="1:33" s="8" customFormat="1" ht="175.5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/>
      <c r="P15" s="55"/>
      <c r="Q15" s="83"/>
      <c r="R15" s="56"/>
      <c r="S15" s="16"/>
      <c r="T15" s="16"/>
      <c r="U15" s="85"/>
      <c r="V15" s="61"/>
      <c r="W15" s="81"/>
      <c r="X15" s="62"/>
      <c r="Y15" s="16"/>
      <c r="Z15" s="207"/>
      <c r="AA15" s="64"/>
      <c r="AB15" s="64"/>
      <c r="AC15" s="16"/>
      <c r="AD15" s="33"/>
      <c r="AE15" s="319"/>
      <c r="AF15" s="56"/>
      <c r="AG15" s="94"/>
    </row>
    <row r="16" spans="1:33" s="8" customFormat="1" ht="60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6"/>
      <c r="O16" s="16"/>
      <c r="P16" s="55"/>
      <c r="Q16" s="83"/>
      <c r="R16" s="105"/>
      <c r="S16" s="16"/>
      <c r="T16" s="16"/>
      <c r="U16" s="85"/>
      <c r="V16" s="61"/>
      <c r="W16" s="81"/>
      <c r="X16" s="62"/>
      <c r="Y16" s="16"/>
      <c r="Z16" s="74"/>
      <c r="AA16" s="64"/>
      <c r="AB16" s="63"/>
      <c r="AC16" s="16"/>
      <c r="AD16" s="33"/>
      <c r="AE16" s="319"/>
      <c r="AF16" s="56"/>
      <c r="AG16" s="94"/>
    </row>
    <row r="17" spans="1:33" s="8" customFormat="1" ht="60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6"/>
      <c r="O17" s="16"/>
      <c r="P17" s="55"/>
      <c r="Q17" s="83"/>
      <c r="R17" s="56"/>
      <c r="S17" s="16"/>
      <c r="T17" s="16"/>
      <c r="U17" s="85"/>
      <c r="V17" s="61"/>
      <c r="W17" s="81"/>
      <c r="X17" s="62"/>
      <c r="Y17" s="16"/>
      <c r="Z17" s="74"/>
      <c r="AA17" s="64"/>
      <c r="AB17" s="64"/>
      <c r="AC17" s="16"/>
      <c r="AD17" s="33"/>
      <c r="AE17" s="319"/>
      <c r="AF17" s="56"/>
      <c r="AG17" s="94"/>
    </row>
    <row r="18" spans="1:33" s="8" customFormat="1" ht="75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6"/>
      <c r="O18" s="16"/>
      <c r="P18" s="55"/>
      <c r="Q18" s="83"/>
      <c r="R18" s="105"/>
      <c r="S18" s="16"/>
      <c r="T18" s="16"/>
      <c r="U18" s="85"/>
      <c r="V18" s="61"/>
      <c r="W18" s="81"/>
      <c r="X18" s="62"/>
      <c r="Y18" s="16"/>
      <c r="Z18" s="74"/>
      <c r="AA18" s="64"/>
      <c r="AB18" s="63"/>
      <c r="AC18" s="16"/>
      <c r="AD18" s="33"/>
      <c r="AE18" s="319"/>
      <c r="AF18" s="56"/>
      <c r="AG18" s="94"/>
    </row>
    <row r="19" spans="1:33" ht="75">
      <c r="A19" s="329"/>
      <c r="B19" s="329"/>
      <c r="C19" s="246" t="s">
        <v>58</v>
      </c>
      <c r="D19" s="249" t="s">
        <v>52</v>
      </c>
      <c r="E19" s="95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95" t="str">
        <f>'Formulación 2025'!F19</f>
        <v>Número de actividades ejecutadas / Número actividades planteadas</v>
      </c>
      <c r="H19" s="288">
        <v>45748</v>
      </c>
      <c r="I19" s="289">
        <v>46022</v>
      </c>
      <c r="J19" s="100"/>
      <c r="K19" s="97">
        <v>0.3</v>
      </c>
      <c r="L19" s="97">
        <v>0.4</v>
      </c>
      <c r="M19" s="99">
        <v>0.3</v>
      </c>
      <c r="N19" s="30"/>
      <c r="O19" s="30"/>
      <c r="P19" s="107"/>
      <c r="Q19" s="270"/>
      <c r="R19" s="290"/>
      <c r="S19" s="30"/>
      <c r="T19" s="30"/>
      <c r="U19" s="297"/>
      <c r="V19" s="225"/>
      <c r="W19" s="88"/>
      <c r="X19" s="108"/>
      <c r="Y19" s="30"/>
      <c r="Z19" s="295"/>
      <c r="AA19" s="109"/>
      <c r="AB19" s="315"/>
      <c r="AC19" s="30"/>
      <c r="AD19" s="309"/>
      <c r="AE19" s="320"/>
      <c r="AF19" s="92"/>
      <c r="AG19" s="180"/>
    </row>
    <row r="20" spans="1:33" ht="45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13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</sheetData>
  <mergeCells count="24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A17:A20"/>
    <mergeCell ref="B17:B20"/>
    <mergeCell ref="A6:A9"/>
    <mergeCell ref="B6:B9"/>
    <mergeCell ref="A10:A13"/>
    <mergeCell ref="B10:B13"/>
    <mergeCell ref="A14:A16"/>
    <mergeCell ref="B14:B16"/>
  </mergeCells>
  <dataValidations count="3">
    <dataValidation type="list" allowBlank="1" showInputMessage="1" showErrorMessage="1" errorTitle="Error Reporte validado" error="Debe escoger alguna de las dos opciones disponibles." promptTitle="Reporte validado" sqref="AF6:AF19 Q6:Q19 V6:V19" xr:uid="{CBBEA783-2FFB-4856-B426-1DF8B61008FA}">
      <formula1>$Q$1:$Q$2</formula1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11" xr:uid="{C394C40E-A91B-418E-942E-0CA2A3753223}">
      <formula1>P6</formula1>
      <formula2>P7</formula2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2:P13 P15:P19" xr:uid="{9F2E22EC-806A-478E-8BA1-3120373CD693}">
      <formula1>100</formula1>
      <formula2>5000</formula2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I22"/>
  <sheetViews>
    <sheetView zoomScaleNormal="100" zoomScaleSheetLayoutView="100" workbookViewId="0">
      <selection activeCell="B5" sqref="B5"/>
    </sheetView>
  </sheetViews>
  <sheetFormatPr baseColWidth="10" defaultColWidth="11.42578125" defaultRowHeight="12.75"/>
  <cols>
    <col min="1" max="1" width="8.42578125" customWidth="1"/>
    <col min="2" max="2" width="10.140625" bestFit="1" customWidth="1"/>
    <col min="3" max="3" width="35" customWidth="1"/>
    <col min="9" max="9" width="5" customWidth="1"/>
  </cols>
  <sheetData>
    <row r="1" spans="1:9">
      <c r="A1" s="406" t="s">
        <v>152</v>
      </c>
      <c r="B1" s="407"/>
      <c r="C1" s="407"/>
    </row>
    <row r="2" spans="1:9" ht="39" customHeight="1">
      <c r="A2" s="299" t="s">
        <v>153</v>
      </c>
      <c r="B2" s="299" t="s">
        <v>154</v>
      </c>
      <c r="C2" s="299" t="s">
        <v>155</v>
      </c>
      <c r="I2" s="7"/>
    </row>
    <row r="3" spans="1:9" ht="38.25">
      <c r="A3" s="300">
        <v>1</v>
      </c>
      <c r="B3" s="301">
        <v>45621</v>
      </c>
      <c r="C3" s="302" t="s">
        <v>156</v>
      </c>
      <c r="I3" s="7"/>
    </row>
    <row r="4" spans="1:9">
      <c r="I4" s="7"/>
    </row>
    <row r="5" spans="1:9">
      <c r="I5" s="7"/>
    </row>
    <row r="6" spans="1:9">
      <c r="I6" s="7"/>
    </row>
    <row r="7" spans="1:9">
      <c r="I7" s="7"/>
    </row>
    <row r="8" spans="1:9">
      <c r="I8" s="7"/>
    </row>
    <row r="9" spans="1:9">
      <c r="I9" s="7"/>
    </row>
    <row r="10" spans="1:9">
      <c r="I10" s="7"/>
    </row>
    <row r="11" spans="1:9">
      <c r="I11" s="7"/>
    </row>
    <row r="12" spans="1:9">
      <c r="I12" s="7"/>
    </row>
    <row r="13" spans="1:9">
      <c r="I13" s="7"/>
    </row>
    <row r="14" spans="1:9">
      <c r="I14" s="7"/>
    </row>
    <row r="15" spans="1:9">
      <c r="I15" s="7"/>
    </row>
    <row r="16" spans="1:9">
      <c r="I16" s="7"/>
    </row>
    <row r="17" spans="9:9">
      <c r="I17" s="7"/>
    </row>
    <row r="18" spans="9:9">
      <c r="I18" s="7"/>
    </row>
    <row r="19" spans="9:9">
      <c r="I19" s="7"/>
    </row>
    <row r="20" spans="9:9">
      <c r="I20" s="7"/>
    </row>
    <row r="21" spans="9:9">
      <c r="I21" s="7"/>
    </row>
    <row r="22" spans="9:9">
      <c r="I22" s="7"/>
    </row>
  </sheetData>
  <mergeCells count="1">
    <mergeCell ref="A1:C1"/>
  </mergeCell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F1CC-DE0A-46FB-903E-F7B326DA0AF3}">
  <dimension ref="A1:A2"/>
  <sheetViews>
    <sheetView workbookViewId="0"/>
  </sheetViews>
  <sheetFormatPr baseColWidth="10" defaultColWidth="11.42578125" defaultRowHeight="12.75"/>
  <sheetData>
    <row r="1" spans="1:1">
      <c r="A1" s="3" t="s">
        <v>86</v>
      </c>
    </row>
    <row r="2" spans="1:1">
      <c r="A2" s="3" t="s">
        <v>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"/>
  <dimension ref="A1:O39"/>
  <sheetViews>
    <sheetView zoomScale="90" zoomScaleNormal="90" workbookViewId="0">
      <selection activeCell="B3" sqref="B3:B6"/>
    </sheetView>
  </sheetViews>
  <sheetFormatPr baseColWidth="10" defaultColWidth="10.7109375" defaultRowHeight="12.75"/>
  <cols>
    <col min="3" max="3" width="16.42578125" customWidth="1"/>
  </cols>
  <sheetData>
    <row r="1" spans="1:15" ht="12.75" customHeight="1">
      <c r="A1" s="412" t="s">
        <v>157</v>
      </c>
      <c r="B1" s="411" t="s">
        <v>158</v>
      </c>
      <c r="C1" s="412" t="s">
        <v>159</v>
      </c>
      <c r="D1" s="412" t="s">
        <v>160</v>
      </c>
      <c r="E1" s="412" t="s">
        <v>161</v>
      </c>
      <c r="F1" s="412" t="s">
        <v>162</v>
      </c>
      <c r="G1" s="412" t="s">
        <v>163</v>
      </c>
      <c r="H1" s="411" t="s">
        <v>164</v>
      </c>
      <c r="I1" s="408" t="s">
        <v>165</v>
      </c>
      <c r="J1" s="410"/>
      <c r="K1" s="408" t="s">
        <v>166</v>
      </c>
      <c r="L1" s="409"/>
      <c r="M1" s="409"/>
      <c r="N1" s="409"/>
      <c r="O1" s="410"/>
    </row>
    <row r="2" spans="1:15" ht="90">
      <c r="A2" s="413"/>
      <c r="B2" s="411"/>
      <c r="C2" s="413"/>
      <c r="D2" s="413"/>
      <c r="E2" s="413"/>
      <c r="F2" s="413"/>
      <c r="G2" s="413"/>
      <c r="H2" s="411"/>
      <c r="I2" s="19" t="s">
        <v>167</v>
      </c>
      <c r="J2" s="19" t="s">
        <v>168</v>
      </c>
      <c r="K2" s="1" t="s">
        <v>169</v>
      </c>
      <c r="L2" s="1" t="s">
        <v>170</v>
      </c>
      <c r="M2" s="2" t="s">
        <v>171</v>
      </c>
      <c r="N2" s="1" t="s">
        <v>172</v>
      </c>
      <c r="O2" s="19" t="s">
        <v>173</v>
      </c>
    </row>
    <row r="3" spans="1:15" ht="12.75" customHeight="1">
      <c r="A3" s="6" t="s">
        <v>174</v>
      </c>
      <c r="B3" t="s">
        <v>175</v>
      </c>
      <c r="M3" s="3" t="s">
        <v>176</v>
      </c>
    </row>
    <row r="4" spans="1:15" ht="12.75" customHeight="1">
      <c r="A4" s="6" t="s">
        <v>177</v>
      </c>
      <c r="B4" t="s">
        <v>178</v>
      </c>
      <c r="M4" s="4" t="s">
        <v>179</v>
      </c>
    </row>
    <row r="5" spans="1:15" ht="12.75" customHeight="1">
      <c r="A5" s="6" t="s">
        <v>180</v>
      </c>
      <c r="B5" t="s">
        <v>181</v>
      </c>
      <c r="M5" s="5" t="s">
        <v>182</v>
      </c>
    </row>
    <row r="6" spans="1:15" ht="12.75" customHeight="1">
      <c r="A6" s="6" t="s">
        <v>183</v>
      </c>
      <c r="B6" t="s">
        <v>184</v>
      </c>
      <c r="M6" s="4" t="s">
        <v>185</v>
      </c>
    </row>
    <row r="7" spans="1:15" ht="12.75" customHeight="1">
      <c r="A7" s="6" t="s">
        <v>186</v>
      </c>
      <c r="M7" s="5" t="s">
        <v>187</v>
      </c>
    </row>
    <row r="8" spans="1:15" ht="12.75" customHeight="1">
      <c r="A8" s="6" t="s">
        <v>188</v>
      </c>
      <c r="M8" s="4" t="s">
        <v>189</v>
      </c>
    </row>
    <row r="9" spans="1:15" ht="12.75" customHeight="1">
      <c r="A9" s="6" t="s">
        <v>190</v>
      </c>
      <c r="M9" s="5" t="s">
        <v>191</v>
      </c>
    </row>
    <row r="10" spans="1:15" ht="12.75" customHeight="1">
      <c r="M10" s="4" t="s">
        <v>192</v>
      </c>
    </row>
    <row r="11" spans="1:15" ht="12.75" customHeight="1">
      <c r="M11" s="5" t="s">
        <v>193</v>
      </c>
    </row>
    <row r="12" spans="1:15" ht="12.75" customHeight="1">
      <c r="M12" s="4" t="s">
        <v>194</v>
      </c>
    </row>
    <row r="13" spans="1:15" ht="12.75" customHeight="1">
      <c r="M13" s="5" t="s">
        <v>195</v>
      </c>
    </row>
    <row r="14" spans="1:15" ht="12.75" customHeight="1">
      <c r="M14" s="4" t="s">
        <v>196</v>
      </c>
    </row>
    <row r="15" spans="1:15" ht="12.75" customHeight="1">
      <c r="M15" s="5" t="s">
        <v>197</v>
      </c>
    </row>
    <row r="16" spans="1:15" ht="12.75" customHeight="1">
      <c r="M16" s="4" t="s">
        <v>198</v>
      </c>
    </row>
    <row r="17" spans="13:13" ht="12.75" customHeight="1">
      <c r="M17" s="5" t="s">
        <v>199</v>
      </c>
    </row>
    <row r="18" spans="13:13" ht="12.75" customHeight="1">
      <c r="M18" s="5" t="s">
        <v>200</v>
      </c>
    </row>
    <row r="19" spans="13:13" ht="12.75" customHeight="1">
      <c r="M19" s="4" t="s">
        <v>201</v>
      </c>
    </row>
    <row r="20" spans="13:13" ht="12.75" customHeight="1">
      <c r="M20" s="5" t="s">
        <v>202</v>
      </c>
    </row>
    <row r="21" spans="13:13" ht="12.75" customHeight="1">
      <c r="M21" s="4" t="s">
        <v>203</v>
      </c>
    </row>
    <row r="22" spans="13:13" ht="12.75" customHeight="1">
      <c r="M22" s="5" t="s">
        <v>204</v>
      </c>
    </row>
    <row r="23" spans="13:13" ht="12.75" customHeight="1">
      <c r="M23" s="4" t="s">
        <v>205</v>
      </c>
    </row>
    <row r="24" spans="13:13" ht="12.75" customHeight="1">
      <c r="M24" s="5" t="s">
        <v>206</v>
      </c>
    </row>
    <row r="25" spans="13:13" ht="12.75" customHeight="1">
      <c r="M25" s="4" t="s">
        <v>207</v>
      </c>
    </row>
    <row r="26" spans="13:13" ht="12.75" customHeight="1">
      <c r="M26" s="5" t="s">
        <v>208</v>
      </c>
    </row>
    <row r="27" spans="13:13" ht="12.75" customHeight="1">
      <c r="M27" s="4" t="s">
        <v>209</v>
      </c>
    </row>
    <row r="28" spans="13:13" ht="12.75" customHeight="1">
      <c r="M28" s="5" t="s">
        <v>210</v>
      </c>
    </row>
    <row r="29" spans="13:13" ht="12.75" customHeight="1">
      <c r="M29" s="4" t="s">
        <v>211</v>
      </c>
    </row>
    <row r="30" spans="13:13" ht="12.75" customHeight="1">
      <c r="M30" s="4" t="s">
        <v>212</v>
      </c>
    </row>
    <row r="31" spans="13:13" ht="12.75" customHeight="1">
      <c r="M31" s="5" t="s">
        <v>213</v>
      </c>
    </row>
    <row r="32" spans="13:13" ht="12.75" customHeight="1">
      <c r="M32" s="4" t="s">
        <v>214</v>
      </c>
    </row>
    <row r="33" spans="13:13" ht="12.75" customHeight="1">
      <c r="M33" s="5" t="s">
        <v>215</v>
      </c>
    </row>
    <row r="34" spans="13:13" ht="12.75" customHeight="1">
      <c r="M34" s="4" t="s">
        <v>216</v>
      </c>
    </row>
    <row r="35" spans="13:13" ht="12.75" customHeight="1">
      <c r="M35" s="5" t="s">
        <v>217</v>
      </c>
    </row>
    <row r="36" spans="13:13" ht="12.75" customHeight="1">
      <c r="M36" s="4" t="s">
        <v>218</v>
      </c>
    </row>
    <row r="37" spans="13:13" ht="12.75" customHeight="1">
      <c r="M37" s="5" t="s">
        <v>219</v>
      </c>
    </row>
    <row r="38" spans="13:13" ht="12.75" customHeight="1">
      <c r="M38" s="4" t="s">
        <v>220</v>
      </c>
    </row>
    <row r="39" spans="13:13" ht="12.75" customHeight="1">
      <c r="M39" s="5" t="s">
        <v>221</v>
      </c>
    </row>
  </sheetData>
  <mergeCells count="10">
    <mergeCell ref="K1:O1"/>
    <mergeCell ref="B1:B2"/>
    <mergeCell ref="C1:C2"/>
    <mergeCell ref="D1:D2"/>
    <mergeCell ref="A1:A2"/>
    <mergeCell ref="E1:E2"/>
    <mergeCell ref="F1:F2"/>
    <mergeCell ref="G1:G2"/>
    <mergeCell ref="H1:H2"/>
    <mergeCell ref="I1:J1"/>
  </mergeCells>
  <pageMargins left="0.7" right="0.7" top="0.75" bottom="0.75" header="0.3" footer="0.3"/>
  <pageSetup paperSize="9" orientation="portrait" r:id="rId1"/>
  <headerFooter>
    <oddHeader>&amp;L&amp;"Calibri"&amp;15&amp;K000000 Información Pública Clasificada&amp;1#_x000D_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A2CE-65A9-4FAF-BFC9-8B19D54F9AB2}">
  <dimension ref="A1:AG22"/>
  <sheetViews>
    <sheetView showGridLines="0" tabSelected="1" zoomScale="80" zoomScaleNormal="80" workbookViewId="0">
      <selection activeCell="O6" sqref="O6"/>
    </sheetView>
  </sheetViews>
  <sheetFormatPr baseColWidth="10" defaultColWidth="11.42578125" defaultRowHeight="18"/>
  <cols>
    <col min="1" max="1" width="21" style="41" customWidth="1"/>
    <col min="2" max="2" width="22.42578125" style="41" customWidth="1"/>
    <col min="3" max="3" width="21.28515625" style="44" customWidth="1"/>
    <col min="4" max="4" width="27" style="44" customWidth="1"/>
    <col min="5" max="5" width="36.7109375" style="44" customWidth="1"/>
    <col min="6" max="6" width="22.140625" style="41" customWidth="1"/>
    <col min="7" max="7" width="12.7109375" style="41" customWidth="1"/>
    <col min="8" max="8" width="13.42578125" style="41" customWidth="1"/>
    <col min="9" max="9" width="18.28515625" style="41" customWidth="1"/>
    <col min="10" max="10" width="19.28515625" style="44" customWidth="1"/>
    <col min="11" max="13" width="19.85546875" style="44" customWidth="1"/>
    <col min="14" max="14" width="30.42578125" style="43" customWidth="1"/>
    <col min="15" max="15" width="24.5703125" style="43" customWidth="1"/>
    <col min="16" max="16" width="75.42578125" style="43" customWidth="1"/>
    <col min="17" max="17" width="19.85546875" style="43" customWidth="1"/>
    <col min="18" max="18" width="67.140625" style="43" customWidth="1"/>
    <col min="19" max="19" width="28" style="43" customWidth="1"/>
    <col min="20" max="20" width="27.7109375" style="43" customWidth="1"/>
    <col min="21" max="21" width="91.42578125" style="43" customWidth="1"/>
    <col min="22" max="22" width="16.7109375" style="43" customWidth="1"/>
    <col min="23" max="23" width="66" style="43" customWidth="1"/>
    <col min="24" max="24" width="18.28515625" style="43" customWidth="1"/>
    <col min="25" max="25" width="16" style="43" customWidth="1"/>
    <col min="26" max="26" width="77.85546875" style="43" customWidth="1"/>
    <col min="27" max="27" width="11.140625" style="43" customWidth="1"/>
    <col min="28" max="28" width="49" style="43" customWidth="1"/>
    <col min="29" max="29" width="16" style="43" customWidth="1"/>
    <col min="30" max="30" width="21.42578125" style="43" customWidth="1"/>
    <col min="31" max="31" width="108.140625" style="43" customWidth="1"/>
    <col min="32" max="32" width="14.28515625" style="43" customWidth="1"/>
    <col min="33" max="33" width="59.7109375" style="43" customWidth="1"/>
    <col min="34" max="16384" width="11.42578125" style="41"/>
  </cols>
  <sheetData>
    <row r="1" spans="1:33" s="39" customFormat="1" ht="18.7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38"/>
      <c r="P1" s="40">
        <v>100</v>
      </c>
      <c r="Q1" s="40" t="s">
        <v>86</v>
      </c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39" customFormat="1" ht="18.7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40">
        <v>5000</v>
      </c>
      <c r="Q2" s="40" t="s">
        <v>88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19.5" customHeight="1" thickBot="1">
      <c r="A3" s="349" t="s">
        <v>62</v>
      </c>
      <c r="B3" s="349" t="s">
        <v>2</v>
      </c>
      <c r="C3" s="349" t="s">
        <v>3</v>
      </c>
      <c r="D3" s="349" t="s">
        <v>4</v>
      </c>
      <c r="E3" s="349" t="s">
        <v>63</v>
      </c>
      <c r="F3" s="356" t="s">
        <v>64</v>
      </c>
      <c r="G3" s="335" t="s">
        <v>65</v>
      </c>
      <c r="H3" s="363" t="s">
        <v>8</v>
      </c>
      <c r="I3" s="363"/>
      <c r="J3" s="364" t="s">
        <v>89</v>
      </c>
      <c r="K3" s="365"/>
      <c r="L3" s="365"/>
      <c r="M3" s="366"/>
      <c r="N3" s="394" t="s">
        <v>90</v>
      </c>
      <c r="O3" s="395"/>
      <c r="P3" s="395"/>
      <c r="Q3" s="395"/>
      <c r="R3" s="395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</row>
    <row r="4" spans="1:33" ht="18.75">
      <c r="A4" s="349"/>
      <c r="B4" s="349"/>
      <c r="C4" s="349"/>
      <c r="D4" s="349"/>
      <c r="E4" s="349"/>
      <c r="F4" s="357"/>
      <c r="G4" s="335"/>
      <c r="H4" s="368" t="s">
        <v>10</v>
      </c>
      <c r="I4" s="368" t="s">
        <v>11</v>
      </c>
      <c r="J4" s="256" t="s">
        <v>78</v>
      </c>
      <c r="K4" s="256" t="s">
        <v>79</v>
      </c>
      <c r="L4" s="256" t="s">
        <v>80</v>
      </c>
      <c r="M4" s="257" t="s">
        <v>81</v>
      </c>
      <c r="N4" s="396" t="s">
        <v>78</v>
      </c>
      <c r="O4" s="397"/>
      <c r="P4" s="397"/>
      <c r="Q4" s="397"/>
      <c r="R4" s="398"/>
      <c r="S4" s="399" t="s">
        <v>79</v>
      </c>
      <c r="T4" s="393"/>
      <c r="U4" s="393"/>
      <c r="V4" s="393"/>
      <c r="W4" s="393"/>
      <c r="X4" s="393" t="s">
        <v>80</v>
      </c>
      <c r="Y4" s="393"/>
      <c r="Z4" s="393"/>
      <c r="AA4" s="393"/>
      <c r="AB4" s="393"/>
      <c r="AC4" s="393" t="s">
        <v>81</v>
      </c>
      <c r="AD4" s="393"/>
      <c r="AE4" s="393"/>
      <c r="AF4" s="393"/>
      <c r="AG4" s="393"/>
    </row>
    <row r="5" spans="1:33" ht="38.25" thickBot="1">
      <c r="A5" s="349"/>
      <c r="B5" s="349"/>
      <c r="C5" s="349"/>
      <c r="D5" s="349"/>
      <c r="E5" s="349"/>
      <c r="F5" s="358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71" t="s">
        <v>91</v>
      </c>
      <c r="O5" s="272" t="s">
        <v>92</v>
      </c>
      <c r="P5" s="272" t="s">
        <v>93</v>
      </c>
      <c r="Q5" s="272" t="s">
        <v>94</v>
      </c>
      <c r="R5" s="273" t="s">
        <v>95</v>
      </c>
      <c r="S5" s="274" t="s">
        <v>91</v>
      </c>
      <c r="T5" s="275" t="s">
        <v>92</v>
      </c>
      <c r="U5" s="275" t="s">
        <v>93</v>
      </c>
      <c r="V5" s="272" t="s">
        <v>94</v>
      </c>
      <c r="W5" s="272" t="s">
        <v>95</v>
      </c>
      <c r="X5" s="272" t="s">
        <v>91</v>
      </c>
      <c r="Y5" s="272" t="s">
        <v>92</v>
      </c>
      <c r="Z5" s="272" t="s">
        <v>93</v>
      </c>
      <c r="AA5" s="272" t="s">
        <v>94</v>
      </c>
      <c r="AB5" s="272" t="s">
        <v>95</v>
      </c>
      <c r="AC5" s="272" t="s">
        <v>91</v>
      </c>
      <c r="AD5" s="272" t="s">
        <v>92</v>
      </c>
      <c r="AE5" s="272" t="s">
        <v>93</v>
      </c>
      <c r="AF5" s="272" t="s">
        <v>94</v>
      </c>
      <c r="AG5" s="272" t="s">
        <v>95</v>
      </c>
    </row>
    <row r="6" spans="1:33" s="39" customFormat="1" ht="13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131"/>
      <c r="O6" s="132"/>
      <c r="P6" s="133"/>
      <c r="Q6" s="83"/>
      <c r="R6" s="127"/>
      <c r="S6" s="157"/>
      <c r="T6" s="158"/>
      <c r="U6" s="163"/>
      <c r="V6" s="83"/>
      <c r="W6" s="103"/>
      <c r="X6" s="158"/>
      <c r="Y6" s="158"/>
      <c r="Z6" s="163"/>
      <c r="AA6" s="64"/>
      <c r="AB6" s="63"/>
      <c r="AC6" s="61"/>
      <c r="AD6" s="33"/>
      <c r="AE6" s="163"/>
      <c r="AF6" s="83"/>
      <c r="AG6" s="104"/>
    </row>
    <row r="7" spans="1:33" s="42" customFormat="1" ht="164.2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34"/>
      <c r="O7" s="135"/>
      <c r="P7" s="135"/>
      <c r="Q7" s="16"/>
      <c r="R7" s="128"/>
      <c r="S7" s="98"/>
      <c r="T7" s="98"/>
      <c r="U7" s="164"/>
      <c r="V7" s="56"/>
      <c r="W7" s="73"/>
      <c r="X7" s="62"/>
      <c r="Y7" s="16"/>
      <c r="Z7" s="68"/>
      <c r="AA7" s="64"/>
      <c r="AB7" s="63"/>
      <c r="AC7" s="238"/>
      <c r="AD7" s="16"/>
      <c r="AE7" s="85"/>
      <c r="AF7" s="56"/>
      <c r="AG7" s="65"/>
    </row>
    <row r="8" spans="1:33" s="39" customFormat="1" ht="106.5" customHeight="1" thickBo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52"/>
      <c r="O8" s="148"/>
      <c r="P8" s="149"/>
      <c r="Q8" s="83"/>
      <c r="R8" s="147"/>
      <c r="S8" s="98"/>
      <c r="T8" s="98"/>
      <c r="U8" s="188"/>
      <c r="V8" s="61"/>
      <c r="W8" s="112"/>
      <c r="X8" s="62"/>
      <c r="Y8" s="16"/>
      <c r="Z8" s="71"/>
      <c r="AA8" s="64"/>
      <c r="AB8" s="63"/>
      <c r="AC8" s="125"/>
      <c r="AD8" s="16"/>
      <c r="AE8" s="85"/>
      <c r="AF8" s="56"/>
      <c r="AG8" s="65"/>
    </row>
    <row r="9" spans="1:33" s="39" customFormat="1" ht="81.7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31"/>
      <c r="O9" s="150"/>
      <c r="P9" s="151"/>
      <c r="Q9" s="83"/>
      <c r="R9" s="147"/>
      <c r="S9" s="159"/>
      <c r="T9" s="158"/>
      <c r="U9" s="163"/>
      <c r="V9" s="61"/>
      <c r="W9" s="88"/>
      <c r="X9" s="158"/>
      <c r="Y9" s="158"/>
      <c r="Z9" s="163"/>
      <c r="AA9" s="64"/>
      <c r="AB9" s="63"/>
      <c r="AC9" s="125"/>
      <c r="AD9" s="16"/>
      <c r="AE9" s="163"/>
      <c r="AF9" s="56"/>
      <c r="AG9" s="60"/>
    </row>
    <row r="10" spans="1:33" s="39" customFormat="1" ht="132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34"/>
      <c r="O10" s="135"/>
      <c r="P10" s="135"/>
      <c r="Q10" s="16"/>
      <c r="R10" s="128"/>
      <c r="S10" s="98"/>
      <c r="T10" s="98"/>
      <c r="U10" s="165"/>
      <c r="V10" s="61"/>
      <c r="W10" s="176"/>
      <c r="X10" s="62"/>
      <c r="Y10" s="16"/>
      <c r="Z10" s="74"/>
      <c r="AA10" s="64"/>
      <c r="AB10" s="239"/>
      <c r="AC10" s="238"/>
      <c r="AD10" s="16"/>
      <c r="AE10" s="85"/>
      <c r="AF10" s="56"/>
      <c r="AG10" s="60"/>
    </row>
    <row r="11" spans="1:33" s="39" customFormat="1" ht="81.7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34"/>
      <c r="O11" s="136"/>
      <c r="P11" s="135"/>
      <c r="Q11" s="56"/>
      <c r="R11" s="129"/>
      <c r="S11" s="158"/>
      <c r="T11" s="158"/>
      <c r="U11" s="163"/>
      <c r="V11" s="61"/>
      <c r="W11" s="89"/>
      <c r="X11" s="158"/>
      <c r="Y11" s="158"/>
      <c r="Z11" s="163"/>
      <c r="AA11" s="64"/>
      <c r="AB11" s="75"/>
      <c r="AC11" s="61"/>
      <c r="AD11" s="16"/>
      <c r="AE11" s="163"/>
      <c r="AF11" s="56"/>
      <c r="AG11" s="65"/>
    </row>
    <row r="12" spans="1:33" s="39" customFormat="1" ht="81.75" customHeight="1" thickBo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37"/>
      <c r="O12" s="138"/>
      <c r="P12" s="139"/>
      <c r="Q12" s="56"/>
      <c r="R12" s="129"/>
      <c r="S12" s="98"/>
      <c r="T12" s="98"/>
      <c r="U12" s="165"/>
      <c r="V12" s="61"/>
      <c r="W12" s="90"/>
      <c r="X12" s="62"/>
      <c r="Y12" s="30"/>
      <c r="Z12" s="71"/>
      <c r="AA12" s="64"/>
      <c r="AB12" s="63"/>
      <c r="AC12" s="125"/>
      <c r="AD12" s="16"/>
      <c r="AE12" s="85"/>
      <c r="AF12" s="56"/>
      <c r="AG12" s="65"/>
    </row>
    <row r="13" spans="1:33" s="39" customFormat="1" ht="118.5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34"/>
      <c r="O13" s="145"/>
      <c r="P13" s="143"/>
      <c r="Q13" s="56"/>
      <c r="R13" s="144"/>
      <c r="S13" s="160"/>
      <c r="T13" s="182"/>
      <c r="U13" s="166"/>
      <c r="V13" s="61"/>
      <c r="W13" s="90"/>
      <c r="X13" s="158"/>
      <c r="Y13" s="158"/>
      <c r="Z13" s="163"/>
      <c r="AA13" s="78"/>
      <c r="AB13" s="63"/>
      <c r="AC13" s="126"/>
      <c r="AD13" s="16"/>
      <c r="AE13" s="163"/>
      <c r="AF13" s="56"/>
      <c r="AG13" s="79"/>
    </row>
    <row r="14" spans="1:33" s="39" customFormat="1" ht="192.75" customHeight="1" thickBo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34"/>
      <c r="O14" s="140"/>
      <c r="P14" s="135"/>
      <c r="Q14" s="16"/>
      <c r="R14" s="128"/>
      <c r="S14" s="161"/>
      <c r="T14" s="183"/>
      <c r="U14" s="201"/>
      <c r="V14" s="223"/>
      <c r="W14" s="81"/>
      <c r="X14" s="62"/>
      <c r="Y14" s="33"/>
      <c r="Z14" s="163"/>
      <c r="AA14" s="64"/>
      <c r="AB14" s="314"/>
      <c r="AC14" s="126"/>
      <c r="AD14" s="16"/>
      <c r="AE14" s="163"/>
      <c r="AF14" s="56"/>
      <c r="AG14" s="56"/>
    </row>
    <row r="15" spans="1:33" s="39" customFormat="1" ht="116.25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31"/>
      <c r="O15" s="146"/>
      <c r="P15" s="133"/>
      <c r="Q15" s="56"/>
      <c r="R15" s="129"/>
      <c r="S15" s="160"/>
      <c r="T15" s="146"/>
      <c r="U15" s="167"/>
      <c r="V15" s="224"/>
      <c r="W15" s="81"/>
      <c r="X15" s="158"/>
      <c r="Y15" s="158"/>
      <c r="Z15" s="163"/>
      <c r="AA15" s="64"/>
      <c r="AB15" s="63"/>
      <c r="AC15" s="61"/>
      <c r="AD15" s="16"/>
      <c r="AE15" s="163"/>
      <c r="AF15" s="56"/>
      <c r="AG15" s="94"/>
    </row>
    <row r="16" spans="1:33" s="39" customFormat="1" ht="169.5" customHeight="1" thickBot="1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41"/>
      <c r="O16" s="142"/>
      <c r="P16" s="135"/>
      <c r="Q16" s="56"/>
      <c r="R16" s="130"/>
      <c r="S16" s="159"/>
      <c r="T16" s="98"/>
      <c r="U16" s="189"/>
      <c r="V16" s="61"/>
      <c r="W16" s="81"/>
      <c r="X16" s="62"/>
      <c r="Y16" s="16"/>
      <c r="Z16" s="197"/>
      <c r="AA16" s="64"/>
      <c r="AB16" s="239"/>
      <c r="AC16" s="126"/>
      <c r="AD16" s="16"/>
      <c r="AE16" s="200"/>
      <c r="AF16" s="56"/>
      <c r="AG16" s="94"/>
    </row>
    <row r="17" spans="1:33" s="39" customFormat="1" ht="92.25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31"/>
      <c r="O17" s="184"/>
      <c r="P17" s="133"/>
      <c r="Q17" s="56"/>
      <c r="R17" s="144"/>
      <c r="S17" s="160"/>
      <c r="T17" s="146"/>
      <c r="U17" s="167"/>
      <c r="V17" s="224"/>
      <c r="W17" s="81"/>
      <c r="X17" s="158"/>
      <c r="Y17" s="158"/>
      <c r="Z17" s="197"/>
      <c r="AA17" s="64"/>
      <c r="AB17" s="64"/>
      <c r="AC17" s="238"/>
      <c r="AD17" s="16"/>
      <c r="AE17" s="197"/>
      <c r="AF17" s="56"/>
      <c r="AG17" s="94"/>
    </row>
    <row r="18" spans="1:33" s="39" customFormat="1" ht="108" customHeight="1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41"/>
      <c r="O18" s="142"/>
      <c r="P18" s="135"/>
      <c r="Q18" s="56"/>
      <c r="R18" s="130"/>
      <c r="S18" s="161"/>
      <c r="T18" s="162"/>
      <c r="U18" s="190"/>
      <c r="V18" s="61"/>
      <c r="W18" s="81"/>
      <c r="X18" s="62"/>
      <c r="Y18" s="16"/>
      <c r="Z18" s="74"/>
      <c r="AA18" s="64"/>
      <c r="AB18" s="239"/>
      <c r="AC18" s="238"/>
      <c r="AD18" s="16"/>
      <c r="AE18" s="197"/>
      <c r="AF18" s="56"/>
      <c r="AG18" s="94"/>
    </row>
    <row r="19" spans="1:33" ht="114.75" customHeight="1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80" t="str">
        <f>'Formulación 2025'!F19</f>
        <v>Número de actividades ejecutadas / Número actividades planteadas</v>
      </c>
      <c r="H19" s="250">
        <v>45748</v>
      </c>
      <c r="I19" s="254">
        <v>46022</v>
      </c>
      <c r="J19" s="100"/>
      <c r="K19" s="97">
        <v>0.3</v>
      </c>
      <c r="L19" s="97">
        <v>0.4</v>
      </c>
      <c r="M19" s="99">
        <v>0.3</v>
      </c>
      <c r="N19" s="276"/>
      <c r="O19" s="277"/>
      <c r="P19" s="278"/>
      <c r="Q19" s="92"/>
      <c r="R19" s="279"/>
      <c r="S19" s="280"/>
      <c r="T19" s="281"/>
      <c r="U19" s="282"/>
      <c r="V19" s="225"/>
      <c r="W19" s="88"/>
      <c r="X19" s="108"/>
      <c r="Y19" s="30"/>
      <c r="Z19" s="283"/>
      <c r="AA19" s="109"/>
      <c r="AB19" s="109"/>
      <c r="AC19" s="284"/>
      <c r="AD19" s="30"/>
      <c r="AE19" s="283"/>
      <c r="AF19" s="92"/>
      <c r="AG19" s="180"/>
    </row>
    <row r="20" spans="1:33" ht="75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285"/>
      <c r="O20" s="285"/>
      <c r="P20" s="285"/>
      <c r="Q20" s="285"/>
      <c r="R20" s="285"/>
      <c r="S20" s="285"/>
      <c r="T20" s="286">
        <f>(T7+T8+T10+T12+T14+T16+T18)/7</f>
        <v>0</v>
      </c>
      <c r="U20" s="285"/>
      <c r="V20" s="285"/>
      <c r="W20" s="285"/>
      <c r="X20" s="285"/>
      <c r="Y20" s="285"/>
      <c r="Z20" s="285"/>
      <c r="AA20" s="285"/>
      <c r="AB20" s="285"/>
      <c r="AC20" s="285"/>
      <c r="AD20" s="287"/>
      <c r="AE20" s="285"/>
      <c r="AF20" s="285"/>
      <c r="AG20" s="285"/>
    </row>
    <row r="21" spans="1:33">
      <c r="A21" s="44"/>
      <c r="B21" s="44"/>
      <c r="F21" s="44"/>
      <c r="G21" s="44"/>
      <c r="H21" s="44"/>
      <c r="I21" s="44"/>
      <c r="AD21"/>
    </row>
    <row r="22" spans="1:33">
      <c r="A22" s="44"/>
      <c r="B22" s="44"/>
      <c r="F22" s="44"/>
      <c r="G22" s="44"/>
      <c r="H22" s="44"/>
      <c r="I22" s="44"/>
      <c r="AD22"/>
    </row>
  </sheetData>
  <mergeCells count="24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A17:A20"/>
    <mergeCell ref="B17:B20"/>
    <mergeCell ref="A6:A9"/>
    <mergeCell ref="B6:B9"/>
    <mergeCell ref="A10:A13"/>
    <mergeCell ref="B10:B13"/>
    <mergeCell ref="A14:A16"/>
    <mergeCell ref="B14:B16"/>
  </mergeCells>
  <dataValidations count="1">
    <dataValidation type="list" allowBlank="1" showInputMessage="1" showErrorMessage="1" errorTitle="Error Reporte validado" error="Debe escoger alguna de las dos opciones disponibles." promptTitle="Reporte validado" sqref="AF6:AF19 Q15:Q19 Q11:Q13 Q8:Q9 Q6 V6:V13 V18:V19 V16" xr:uid="{EB21E168-2421-4D37-86D2-8C01275CCBB0}">
      <formula1>$Q$1:$Q$2</formula1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9"/>
  <sheetViews>
    <sheetView showGridLines="0" zoomScale="60" zoomScaleNormal="60" workbookViewId="0">
      <selection activeCell="F3" sqref="F3:F5"/>
    </sheetView>
  </sheetViews>
  <sheetFormatPr baseColWidth="10" defaultColWidth="11.42578125" defaultRowHeight="23.25"/>
  <cols>
    <col min="1" max="4" width="32" customWidth="1"/>
    <col min="5" max="5" width="60.140625" style="31" customWidth="1"/>
    <col min="6" max="6" width="34.7109375" customWidth="1"/>
    <col min="7" max="7" width="44.28515625" style="44" customWidth="1"/>
    <col min="8" max="8" width="22.140625" style="17" customWidth="1"/>
    <col min="9" max="9" width="27" style="17" customWidth="1"/>
    <col min="10" max="10" width="20.5703125" style="17" customWidth="1"/>
    <col min="11" max="11" width="20.42578125" style="17" customWidth="1"/>
    <col min="12" max="12" width="21.140625" style="17" customWidth="1"/>
    <col min="13" max="13" width="31.85546875" style="17" customWidth="1"/>
    <col min="14" max="14" width="23.140625" style="17" customWidth="1"/>
    <col min="15" max="15" width="26.28515625" style="17" customWidth="1"/>
    <col min="16" max="16" width="22.140625" style="17" customWidth="1"/>
    <col min="17" max="17" width="22.42578125" style="17" customWidth="1"/>
    <col min="18" max="18" width="19.42578125" style="17" customWidth="1"/>
    <col min="19" max="19" width="22.5703125" style="17" customWidth="1"/>
    <col min="20" max="20" width="28.7109375" style="17" customWidth="1"/>
    <col min="21" max="21" width="33.140625" style="17" customWidth="1"/>
    <col min="22" max="22" width="19.7109375" style="17" customWidth="1"/>
    <col min="23" max="23" width="25.140625" style="17" customWidth="1"/>
    <col min="24" max="24" width="29.85546875" style="17" customWidth="1"/>
    <col min="25" max="25" width="33" style="17" customWidth="1"/>
    <col min="26" max="26" width="18.5703125" style="17" customWidth="1"/>
    <col min="27" max="27" width="22.42578125" style="17" customWidth="1"/>
    <col min="28" max="28" width="30.85546875" style="17" customWidth="1"/>
    <col min="29" max="29" width="29" style="17" customWidth="1"/>
    <col min="30" max="30" width="18.5703125" style="17" customWidth="1"/>
    <col min="31" max="31" width="24.85546875" style="17" customWidth="1"/>
    <col min="32" max="32" width="32" style="17" customWidth="1"/>
    <col min="33" max="33" width="25.7109375" style="17" customWidth="1"/>
    <col min="34" max="34" width="14.7109375" style="17" customWidth="1"/>
    <col min="35" max="35" width="16.28515625" style="17" customWidth="1"/>
    <col min="36" max="36" width="31.140625" style="17" customWidth="1"/>
    <col min="37" max="37" width="27.5703125" style="17" customWidth="1"/>
    <col min="38" max="38" width="14.7109375" style="17" customWidth="1"/>
    <col min="39" max="39" width="16.28515625" style="17" customWidth="1"/>
    <col min="40" max="40" width="30" style="17" customWidth="1"/>
    <col min="41" max="41" width="36.85546875" style="17" customWidth="1"/>
    <col min="42" max="42" width="17.85546875" style="17" customWidth="1"/>
    <col min="43" max="43" width="26.42578125" style="17" customWidth="1"/>
    <col min="44" max="44" width="31.42578125" style="26" customWidth="1"/>
    <col min="45" max="45" width="28" style="27" customWidth="1"/>
    <col min="46" max="46" width="24.7109375" customWidth="1"/>
    <col min="47" max="47" width="25.140625" customWidth="1"/>
    <col min="48" max="48" width="28.85546875" customWidth="1"/>
  </cols>
  <sheetData>
    <row r="1" spans="1:50">
      <c r="H1" s="168"/>
      <c r="L1" s="169"/>
    </row>
    <row r="3" spans="1:50" s="28" customFormat="1" ht="65.25" customHeight="1">
      <c r="A3" s="349" t="s">
        <v>62</v>
      </c>
      <c r="B3" s="349" t="s">
        <v>2</v>
      </c>
      <c r="C3" s="349" t="s">
        <v>3</v>
      </c>
      <c r="D3" s="349" t="s">
        <v>4</v>
      </c>
      <c r="E3" s="349" t="s">
        <v>63</v>
      </c>
      <c r="F3" s="356" t="s">
        <v>64</v>
      </c>
      <c r="G3" s="335" t="s">
        <v>65</v>
      </c>
      <c r="H3" s="352" t="s">
        <v>66</v>
      </c>
      <c r="I3" s="352"/>
      <c r="J3" s="352"/>
      <c r="K3" s="352"/>
      <c r="L3" s="352" t="s">
        <v>67</v>
      </c>
      <c r="M3" s="352"/>
      <c r="N3" s="352"/>
      <c r="O3" s="352"/>
      <c r="P3" s="352" t="s">
        <v>68</v>
      </c>
      <c r="Q3" s="352"/>
      <c r="R3" s="352"/>
      <c r="S3" s="352"/>
      <c r="T3" s="352" t="s">
        <v>69</v>
      </c>
      <c r="U3" s="352"/>
      <c r="V3" s="352"/>
      <c r="W3" s="352"/>
      <c r="X3" s="352" t="s">
        <v>70</v>
      </c>
      <c r="Y3" s="352"/>
      <c r="Z3" s="352"/>
      <c r="AA3" s="352"/>
      <c r="AB3" s="352" t="s">
        <v>71</v>
      </c>
      <c r="AC3" s="352"/>
      <c r="AD3" s="352"/>
      <c r="AE3" s="352"/>
      <c r="AF3" s="352" t="s">
        <v>72</v>
      </c>
      <c r="AG3" s="352"/>
      <c r="AH3" s="352"/>
      <c r="AI3" s="352"/>
      <c r="AJ3" s="352" t="s">
        <v>73</v>
      </c>
      <c r="AK3" s="352"/>
      <c r="AL3" s="352"/>
      <c r="AM3" s="352"/>
      <c r="AN3" s="352" t="s">
        <v>74</v>
      </c>
      <c r="AO3" s="352"/>
      <c r="AP3" s="352"/>
      <c r="AQ3" s="352"/>
      <c r="AR3" s="258" t="s">
        <v>12</v>
      </c>
      <c r="AS3" s="259" t="s">
        <v>13</v>
      </c>
      <c r="AT3" s="259" t="s">
        <v>75</v>
      </c>
      <c r="AU3" s="259" t="s">
        <v>76</v>
      </c>
      <c r="AV3" s="353" t="s">
        <v>77</v>
      </c>
      <c r="AW3" s="170"/>
    </row>
    <row r="4" spans="1:50" s="26" customFormat="1" ht="26.25" customHeight="1">
      <c r="A4" s="349"/>
      <c r="B4" s="349"/>
      <c r="C4" s="349"/>
      <c r="D4" s="349"/>
      <c r="E4" s="349"/>
      <c r="F4" s="357"/>
      <c r="G4" s="335"/>
      <c r="H4" s="350" t="s">
        <v>78</v>
      </c>
      <c r="I4" s="350" t="s">
        <v>79</v>
      </c>
      <c r="J4" s="350" t="s">
        <v>80</v>
      </c>
      <c r="K4" s="350" t="s">
        <v>81</v>
      </c>
      <c r="L4" s="350" t="s">
        <v>78</v>
      </c>
      <c r="M4" s="350" t="s">
        <v>79</v>
      </c>
      <c r="N4" s="350" t="s">
        <v>80</v>
      </c>
      <c r="O4" s="350" t="s">
        <v>81</v>
      </c>
      <c r="P4" s="350" t="s">
        <v>78</v>
      </c>
      <c r="Q4" s="350" t="s">
        <v>79</v>
      </c>
      <c r="R4" s="350" t="s">
        <v>80</v>
      </c>
      <c r="S4" s="350" t="s">
        <v>81</v>
      </c>
      <c r="T4" s="350" t="s">
        <v>78</v>
      </c>
      <c r="U4" s="350" t="s">
        <v>79</v>
      </c>
      <c r="V4" s="350" t="s">
        <v>80</v>
      </c>
      <c r="W4" s="350" t="s">
        <v>81</v>
      </c>
      <c r="X4" s="350" t="s">
        <v>78</v>
      </c>
      <c r="Y4" s="350" t="s">
        <v>79</v>
      </c>
      <c r="Z4" s="350" t="s">
        <v>80</v>
      </c>
      <c r="AA4" s="350" t="s">
        <v>81</v>
      </c>
      <c r="AB4" s="350" t="s">
        <v>78</v>
      </c>
      <c r="AC4" s="350" t="s">
        <v>79</v>
      </c>
      <c r="AD4" s="350" t="s">
        <v>80</v>
      </c>
      <c r="AE4" s="350" t="s">
        <v>81</v>
      </c>
      <c r="AF4" s="350" t="s">
        <v>78</v>
      </c>
      <c r="AG4" s="350" t="s">
        <v>79</v>
      </c>
      <c r="AH4" s="350" t="s">
        <v>80</v>
      </c>
      <c r="AI4" s="350" t="s">
        <v>81</v>
      </c>
      <c r="AJ4" s="350" t="s">
        <v>78</v>
      </c>
      <c r="AK4" s="350" t="s">
        <v>79</v>
      </c>
      <c r="AL4" s="350" t="s">
        <v>80</v>
      </c>
      <c r="AM4" s="350" t="s">
        <v>81</v>
      </c>
      <c r="AN4" s="350" t="s">
        <v>78</v>
      </c>
      <c r="AO4" s="350" t="s">
        <v>79</v>
      </c>
      <c r="AP4" s="350" t="s">
        <v>80</v>
      </c>
      <c r="AQ4" s="350" t="s">
        <v>81</v>
      </c>
      <c r="AR4" s="350" t="s">
        <v>82</v>
      </c>
      <c r="AS4" s="359" t="s">
        <v>83</v>
      </c>
      <c r="AT4" s="345" t="s">
        <v>83</v>
      </c>
      <c r="AU4" s="347" t="s">
        <v>83</v>
      </c>
      <c r="AV4" s="354"/>
    </row>
    <row r="5" spans="1:50" s="26" customFormat="1" ht="39.950000000000003" customHeight="1">
      <c r="A5" s="349"/>
      <c r="B5" s="349"/>
      <c r="C5" s="349"/>
      <c r="D5" s="349"/>
      <c r="E5" s="349"/>
      <c r="F5" s="358"/>
      <c r="G5" s="335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1"/>
      <c r="AR5" s="351"/>
      <c r="AS5" s="360"/>
      <c r="AT5" s="346"/>
      <c r="AU5" s="348"/>
      <c r="AV5" s="355"/>
      <c r="AX5" s="26" t="s">
        <v>84</v>
      </c>
    </row>
    <row r="6" spans="1:50" s="8" customFormat="1" ht="83.2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97">
        <f>ETITC!O6</f>
        <v>0</v>
      </c>
      <c r="I6" s="97">
        <f>ETITC!T6</f>
        <v>0</v>
      </c>
      <c r="J6" s="97">
        <f>ETITC!Y6</f>
        <v>0</v>
      </c>
      <c r="K6" s="97">
        <f>ETITC!AD6</f>
        <v>0</v>
      </c>
      <c r="L6" s="97">
        <f>FODESEP!O6</f>
        <v>0</v>
      </c>
      <c r="M6" s="97">
        <f>FODESEP!T6</f>
        <v>0</v>
      </c>
      <c r="N6" s="97">
        <f>FODESEP!Y6</f>
        <v>0</v>
      </c>
      <c r="O6" s="97">
        <f>FODESEP!AD6</f>
        <v>0</v>
      </c>
      <c r="P6" s="97">
        <f>ICFES!O6</f>
        <v>0</v>
      </c>
      <c r="Q6" s="97">
        <f>ICFES!T6</f>
        <v>0</v>
      </c>
      <c r="R6" s="97">
        <f>ICFES!Y6</f>
        <v>0</v>
      </c>
      <c r="S6" s="97">
        <f>ICFES!AD6</f>
        <v>0</v>
      </c>
      <c r="T6" s="97">
        <f>'INFOTEP SAI'!O6</f>
        <v>0</v>
      </c>
      <c r="U6" s="97">
        <f>'INFOTEP SAI'!T6</f>
        <v>0</v>
      </c>
      <c r="V6" s="97">
        <f>'INFOTEP SAI'!Y6</f>
        <v>0</v>
      </c>
      <c r="W6" s="97">
        <f>'INFOTEP SAI'!AD6</f>
        <v>0</v>
      </c>
      <c r="X6" s="97">
        <f>'INFOTEP SAN JUAN'!O6</f>
        <v>0</v>
      </c>
      <c r="Y6" s="97">
        <f>'INFOTEP SAN JUAN'!T6</f>
        <v>0</v>
      </c>
      <c r="Z6" s="97">
        <f>'INFOTEP SAN JUAN'!Y6</f>
        <v>0</v>
      </c>
      <c r="AA6" s="97">
        <f>'INFOTEP SAN JUAN'!AD6</f>
        <v>0</v>
      </c>
      <c r="AB6" s="97">
        <f>ITFIP!O6</f>
        <v>0</v>
      </c>
      <c r="AC6" s="97">
        <f>ITFIP!T6</f>
        <v>0</v>
      </c>
      <c r="AD6" s="97">
        <f>ITFIP!Y6</f>
        <v>0</v>
      </c>
      <c r="AE6" s="97">
        <f>ITFIP!AD6</f>
        <v>0</v>
      </c>
      <c r="AF6" s="97">
        <f>MEN!O6</f>
        <v>0</v>
      </c>
      <c r="AG6" s="97">
        <f>MEN!T6</f>
        <v>0</v>
      </c>
      <c r="AH6" s="97">
        <f>MEN!Y6</f>
        <v>0</v>
      </c>
      <c r="AI6" s="97">
        <f>MEN!AD6</f>
        <v>0</v>
      </c>
      <c r="AJ6" s="97">
        <f>UAPA!O6</f>
        <v>0</v>
      </c>
      <c r="AK6" s="97">
        <f>UAPA!T6</f>
        <v>0</v>
      </c>
      <c r="AL6" s="97">
        <f>UAPA!Y6</f>
        <v>0</v>
      </c>
      <c r="AM6" s="97">
        <f>UAPA!AD6</f>
        <v>0</v>
      </c>
      <c r="AN6" s="97">
        <f>INTENALCO!O6</f>
        <v>0</v>
      </c>
      <c r="AO6" s="97">
        <f>INTENALCO!T6</f>
        <v>0</v>
      </c>
      <c r="AP6" s="97">
        <f>INTENALCO!Y6</f>
        <v>0</v>
      </c>
      <c r="AQ6" s="97">
        <f>INTENALCO!AD6</f>
        <v>0</v>
      </c>
      <c r="AR6" s="97">
        <f>(H6+L6+P6+T6+X6+AB6+AF6+AJ6+AN6)/9</f>
        <v>0</v>
      </c>
      <c r="AS6" s="97">
        <f>(I6+M6+Q6+U6+Y6+AC6+AG6+AK6+AO6)/9</f>
        <v>0</v>
      </c>
      <c r="AT6" s="97">
        <f>(J6+N6+R6+V6+Z6+AD6+AH6+AL6+AP6)/9</f>
        <v>0</v>
      </c>
      <c r="AU6" s="97">
        <f>(K6+O6+S6+W6+AA6+AE6+AI6+AM6+AQ6)/9</f>
        <v>0</v>
      </c>
      <c r="AV6" s="97">
        <f>(AR6+AS6+AT6+AU6)/4</f>
        <v>0</v>
      </c>
      <c r="AW6" s="322">
        <v>1</v>
      </c>
      <c r="AX6" s="231">
        <f>AN6+AO6+AP6</f>
        <v>0</v>
      </c>
    </row>
    <row r="7" spans="1:50" s="8" customFormat="1" ht="109.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97">
        <f>ETITC!O7</f>
        <v>0</v>
      </c>
      <c r="I7" s="97">
        <f>ETITC!T7</f>
        <v>0</v>
      </c>
      <c r="J7" s="97">
        <f>ETITC!Y7</f>
        <v>0</v>
      </c>
      <c r="K7" s="97">
        <f>ETITC!AD7</f>
        <v>0</v>
      </c>
      <c r="L7" s="97">
        <f>FODESEP!O7</f>
        <v>0</v>
      </c>
      <c r="M7" s="97">
        <f>FODESEP!T7</f>
        <v>0</v>
      </c>
      <c r="N7" s="97">
        <f>FODESEP!Y7</f>
        <v>0</v>
      </c>
      <c r="O7" s="97">
        <f>FODESEP!AD7</f>
        <v>0</v>
      </c>
      <c r="P7" s="97">
        <f>ICFES!O7</f>
        <v>0</v>
      </c>
      <c r="Q7" s="97">
        <f>ICFES!T7</f>
        <v>0</v>
      </c>
      <c r="R7" s="97">
        <f>ICFES!Y7</f>
        <v>0</v>
      </c>
      <c r="S7" s="97">
        <f>ICFES!AD7</f>
        <v>0</v>
      </c>
      <c r="T7" s="97">
        <f>'INFOTEP SAI'!O7</f>
        <v>0</v>
      </c>
      <c r="U7" s="97">
        <f>'INFOTEP SAI'!T7</f>
        <v>0</v>
      </c>
      <c r="V7" s="97">
        <f>'INFOTEP SAI'!Y7</f>
        <v>0</v>
      </c>
      <c r="W7" s="97">
        <f>'INFOTEP SAI'!AD7</f>
        <v>0</v>
      </c>
      <c r="X7" s="97">
        <f>'INFOTEP SAN JUAN'!O7</f>
        <v>0</v>
      </c>
      <c r="Y7" s="97">
        <f>'INFOTEP SAN JUAN'!T7</f>
        <v>0</v>
      </c>
      <c r="Z7" s="97">
        <f>'INFOTEP SAN JUAN'!Y7</f>
        <v>0</v>
      </c>
      <c r="AA7" s="97">
        <f>'INFOTEP SAN JUAN'!AD7</f>
        <v>0</v>
      </c>
      <c r="AB7" s="97">
        <f>ITFIP!O7</f>
        <v>0</v>
      </c>
      <c r="AC7" s="97">
        <f>ITFIP!T7</f>
        <v>0</v>
      </c>
      <c r="AD7" s="97">
        <f>ITFIP!Y7</f>
        <v>0</v>
      </c>
      <c r="AE7" s="97">
        <f>ITFIP!AD7</f>
        <v>0</v>
      </c>
      <c r="AF7" s="97">
        <f>MEN!O7</f>
        <v>0</v>
      </c>
      <c r="AG7" s="97">
        <f>MEN!T7</f>
        <v>0</v>
      </c>
      <c r="AH7" s="97">
        <f>MEN!Y7</f>
        <v>0</v>
      </c>
      <c r="AI7" s="97">
        <f>MEN!AD7</f>
        <v>0</v>
      </c>
      <c r="AJ7" s="97">
        <f>UAPA!O7</f>
        <v>0</v>
      </c>
      <c r="AK7" s="97">
        <f>UAPA!T7</f>
        <v>0</v>
      </c>
      <c r="AL7" s="97">
        <f>UAPA!Y7</f>
        <v>0</v>
      </c>
      <c r="AM7" s="97">
        <f>UAPA!AD7</f>
        <v>0</v>
      </c>
      <c r="AN7" s="97">
        <f>INTENALCO!O7</f>
        <v>0</v>
      </c>
      <c r="AO7" s="97">
        <f>INTENALCO!T7</f>
        <v>0</v>
      </c>
      <c r="AP7" s="97">
        <f>INTENALCO!Y7</f>
        <v>0</v>
      </c>
      <c r="AQ7" s="97">
        <f>INTENALCO!AD7</f>
        <v>0</v>
      </c>
      <c r="AR7" s="97">
        <f t="shared" ref="AR7:AR21" si="0">(H7+L7+P7+T7+X7+AB7+AF7+AJ7+AN7)/9</f>
        <v>0</v>
      </c>
      <c r="AS7" s="97">
        <f t="shared" ref="AS7:AS21" si="1">(I7+M7+Q7+U7+Y7+AC7+AG7+AK7+AO7)/9</f>
        <v>0</v>
      </c>
      <c r="AT7" s="97">
        <f t="shared" ref="AT7:AT21" si="2">(J7+N7+R7+V7+Z7+AD7+AH7+AL7+AP7)/9</f>
        <v>0</v>
      </c>
      <c r="AU7" s="97">
        <f t="shared" ref="AU7:AU21" si="3">(K7+O7+S7+W7+AA7+AE7+AI7+AM7+AQ7)/9</f>
        <v>0</v>
      </c>
      <c r="AV7" s="97">
        <f t="shared" ref="AV7:AV23" si="4">(AR7+AS7+AT7+AU7)/4</f>
        <v>0</v>
      </c>
      <c r="AW7" s="322">
        <v>2</v>
      </c>
      <c r="AX7" s="231">
        <f>AN7+AO7+AP7</f>
        <v>0</v>
      </c>
    </row>
    <row r="8" spans="1:50" s="8" customFormat="1" ht="83.2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97">
        <f>ETITC!O8</f>
        <v>0</v>
      </c>
      <c r="I8" s="97">
        <f>ETITC!T8</f>
        <v>0</v>
      </c>
      <c r="J8" s="97">
        <f>ETITC!Y8</f>
        <v>0</v>
      </c>
      <c r="K8" s="97">
        <f>ETITC!AD8</f>
        <v>0</v>
      </c>
      <c r="L8" s="97">
        <f>FODESEP!O8</f>
        <v>0</v>
      </c>
      <c r="M8" s="97">
        <f>FODESEP!T8</f>
        <v>0</v>
      </c>
      <c r="N8" s="97">
        <f>FODESEP!Y8</f>
        <v>0</v>
      </c>
      <c r="O8" s="97">
        <f>FODESEP!AD8</f>
        <v>0</v>
      </c>
      <c r="P8" s="97">
        <f>ICFES!O8</f>
        <v>0</v>
      </c>
      <c r="Q8" s="97">
        <f>ICFES!T8</f>
        <v>0</v>
      </c>
      <c r="R8" s="97">
        <f>ICFES!Y8</f>
        <v>0</v>
      </c>
      <c r="S8" s="97">
        <f>ICFES!AD8</f>
        <v>0</v>
      </c>
      <c r="T8" s="97">
        <f>'INFOTEP SAI'!O8</f>
        <v>0</v>
      </c>
      <c r="U8" s="97">
        <f>'INFOTEP SAI'!T8</f>
        <v>0</v>
      </c>
      <c r="V8" s="97">
        <f>'INFOTEP SAI'!Y8</f>
        <v>0</v>
      </c>
      <c r="W8" s="97">
        <f>'INFOTEP SAI'!AD8</f>
        <v>0</v>
      </c>
      <c r="X8" s="97">
        <f>'INFOTEP SAN JUAN'!O8</f>
        <v>0</v>
      </c>
      <c r="Y8" s="97">
        <f>'INFOTEP SAN JUAN'!T8</f>
        <v>0</v>
      </c>
      <c r="Z8" s="97">
        <f>'INFOTEP SAN JUAN'!Y8</f>
        <v>0</v>
      </c>
      <c r="AA8" s="97">
        <f>'INFOTEP SAN JUAN'!AD8</f>
        <v>0</v>
      </c>
      <c r="AB8" s="97">
        <f>ITFIP!O8</f>
        <v>0</v>
      </c>
      <c r="AC8" s="97">
        <f>ITFIP!T8</f>
        <v>0</v>
      </c>
      <c r="AD8" s="97">
        <f>ITFIP!Y8</f>
        <v>0</v>
      </c>
      <c r="AE8" s="97">
        <f>ITFIP!AD8</f>
        <v>0</v>
      </c>
      <c r="AF8" s="97">
        <f>MEN!O8</f>
        <v>0</v>
      </c>
      <c r="AG8" s="97">
        <f>MEN!T8</f>
        <v>0</v>
      </c>
      <c r="AH8" s="97">
        <f>MEN!Y8</f>
        <v>0</v>
      </c>
      <c r="AI8" s="97">
        <f>MEN!AD8</f>
        <v>0</v>
      </c>
      <c r="AJ8" s="97">
        <f>UAPA!O8</f>
        <v>0</v>
      </c>
      <c r="AK8" s="97">
        <f>UAPA!T8</f>
        <v>0</v>
      </c>
      <c r="AL8" s="97">
        <f>UAPA!Y8</f>
        <v>0</v>
      </c>
      <c r="AM8" s="97">
        <f>UAPA!AD8</f>
        <v>0</v>
      </c>
      <c r="AN8" s="97">
        <f>INTENALCO!O8</f>
        <v>0</v>
      </c>
      <c r="AO8" s="97">
        <f>INTENALCO!T8</f>
        <v>0</v>
      </c>
      <c r="AP8" s="97">
        <f>INTENALCO!Y8</f>
        <v>0</v>
      </c>
      <c r="AQ8" s="97">
        <f>INTENALCO!AD8</f>
        <v>0</v>
      </c>
      <c r="AR8" s="97">
        <f t="shared" si="0"/>
        <v>0</v>
      </c>
      <c r="AS8" s="97">
        <f t="shared" si="1"/>
        <v>0</v>
      </c>
      <c r="AT8" s="97">
        <f t="shared" si="2"/>
        <v>0</v>
      </c>
      <c r="AU8" s="97">
        <f t="shared" si="3"/>
        <v>0</v>
      </c>
      <c r="AV8" s="97">
        <f t="shared" si="4"/>
        <v>0</v>
      </c>
      <c r="AW8" s="322">
        <v>3</v>
      </c>
      <c r="AX8" s="231">
        <f t="shared" ref="AX8:AX18" si="5">AN8+AO8+AP8</f>
        <v>0</v>
      </c>
    </row>
    <row r="9" spans="1:50" s="8" customFormat="1" ht="77.2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310">
        <f>ETITC!O9</f>
        <v>0</v>
      </c>
      <c r="I9" s="310">
        <f>ETITC!T9</f>
        <v>0</v>
      </c>
      <c r="J9" s="310">
        <f>ETITC!Y9</f>
        <v>0</v>
      </c>
      <c r="K9" s="310">
        <f>ETITC!AD9</f>
        <v>0</v>
      </c>
      <c r="L9" s="310">
        <f>FODESEP!O9</f>
        <v>0</v>
      </c>
      <c r="M9" s="310">
        <f>FODESEP!T9</f>
        <v>0</v>
      </c>
      <c r="N9" s="310">
        <f>FODESEP!Y9</f>
        <v>0</v>
      </c>
      <c r="O9" s="310">
        <f>FODESEP!AD9</f>
        <v>0</v>
      </c>
      <c r="P9" s="310">
        <f>ICFES!O9</f>
        <v>0</v>
      </c>
      <c r="Q9" s="310">
        <f>ICFES!T9</f>
        <v>0</v>
      </c>
      <c r="R9" s="310">
        <f>ICFES!Y9</f>
        <v>0</v>
      </c>
      <c r="S9" s="310">
        <f>ICFES!AD9</f>
        <v>0</v>
      </c>
      <c r="T9" s="310">
        <f>'INFOTEP SAI'!O9</f>
        <v>0</v>
      </c>
      <c r="U9" s="310">
        <f>'INFOTEP SAI'!T9</f>
        <v>0</v>
      </c>
      <c r="V9" s="310">
        <f>'INFOTEP SAI'!Y9</f>
        <v>0</v>
      </c>
      <c r="W9" s="310">
        <f>'INFOTEP SAI'!AD9</f>
        <v>0</v>
      </c>
      <c r="X9" s="310">
        <f>'INFOTEP SAN JUAN'!O9</f>
        <v>0</v>
      </c>
      <c r="Y9" s="310">
        <f>'INFOTEP SAN JUAN'!T9</f>
        <v>0</v>
      </c>
      <c r="Z9" s="310">
        <f>'INFOTEP SAN JUAN'!Y9</f>
        <v>0</v>
      </c>
      <c r="AA9" s="310">
        <f>'INFOTEP SAN JUAN'!AD9</f>
        <v>0</v>
      </c>
      <c r="AB9" s="310">
        <f>ITFIP!O9</f>
        <v>0</v>
      </c>
      <c r="AC9" s="310">
        <f>ITFIP!T9</f>
        <v>0</v>
      </c>
      <c r="AD9" s="310">
        <f>ITFIP!Y9</f>
        <v>0</v>
      </c>
      <c r="AE9" s="310">
        <f>ITFIP!AD9</f>
        <v>0</v>
      </c>
      <c r="AF9" s="310">
        <f>MEN!O9</f>
        <v>0</v>
      </c>
      <c r="AG9" s="310">
        <f>MEN!T9</f>
        <v>0</v>
      </c>
      <c r="AH9" s="310">
        <f>MEN!Y9</f>
        <v>0</v>
      </c>
      <c r="AI9" s="310">
        <f>MEN!AD9</f>
        <v>0</v>
      </c>
      <c r="AJ9" s="310">
        <f>UAPA!O9</f>
        <v>0</v>
      </c>
      <c r="AK9" s="310">
        <f>UAPA!T9</f>
        <v>0</v>
      </c>
      <c r="AL9" s="310">
        <f>UAPA!Y9</f>
        <v>0</v>
      </c>
      <c r="AM9" s="310">
        <f>UAPA!AD9</f>
        <v>0</v>
      </c>
      <c r="AN9" s="310">
        <f>INTENALCO!O9</f>
        <v>0</v>
      </c>
      <c r="AO9" s="310">
        <f>INTENALCO!T9</f>
        <v>0</v>
      </c>
      <c r="AP9" s="310">
        <f>INTENALCO!Y9</f>
        <v>0</v>
      </c>
      <c r="AQ9" s="310">
        <f>INTENALCO!AD9</f>
        <v>0</v>
      </c>
      <c r="AR9" s="310">
        <f t="shared" si="0"/>
        <v>0</v>
      </c>
      <c r="AS9" s="310">
        <f t="shared" si="1"/>
        <v>0</v>
      </c>
      <c r="AT9" s="310">
        <f t="shared" si="2"/>
        <v>0</v>
      </c>
      <c r="AU9" s="310">
        <f t="shared" si="3"/>
        <v>0</v>
      </c>
      <c r="AV9" s="310">
        <f t="shared" si="4"/>
        <v>0</v>
      </c>
      <c r="AW9" s="324">
        <v>4</v>
      </c>
      <c r="AX9" s="325">
        <f t="shared" si="5"/>
        <v>0</v>
      </c>
    </row>
    <row r="10" spans="1:50" s="8" customFormat="1" ht="150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97">
        <f>ETITC!O10</f>
        <v>0</v>
      </c>
      <c r="I10" s="97">
        <f>ETITC!T10</f>
        <v>0</v>
      </c>
      <c r="J10" s="97">
        <f>ETITC!Y10</f>
        <v>0</v>
      </c>
      <c r="K10" s="97">
        <f>ETITC!AD10</f>
        <v>0</v>
      </c>
      <c r="L10" s="97">
        <f>FODESEP!O10</f>
        <v>0</v>
      </c>
      <c r="M10" s="97">
        <f>FODESEP!T10</f>
        <v>0</v>
      </c>
      <c r="N10" s="97">
        <f>FODESEP!Y10</f>
        <v>0</v>
      </c>
      <c r="O10" s="97">
        <f>FODESEP!AD10</f>
        <v>0</v>
      </c>
      <c r="P10" s="97">
        <f>ICFES!O10</f>
        <v>0</v>
      </c>
      <c r="Q10" s="97">
        <f>ICFES!T10</f>
        <v>0</v>
      </c>
      <c r="R10" s="97">
        <f>ICFES!Y10</f>
        <v>0</v>
      </c>
      <c r="S10" s="97">
        <f>ICFES!AD10</f>
        <v>0</v>
      </c>
      <c r="T10" s="97">
        <f>'INFOTEP SAI'!O10</f>
        <v>0</v>
      </c>
      <c r="U10" s="97">
        <f>'INFOTEP SAI'!T10</f>
        <v>0</v>
      </c>
      <c r="V10" s="97">
        <f>'INFOTEP SAI'!Y10</f>
        <v>0</v>
      </c>
      <c r="W10" s="97">
        <f>'INFOTEP SAI'!AD10</f>
        <v>0</v>
      </c>
      <c r="X10" s="97">
        <f>'INFOTEP SAN JUAN'!O10</f>
        <v>0</v>
      </c>
      <c r="Y10" s="97">
        <f>'INFOTEP SAN JUAN'!T10</f>
        <v>0</v>
      </c>
      <c r="Z10" s="97">
        <f>'INFOTEP SAN JUAN'!Y10</f>
        <v>0</v>
      </c>
      <c r="AA10" s="97">
        <f>'INFOTEP SAN JUAN'!AD10</f>
        <v>0</v>
      </c>
      <c r="AB10" s="97">
        <f>ITFIP!O10</f>
        <v>0</v>
      </c>
      <c r="AC10" s="97">
        <f>ITFIP!T10</f>
        <v>0</v>
      </c>
      <c r="AD10" s="97">
        <f>ITFIP!Y10</f>
        <v>0</v>
      </c>
      <c r="AE10" s="97">
        <f>ITFIP!AD10</f>
        <v>0</v>
      </c>
      <c r="AF10" s="97">
        <f>MEN!O10</f>
        <v>0</v>
      </c>
      <c r="AG10" s="97">
        <f>MEN!T10</f>
        <v>0</v>
      </c>
      <c r="AH10" s="97">
        <f>MEN!Y10</f>
        <v>0</v>
      </c>
      <c r="AI10" s="97">
        <f>MEN!AD10</f>
        <v>0</v>
      </c>
      <c r="AJ10" s="97">
        <f>UAPA!O10</f>
        <v>0</v>
      </c>
      <c r="AK10" s="97">
        <f>UAPA!T10</f>
        <v>0</v>
      </c>
      <c r="AL10" s="97">
        <f>UAPA!Y10</f>
        <v>0</v>
      </c>
      <c r="AM10" s="97">
        <f>UAPA!AD10</f>
        <v>0</v>
      </c>
      <c r="AN10" s="97">
        <f>INTENALCO!O10</f>
        <v>0</v>
      </c>
      <c r="AO10" s="97">
        <f>INTENALCO!T10</f>
        <v>0</v>
      </c>
      <c r="AP10" s="97">
        <f>INTENALCO!Y10</f>
        <v>0</v>
      </c>
      <c r="AQ10" s="97">
        <f>INTENALCO!AD10</f>
        <v>0</v>
      </c>
      <c r="AR10" s="97">
        <f t="shared" si="0"/>
        <v>0</v>
      </c>
      <c r="AS10" s="97">
        <f t="shared" si="1"/>
        <v>0</v>
      </c>
      <c r="AT10" s="97">
        <f t="shared" si="2"/>
        <v>0</v>
      </c>
      <c r="AU10" s="97">
        <f t="shared" si="3"/>
        <v>0</v>
      </c>
      <c r="AV10" s="97">
        <f t="shared" si="4"/>
        <v>0</v>
      </c>
      <c r="AW10" s="322">
        <v>5</v>
      </c>
      <c r="AX10" s="231">
        <f t="shared" si="5"/>
        <v>0</v>
      </c>
    </row>
    <row r="11" spans="1:50" s="8" customFormat="1" ht="134.2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97">
        <f>ETITC!O11</f>
        <v>0</v>
      </c>
      <c r="I11" s="97">
        <f>ETITC!T11</f>
        <v>0</v>
      </c>
      <c r="J11" s="97">
        <f>ETITC!Y11</f>
        <v>0</v>
      </c>
      <c r="K11" s="97">
        <f>ETITC!AD11</f>
        <v>0</v>
      </c>
      <c r="L11" s="97">
        <f>FODESEP!O11</f>
        <v>0</v>
      </c>
      <c r="M11" s="97">
        <f>FODESEP!T11</f>
        <v>0</v>
      </c>
      <c r="N11" s="97">
        <f>FODESEP!Y11</f>
        <v>0</v>
      </c>
      <c r="O11" s="97">
        <f>FODESEP!AD11</f>
        <v>0</v>
      </c>
      <c r="P11" s="97">
        <f>ICFES!O11</f>
        <v>0</v>
      </c>
      <c r="Q11" s="97">
        <f>ICFES!T11</f>
        <v>0</v>
      </c>
      <c r="R11" s="97">
        <f>ICFES!Y11</f>
        <v>0</v>
      </c>
      <c r="S11" s="97">
        <f>ICFES!AD11</f>
        <v>0</v>
      </c>
      <c r="T11" s="97">
        <f>'INFOTEP SAI'!O11</f>
        <v>0</v>
      </c>
      <c r="U11" s="97">
        <f>'INFOTEP SAI'!T11</f>
        <v>0</v>
      </c>
      <c r="V11" s="97">
        <f>'INFOTEP SAI'!Y11</f>
        <v>0</v>
      </c>
      <c r="W11" s="97">
        <f>'INFOTEP SAI'!AD11</f>
        <v>0</v>
      </c>
      <c r="X11" s="97">
        <f>'INFOTEP SAN JUAN'!O11</f>
        <v>0</v>
      </c>
      <c r="Y11" s="97">
        <f>'INFOTEP SAN JUAN'!T11</f>
        <v>0</v>
      </c>
      <c r="Z11" s="97">
        <f>'INFOTEP SAN JUAN'!Y11</f>
        <v>0</v>
      </c>
      <c r="AA11" s="97">
        <f>'INFOTEP SAN JUAN'!AD11</f>
        <v>0</v>
      </c>
      <c r="AB11" s="97">
        <f>ITFIP!O11</f>
        <v>0</v>
      </c>
      <c r="AC11" s="97">
        <f>ITFIP!T11</f>
        <v>0</v>
      </c>
      <c r="AD11" s="97">
        <f>ITFIP!Y11</f>
        <v>0</v>
      </c>
      <c r="AE11" s="97">
        <f>ITFIP!AD11</f>
        <v>0</v>
      </c>
      <c r="AF11" s="97">
        <f>MEN!O11</f>
        <v>0</v>
      </c>
      <c r="AG11" s="97">
        <f>MEN!T11</f>
        <v>0</v>
      </c>
      <c r="AH11" s="97">
        <f>MEN!Y11</f>
        <v>0</v>
      </c>
      <c r="AI11" s="97">
        <f>MEN!AD11</f>
        <v>0</v>
      </c>
      <c r="AJ11" s="97">
        <f>UAPA!O11</f>
        <v>0</v>
      </c>
      <c r="AK11" s="97">
        <f>UAPA!T11</f>
        <v>0</v>
      </c>
      <c r="AL11" s="97">
        <f>UAPA!Y11</f>
        <v>0</v>
      </c>
      <c r="AM11" s="97">
        <f>UAPA!AD11</f>
        <v>0</v>
      </c>
      <c r="AN11" s="97">
        <f>INTENALCO!O11</f>
        <v>0</v>
      </c>
      <c r="AO11" s="97">
        <f>INTENALCO!T11</f>
        <v>0</v>
      </c>
      <c r="AP11" s="97">
        <f>INTENALCO!Y11</f>
        <v>0</v>
      </c>
      <c r="AQ11" s="97">
        <f>INTENALCO!AD11</f>
        <v>0</v>
      </c>
      <c r="AR11" s="97">
        <f t="shared" si="0"/>
        <v>0</v>
      </c>
      <c r="AS11" s="97">
        <f t="shared" si="1"/>
        <v>0</v>
      </c>
      <c r="AT11" s="97">
        <f t="shared" si="2"/>
        <v>0</v>
      </c>
      <c r="AU11" s="97">
        <f t="shared" si="3"/>
        <v>0</v>
      </c>
      <c r="AV11" s="97">
        <f t="shared" si="4"/>
        <v>0</v>
      </c>
      <c r="AW11" s="322"/>
      <c r="AX11" s="231">
        <f t="shared" si="5"/>
        <v>0</v>
      </c>
    </row>
    <row r="12" spans="1:50" s="8" customFormat="1" ht="153.7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97">
        <f>ETITC!O12</f>
        <v>0</v>
      </c>
      <c r="I12" s="97">
        <f>ETITC!T12</f>
        <v>0</v>
      </c>
      <c r="J12" s="97">
        <f>ETITC!Y12</f>
        <v>0</v>
      </c>
      <c r="K12" s="97">
        <f>ETITC!AD12</f>
        <v>0</v>
      </c>
      <c r="L12" s="97">
        <f>FODESEP!O12</f>
        <v>0</v>
      </c>
      <c r="M12" s="97">
        <f>FODESEP!T12</f>
        <v>0</v>
      </c>
      <c r="N12" s="97">
        <f>FODESEP!Y12</f>
        <v>0</v>
      </c>
      <c r="O12" s="97">
        <f>FODESEP!AD12</f>
        <v>0</v>
      </c>
      <c r="P12" s="97">
        <f>ICFES!O12</f>
        <v>0</v>
      </c>
      <c r="Q12" s="97">
        <f>ICFES!T12</f>
        <v>0</v>
      </c>
      <c r="R12" s="97">
        <f>ICFES!Y12</f>
        <v>0</v>
      </c>
      <c r="S12" s="97">
        <f>ICFES!AD12</f>
        <v>0</v>
      </c>
      <c r="T12" s="97">
        <f>'INFOTEP SAI'!O12</f>
        <v>0</v>
      </c>
      <c r="U12" s="97">
        <f>'INFOTEP SAI'!T12</f>
        <v>0</v>
      </c>
      <c r="V12" s="97">
        <f>'INFOTEP SAI'!Y12</f>
        <v>0</v>
      </c>
      <c r="W12" s="97">
        <f>'INFOTEP SAI'!AD12</f>
        <v>0</v>
      </c>
      <c r="X12" s="97">
        <f>'INFOTEP SAN JUAN'!O12</f>
        <v>0</v>
      </c>
      <c r="Y12" s="97">
        <f>'INFOTEP SAN JUAN'!T12</f>
        <v>0</v>
      </c>
      <c r="Z12" s="97">
        <f>'INFOTEP SAN JUAN'!Y12</f>
        <v>0</v>
      </c>
      <c r="AA12" s="97">
        <f>'INFOTEP SAN JUAN'!AD12</f>
        <v>0</v>
      </c>
      <c r="AB12" s="97">
        <f>ITFIP!O12</f>
        <v>0</v>
      </c>
      <c r="AC12" s="97">
        <f>ITFIP!T12</f>
        <v>0</v>
      </c>
      <c r="AD12" s="97">
        <f>ITFIP!Y12</f>
        <v>0</v>
      </c>
      <c r="AE12" s="97">
        <f>ITFIP!AD12</f>
        <v>0</v>
      </c>
      <c r="AF12" s="97">
        <f>MEN!O12</f>
        <v>0</v>
      </c>
      <c r="AG12" s="97">
        <f>MEN!T12</f>
        <v>0</v>
      </c>
      <c r="AH12" s="97">
        <f>MEN!Y12</f>
        <v>0</v>
      </c>
      <c r="AI12" s="97">
        <f>MEN!AD12</f>
        <v>0</v>
      </c>
      <c r="AJ12" s="97">
        <f>UAPA!O12</f>
        <v>0</v>
      </c>
      <c r="AK12" s="97">
        <f>UAPA!T12</f>
        <v>0</v>
      </c>
      <c r="AL12" s="97">
        <f>UAPA!Y12</f>
        <v>0</v>
      </c>
      <c r="AM12" s="97">
        <f>UAPA!AD12</f>
        <v>0</v>
      </c>
      <c r="AN12" s="97">
        <f>INTENALCO!O12</f>
        <v>0</v>
      </c>
      <c r="AO12" s="97">
        <f>INTENALCO!T12</f>
        <v>0</v>
      </c>
      <c r="AP12" s="97">
        <f>INTENALCO!Y12</f>
        <v>0</v>
      </c>
      <c r="AQ12" s="97">
        <f>INTENALCO!AD12</f>
        <v>0</v>
      </c>
      <c r="AR12" s="97">
        <f t="shared" si="0"/>
        <v>0</v>
      </c>
      <c r="AS12" s="97">
        <f t="shared" si="1"/>
        <v>0</v>
      </c>
      <c r="AT12" s="97">
        <f t="shared" si="2"/>
        <v>0</v>
      </c>
      <c r="AU12" s="97">
        <f t="shared" si="3"/>
        <v>0</v>
      </c>
      <c r="AV12" s="97">
        <f t="shared" si="4"/>
        <v>0</v>
      </c>
      <c r="AW12" s="322">
        <v>7</v>
      </c>
      <c r="AX12" s="231">
        <f t="shared" si="5"/>
        <v>0</v>
      </c>
    </row>
    <row r="13" spans="1:50" ht="174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97">
        <f>ETITC!O13</f>
        <v>0</v>
      </c>
      <c r="I13" s="97">
        <f>ETITC!T13</f>
        <v>0</v>
      </c>
      <c r="J13" s="97">
        <f>ETITC!Y13</f>
        <v>0</v>
      </c>
      <c r="K13" s="97">
        <f>ETITC!AD13</f>
        <v>0</v>
      </c>
      <c r="L13" s="97">
        <f>FODESEP!O13</f>
        <v>0</v>
      </c>
      <c r="M13" s="97">
        <f>FODESEP!T13</f>
        <v>0</v>
      </c>
      <c r="N13" s="97">
        <f>FODESEP!Y13</f>
        <v>0</v>
      </c>
      <c r="O13" s="97">
        <f>FODESEP!AD13</f>
        <v>0</v>
      </c>
      <c r="P13" s="97">
        <f>ICFES!O13</f>
        <v>0</v>
      </c>
      <c r="Q13" s="97">
        <f>ICFES!T13</f>
        <v>0</v>
      </c>
      <c r="R13" s="97">
        <f>ICFES!Y13</f>
        <v>0</v>
      </c>
      <c r="S13" s="97">
        <f>ICFES!AD13</f>
        <v>0</v>
      </c>
      <c r="T13" s="97">
        <f>'INFOTEP SAI'!O13</f>
        <v>0</v>
      </c>
      <c r="U13" s="97">
        <f>'INFOTEP SAI'!T13</f>
        <v>0</v>
      </c>
      <c r="V13" s="97">
        <f>'INFOTEP SAI'!Y13</f>
        <v>0</v>
      </c>
      <c r="W13" s="97">
        <f>'INFOTEP SAI'!AD13</f>
        <v>0</v>
      </c>
      <c r="X13" s="97">
        <f>'INFOTEP SAN JUAN'!O13</f>
        <v>0</v>
      </c>
      <c r="Y13" s="97">
        <f>'INFOTEP SAN JUAN'!T13</f>
        <v>0</v>
      </c>
      <c r="Z13" s="97">
        <f>'INFOTEP SAN JUAN'!Y13</f>
        <v>0</v>
      </c>
      <c r="AA13" s="97">
        <f>'INFOTEP SAN JUAN'!AD13</f>
        <v>0</v>
      </c>
      <c r="AB13" s="97">
        <f>ITFIP!O13</f>
        <v>0</v>
      </c>
      <c r="AC13" s="97">
        <f>ITFIP!T13</f>
        <v>0</v>
      </c>
      <c r="AD13" s="97">
        <f>ITFIP!Y13</f>
        <v>0</v>
      </c>
      <c r="AE13" s="97">
        <f>ITFIP!AD13</f>
        <v>0</v>
      </c>
      <c r="AF13" s="97">
        <f>MEN!O13</f>
        <v>0</v>
      </c>
      <c r="AG13" s="97">
        <f>MEN!T13</f>
        <v>0</v>
      </c>
      <c r="AH13" s="97">
        <f>MEN!Y13</f>
        <v>0</v>
      </c>
      <c r="AI13" s="97">
        <f>MEN!AD13</f>
        <v>0</v>
      </c>
      <c r="AJ13" s="97">
        <f>UAPA!O13</f>
        <v>0</v>
      </c>
      <c r="AK13" s="97">
        <f>UAPA!T13</f>
        <v>0</v>
      </c>
      <c r="AL13" s="97">
        <f>UAPA!Y13</f>
        <v>0</v>
      </c>
      <c r="AM13" s="97">
        <f>UAPA!AD13</f>
        <v>0</v>
      </c>
      <c r="AN13" s="97">
        <f>INTENALCO!O13</f>
        <v>0</v>
      </c>
      <c r="AO13" s="97">
        <f>INTENALCO!T13</f>
        <v>0</v>
      </c>
      <c r="AP13" s="97">
        <f>INTENALCO!Y13</f>
        <v>0</v>
      </c>
      <c r="AQ13" s="97">
        <f>INTENALCO!AD13</f>
        <v>0</v>
      </c>
      <c r="AR13" s="97">
        <f t="shared" si="0"/>
        <v>0</v>
      </c>
      <c r="AS13" s="97">
        <f t="shared" si="1"/>
        <v>0</v>
      </c>
      <c r="AT13" s="97">
        <f t="shared" si="2"/>
        <v>0</v>
      </c>
      <c r="AU13" s="97">
        <f t="shared" si="3"/>
        <v>0</v>
      </c>
      <c r="AV13" s="97">
        <f t="shared" si="4"/>
        <v>0</v>
      </c>
      <c r="AW13" s="322">
        <v>8</v>
      </c>
      <c r="AX13" s="231">
        <f t="shared" si="5"/>
        <v>0</v>
      </c>
    </row>
    <row r="14" spans="1:50" s="8" customFormat="1" ht="174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97">
        <f>ETITC!O14</f>
        <v>0</v>
      </c>
      <c r="I14" s="97">
        <f>ETITC!T14</f>
        <v>0</v>
      </c>
      <c r="J14" s="97">
        <f>ETITC!Y14</f>
        <v>0</v>
      </c>
      <c r="K14" s="97">
        <f>ETITC!AD14</f>
        <v>0</v>
      </c>
      <c r="L14" s="97">
        <f>FODESEP!O14</f>
        <v>0</v>
      </c>
      <c r="M14" s="97">
        <f>FODESEP!T14</f>
        <v>0</v>
      </c>
      <c r="N14" s="97">
        <f>FODESEP!Y14</f>
        <v>0</v>
      </c>
      <c r="O14" s="97">
        <f>FODESEP!AD14</f>
        <v>0</v>
      </c>
      <c r="P14" s="97">
        <f>ICFES!O14</f>
        <v>0</v>
      </c>
      <c r="Q14" s="97">
        <f>ICFES!T14</f>
        <v>0</v>
      </c>
      <c r="R14" s="97">
        <f>ICFES!Y14</f>
        <v>0</v>
      </c>
      <c r="S14" s="97">
        <f>ICFES!AD14</f>
        <v>0</v>
      </c>
      <c r="T14" s="97">
        <f>'INFOTEP SAI'!O14</f>
        <v>0</v>
      </c>
      <c r="U14" s="97">
        <f>'INFOTEP SAI'!T14</f>
        <v>0</v>
      </c>
      <c r="V14" s="97">
        <f>'INFOTEP SAI'!Y14</f>
        <v>0</v>
      </c>
      <c r="W14" s="97">
        <f>'INFOTEP SAI'!AD14</f>
        <v>0</v>
      </c>
      <c r="X14" s="97">
        <f>'INFOTEP SAN JUAN'!O14</f>
        <v>0</v>
      </c>
      <c r="Y14" s="97">
        <f>'INFOTEP SAN JUAN'!T14</f>
        <v>0</v>
      </c>
      <c r="Z14" s="97">
        <f>'INFOTEP SAN JUAN'!Y14</f>
        <v>0</v>
      </c>
      <c r="AA14" s="97">
        <f>'INFOTEP SAN JUAN'!AD14</f>
        <v>0</v>
      </c>
      <c r="AB14" s="97">
        <f>ITFIP!O14</f>
        <v>0</v>
      </c>
      <c r="AC14" s="97">
        <f>ITFIP!T14</f>
        <v>0</v>
      </c>
      <c r="AD14" s="97">
        <f>ITFIP!Y14</f>
        <v>0</v>
      </c>
      <c r="AE14" s="97">
        <f>ITFIP!AD14</f>
        <v>0</v>
      </c>
      <c r="AF14" s="97">
        <f>MEN!O14</f>
        <v>0</v>
      </c>
      <c r="AG14" s="97">
        <f>MEN!T14</f>
        <v>0</v>
      </c>
      <c r="AH14" s="97">
        <f>MEN!Y14</f>
        <v>0</v>
      </c>
      <c r="AI14" s="97">
        <f>MEN!AD14</f>
        <v>0</v>
      </c>
      <c r="AJ14" s="97">
        <f>UAPA!O14</f>
        <v>0</v>
      </c>
      <c r="AK14" s="97">
        <f>UAPA!T14</f>
        <v>0</v>
      </c>
      <c r="AL14" s="97">
        <f>UAPA!Y14</f>
        <v>0</v>
      </c>
      <c r="AM14" s="97">
        <f>UAPA!AD14</f>
        <v>0</v>
      </c>
      <c r="AN14" s="97">
        <f>INTENALCO!O14</f>
        <v>0</v>
      </c>
      <c r="AO14" s="97">
        <f>INTENALCO!T14</f>
        <v>0</v>
      </c>
      <c r="AP14" s="97">
        <f>INTENALCO!Y14</f>
        <v>0</v>
      </c>
      <c r="AQ14" s="97">
        <f>INTENALCO!AD14</f>
        <v>0</v>
      </c>
      <c r="AR14" s="97">
        <f t="shared" si="0"/>
        <v>0</v>
      </c>
      <c r="AS14" s="97">
        <f t="shared" si="1"/>
        <v>0</v>
      </c>
      <c r="AT14" s="97">
        <f t="shared" si="2"/>
        <v>0</v>
      </c>
      <c r="AU14" s="97">
        <f t="shared" si="3"/>
        <v>0</v>
      </c>
      <c r="AV14" s="97">
        <f t="shared" si="4"/>
        <v>0</v>
      </c>
      <c r="AW14" s="322">
        <v>9</v>
      </c>
      <c r="AX14" s="231">
        <f t="shared" si="5"/>
        <v>0</v>
      </c>
    </row>
    <row r="15" spans="1:50" s="8" customFormat="1" ht="174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97">
        <f>ETITC!O15</f>
        <v>0</v>
      </c>
      <c r="I15" s="97">
        <f>ETITC!T15</f>
        <v>0</v>
      </c>
      <c r="J15" s="97">
        <f>ETITC!Y15</f>
        <v>0</v>
      </c>
      <c r="K15" s="97">
        <f>ETITC!AD15</f>
        <v>0</v>
      </c>
      <c r="L15" s="97">
        <f>FODESEP!O15</f>
        <v>0</v>
      </c>
      <c r="M15" s="97">
        <f>FODESEP!T15</f>
        <v>0</v>
      </c>
      <c r="N15" s="97">
        <f>FODESEP!Y15</f>
        <v>0</v>
      </c>
      <c r="O15" s="97">
        <f>FODESEP!AD15</f>
        <v>0</v>
      </c>
      <c r="P15" s="97">
        <f>ICFES!O15</f>
        <v>0</v>
      </c>
      <c r="Q15" s="97">
        <f>ICFES!T15</f>
        <v>0</v>
      </c>
      <c r="R15" s="97">
        <f>ICFES!Y15</f>
        <v>0</v>
      </c>
      <c r="S15" s="97">
        <f>ICFES!AD15</f>
        <v>0</v>
      </c>
      <c r="T15" s="97">
        <f>'INFOTEP SAI'!O15</f>
        <v>0</v>
      </c>
      <c r="U15" s="97">
        <f>'INFOTEP SAI'!T15</f>
        <v>0</v>
      </c>
      <c r="V15" s="97">
        <f>'INFOTEP SAI'!Y15</f>
        <v>0</v>
      </c>
      <c r="W15" s="97">
        <f>'INFOTEP SAI'!AD15</f>
        <v>0</v>
      </c>
      <c r="X15" s="97">
        <f>'INFOTEP SAN JUAN'!O15</f>
        <v>0</v>
      </c>
      <c r="Y15" s="97">
        <f>'INFOTEP SAN JUAN'!T15</f>
        <v>0</v>
      </c>
      <c r="Z15" s="97">
        <f>'INFOTEP SAN JUAN'!Y15</f>
        <v>0</v>
      </c>
      <c r="AA15" s="97">
        <f>'INFOTEP SAN JUAN'!AD15</f>
        <v>0</v>
      </c>
      <c r="AB15" s="97">
        <f>ITFIP!O15</f>
        <v>0</v>
      </c>
      <c r="AC15" s="97">
        <f>ITFIP!T15</f>
        <v>0</v>
      </c>
      <c r="AD15" s="97">
        <f>ITFIP!Y15</f>
        <v>0</v>
      </c>
      <c r="AE15" s="97">
        <f>ITFIP!AD15</f>
        <v>0</v>
      </c>
      <c r="AF15" s="97">
        <f>MEN!O15</f>
        <v>0</v>
      </c>
      <c r="AG15" s="97">
        <f>MEN!T15</f>
        <v>0</v>
      </c>
      <c r="AH15" s="97">
        <f>MEN!Y15</f>
        <v>0</v>
      </c>
      <c r="AI15" s="97">
        <f>MEN!AD15</f>
        <v>0</v>
      </c>
      <c r="AJ15" s="97">
        <f>UAPA!O15</f>
        <v>0</v>
      </c>
      <c r="AK15" s="97">
        <f>UAPA!T15</f>
        <v>0</v>
      </c>
      <c r="AL15" s="97">
        <f>UAPA!Y15</f>
        <v>0</v>
      </c>
      <c r="AM15" s="97">
        <f>UAPA!AD15</f>
        <v>0</v>
      </c>
      <c r="AN15" s="97">
        <f>INTENALCO!O15</f>
        <v>0</v>
      </c>
      <c r="AO15" s="97">
        <f>INTENALCO!T15</f>
        <v>0</v>
      </c>
      <c r="AP15" s="97">
        <f>INTENALCO!Y15</f>
        <v>0</v>
      </c>
      <c r="AQ15" s="97">
        <f>INTENALCO!AD15</f>
        <v>0</v>
      </c>
      <c r="AR15" s="97">
        <f t="shared" si="0"/>
        <v>0</v>
      </c>
      <c r="AS15" s="97">
        <f t="shared" si="1"/>
        <v>0</v>
      </c>
      <c r="AT15" s="97">
        <f t="shared" si="2"/>
        <v>0</v>
      </c>
      <c r="AU15" s="97">
        <f t="shared" si="3"/>
        <v>0</v>
      </c>
      <c r="AV15" s="97">
        <f t="shared" si="4"/>
        <v>0</v>
      </c>
      <c r="AW15" s="322">
        <v>10</v>
      </c>
      <c r="AX15" s="231">
        <f t="shared" si="5"/>
        <v>0</v>
      </c>
    </row>
    <row r="16" spans="1:50" s="20" customFormat="1" ht="123.75" customHeight="1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97">
        <f>ETITC!O16</f>
        <v>0</v>
      </c>
      <c r="I16" s="97">
        <f>ETITC!T16</f>
        <v>0</v>
      </c>
      <c r="J16" s="97">
        <f>ETITC!Y16</f>
        <v>0</v>
      </c>
      <c r="K16" s="97">
        <f>ETITC!AD16</f>
        <v>0</v>
      </c>
      <c r="L16" s="97">
        <f>FODESEP!O16</f>
        <v>0</v>
      </c>
      <c r="M16" s="97">
        <f>FODESEP!T16</f>
        <v>0</v>
      </c>
      <c r="N16" s="97">
        <f>FODESEP!Y16</f>
        <v>0</v>
      </c>
      <c r="O16" s="97">
        <f>FODESEP!AD16</f>
        <v>0</v>
      </c>
      <c r="P16" s="97">
        <f>ICFES!O16</f>
        <v>0</v>
      </c>
      <c r="Q16" s="97">
        <f>ICFES!T16</f>
        <v>0</v>
      </c>
      <c r="R16" s="97">
        <f>ICFES!Y16</f>
        <v>0</v>
      </c>
      <c r="S16" s="97">
        <f>ICFES!AD16</f>
        <v>0</v>
      </c>
      <c r="T16" s="97">
        <f>'INFOTEP SAI'!O16</f>
        <v>0</v>
      </c>
      <c r="U16" s="97">
        <f>'INFOTEP SAI'!T16</f>
        <v>0</v>
      </c>
      <c r="V16" s="97">
        <f>'INFOTEP SAI'!Y16</f>
        <v>0</v>
      </c>
      <c r="W16" s="97">
        <f>'INFOTEP SAI'!AD16</f>
        <v>0</v>
      </c>
      <c r="X16" s="97">
        <f>'INFOTEP SAN JUAN'!O16</f>
        <v>0</v>
      </c>
      <c r="Y16" s="97">
        <f>'INFOTEP SAN JUAN'!T16</f>
        <v>0</v>
      </c>
      <c r="Z16" s="97">
        <f>'INFOTEP SAN JUAN'!Y16</f>
        <v>0</v>
      </c>
      <c r="AA16" s="97">
        <f>'INFOTEP SAN JUAN'!AD16</f>
        <v>0</v>
      </c>
      <c r="AB16" s="97">
        <f>ITFIP!O16</f>
        <v>0</v>
      </c>
      <c r="AC16" s="97">
        <f>ITFIP!T16</f>
        <v>0</v>
      </c>
      <c r="AD16" s="97">
        <f>ITFIP!Y16</f>
        <v>0</v>
      </c>
      <c r="AE16" s="97">
        <f>ITFIP!AD16</f>
        <v>0</v>
      </c>
      <c r="AF16" s="97">
        <f>MEN!O16</f>
        <v>0</v>
      </c>
      <c r="AG16" s="97">
        <f>MEN!T16</f>
        <v>0</v>
      </c>
      <c r="AH16" s="97">
        <f>MEN!Y16</f>
        <v>0</v>
      </c>
      <c r="AI16" s="97">
        <f>MEN!AD16</f>
        <v>0</v>
      </c>
      <c r="AJ16" s="97">
        <f>UAPA!O16</f>
        <v>0</v>
      </c>
      <c r="AK16" s="97">
        <f>UAPA!T16</f>
        <v>0</v>
      </c>
      <c r="AL16" s="97">
        <f>UAPA!Y16</f>
        <v>0</v>
      </c>
      <c r="AM16" s="97">
        <f>UAPA!AD16</f>
        <v>0</v>
      </c>
      <c r="AN16" s="97">
        <f>INTENALCO!O16</f>
        <v>0</v>
      </c>
      <c r="AO16" s="97">
        <f>INTENALCO!T16</f>
        <v>0</v>
      </c>
      <c r="AP16" s="97">
        <f>INTENALCO!Y16</f>
        <v>0</v>
      </c>
      <c r="AQ16" s="97">
        <f>INTENALCO!AD16</f>
        <v>0</v>
      </c>
      <c r="AR16" s="97">
        <f t="shared" si="0"/>
        <v>0</v>
      </c>
      <c r="AS16" s="97">
        <f t="shared" si="1"/>
        <v>0</v>
      </c>
      <c r="AT16" s="97">
        <f t="shared" si="2"/>
        <v>0</v>
      </c>
      <c r="AU16" s="97">
        <f t="shared" si="3"/>
        <v>0</v>
      </c>
      <c r="AV16" s="97">
        <f t="shared" si="4"/>
        <v>0</v>
      </c>
      <c r="AW16" s="322">
        <v>11</v>
      </c>
      <c r="AX16" s="231">
        <f>AN16+AO16+AP16</f>
        <v>0</v>
      </c>
    </row>
    <row r="17" spans="1:50" s="8" customFormat="1" ht="101.25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97">
        <f>ETITC!O17</f>
        <v>0</v>
      </c>
      <c r="I17" s="97">
        <f>ETITC!T17</f>
        <v>0</v>
      </c>
      <c r="J17" s="97">
        <f>ETITC!Y17</f>
        <v>0</v>
      </c>
      <c r="K17" s="97">
        <f>ETITC!AD17</f>
        <v>0</v>
      </c>
      <c r="L17" s="97">
        <f>FODESEP!O17</f>
        <v>0</v>
      </c>
      <c r="M17" s="97">
        <f>FODESEP!T17</f>
        <v>0</v>
      </c>
      <c r="N17" s="97">
        <f>FODESEP!Y17</f>
        <v>0</v>
      </c>
      <c r="O17" s="97">
        <f>FODESEP!AD17</f>
        <v>0</v>
      </c>
      <c r="P17" s="97">
        <f>ICFES!O17</f>
        <v>0</v>
      </c>
      <c r="Q17" s="97">
        <f>ICFES!T17</f>
        <v>0</v>
      </c>
      <c r="R17" s="97">
        <f>ICFES!Y17</f>
        <v>0</v>
      </c>
      <c r="S17" s="97">
        <f>ICFES!AD17</f>
        <v>0</v>
      </c>
      <c r="T17" s="97">
        <f>'INFOTEP SAI'!O17</f>
        <v>0</v>
      </c>
      <c r="U17" s="97">
        <f>'INFOTEP SAI'!T17</f>
        <v>0</v>
      </c>
      <c r="V17" s="97">
        <f>'INFOTEP SAI'!Y17</f>
        <v>0</v>
      </c>
      <c r="W17" s="97">
        <f>'INFOTEP SAI'!AD17</f>
        <v>0</v>
      </c>
      <c r="X17" s="97">
        <f>'INFOTEP SAN JUAN'!O17</f>
        <v>0</v>
      </c>
      <c r="Y17" s="97">
        <f>'INFOTEP SAN JUAN'!T17</f>
        <v>0</v>
      </c>
      <c r="Z17" s="97">
        <f>'INFOTEP SAN JUAN'!Y17</f>
        <v>0</v>
      </c>
      <c r="AA17" s="97">
        <f>'INFOTEP SAN JUAN'!AD17</f>
        <v>0</v>
      </c>
      <c r="AB17" s="97">
        <f>ITFIP!O17</f>
        <v>0</v>
      </c>
      <c r="AC17" s="97">
        <f>ITFIP!T17</f>
        <v>0</v>
      </c>
      <c r="AD17" s="97">
        <f>ITFIP!Y17</f>
        <v>0</v>
      </c>
      <c r="AE17" s="97">
        <f>ITFIP!AD17</f>
        <v>0</v>
      </c>
      <c r="AF17" s="97">
        <f>MEN!O17</f>
        <v>0</v>
      </c>
      <c r="AG17" s="97">
        <f>MEN!T17</f>
        <v>0</v>
      </c>
      <c r="AH17" s="97">
        <f>MEN!Y17</f>
        <v>0</v>
      </c>
      <c r="AI17" s="97">
        <f>MEN!AD17</f>
        <v>0</v>
      </c>
      <c r="AJ17" s="97">
        <f>UAPA!O17</f>
        <v>0</v>
      </c>
      <c r="AK17" s="97">
        <f>UAPA!T17</f>
        <v>0</v>
      </c>
      <c r="AL17" s="97">
        <f>UAPA!Y17</f>
        <v>0</v>
      </c>
      <c r="AM17" s="97">
        <f>UAPA!AD17</f>
        <v>0</v>
      </c>
      <c r="AN17" s="97">
        <f>INTENALCO!O17</f>
        <v>0</v>
      </c>
      <c r="AO17" s="97">
        <f>INTENALCO!T17</f>
        <v>0</v>
      </c>
      <c r="AP17" s="97">
        <f>INTENALCO!Y17</f>
        <v>0</v>
      </c>
      <c r="AQ17" s="97">
        <f>INTENALCO!AD17</f>
        <v>0</v>
      </c>
      <c r="AR17" s="97">
        <f t="shared" si="0"/>
        <v>0</v>
      </c>
      <c r="AS17" s="97">
        <f t="shared" si="1"/>
        <v>0</v>
      </c>
      <c r="AT17" s="97">
        <f t="shared" si="2"/>
        <v>0</v>
      </c>
      <c r="AU17" s="97">
        <f t="shared" si="3"/>
        <v>0</v>
      </c>
      <c r="AV17" s="97">
        <f t="shared" si="4"/>
        <v>0</v>
      </c>
      <c r="AW17" s="322">
        <v>12</v>
      </c>
      <c r="AX17" s="231">
        <f t="shared" si="5"/>
        <v>0</v>
      </c>
    </row>
    <row r="18" spans="1:50" s="91" customFormat="1" ht="90" customHeight="1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97">
        <f>ETITC!O18</f>
        <v>0</v>
      </c>
      <c r="I18" s="97">
        <f>ETITC!T18</f>
        <v>0</v>
      </c>
      <c r="J18" s="97">
        <f>ETITC!Y18</f>
        <v>0</v>
      </c>
      <c r="K18" s="97">
        <f>ETITC!AD18</f>
        <v>0</v>
      </c>
      <c r="L18" s="97">
        <f>FODESEP!O18</f>
        <v>0</v>
      </c>
      <c r="M18" s="97">
        <f>FODESEP!T18</f>
        <v>0</v>
      </c>
      <c r="N18" s="97">
        <f>FODESEP!Y18</f>
        <v>0</v>
      </c>
      <c r="O18" s="97">
        <f>FODESEP!AD18</f>
        <v>0</v>
      </c>
      <c r="P18" s="97">
        <f>ICFES!O18</f>
        <v>0</v>
      </c>
      <c r="Q18" s="97">
        <f>ICFES!T18</f>
        <v>0</v>
      </c>
      <c r="R18" s="97">
        <f>ICFES!Y18</f>
        <v>0</v>
      </c>
      <c r="S18" s="97">
        <f>ICFES!AD18</f>
        <v>0</v>
      </c>
      <c r="T18" s="97">
        <f>'INFOTEP SAI'!O18</f>
        <v>0</v>
      </c>
      <c r="U18" s="97">
        <f>'INFOTEP SAI'!T18</f>
        <v>0</v>
      </c>
      <c r="V18" s="97">
        <f>'INFOTEP SAI'!Y18</f>
        <v>0</v>
      </c>
      <c r="W18" s="97">
        <f>'INFOTEP SAI'!AD18</f>
        <v>0</v>
      </c>
      <c r="X18" s="97">
        <f>'INFOTEP SAN JUAN'!O18</f>
        <v>0</v>
      </c>
      <c r="Y18" s="97">
        <f>'INFOTEP SAN JUAN'!T18</f>
        <v>0</v>
      </c>
      <c r="Z18" s="97">
        <f>'INFOTEP SAN JUAN'!Y18</f>
        <v>0</v>
      </c>
      <c r="AA18" s="97">
        <f>'INFOTEP SAN JUAN'!AD18</f>
        <v>0</v>
      </c>
      <c r="AB18" s="97">
        <f>ITFIP!O18</f>
        <v>0</v>
      </c>
      <c r="AC18" s="97">
        <f>ITFIP!T18</f>
        <v>0</v>
      </c>
      <c r="AD18" s="97">
        <f>ITFIP!Y18</f>
        <v>0</v>
      </c>
      <c r="AE18" s="97">
        <f>ITFIP!AD18</f>
        <v>0</v>
      </c>
      <c r="AF18" s="97">
        <f>MEN!O18</f>
        <v>0</v>
      </c>
      <c r="AG18" s="97">
        <f>MEN!T18</f>
        <v>0</v>
      </c>
      <c r="AH18" s="97">
        <f>MEN!Y18</f>
        <v>0</v>
      </c>
      <c r="AI18" s="97">
        <f>MEN!AD18</f>
        <v>0</v>
      </c>
      <c r="AJ18" s="97">
        <f>UAPA!O18</f>
        <v>0</v>
      </c>
      <c r="AK18" s="97">
        <f>UAPA!T18</f>
        <v>0</v>
      </c>
      <c r="AL18" s="97">
        <f>UAPA!Y18</f>
        <v>0</v>
      </c>
      <c r="AM18" s="97">
        <f>UAPA!AD18</f>
        <v>0</v>
      </c>
      <c r="AN18" s="97">
        <f>INTENALCO!O18</f>
        <v>0</v>
      </c>
      <c r="AO18" s="97">
        <f>INTENALCO!T18</f>
        <v>0</v>
      </c>
      <c r="AP18" s="97">
        <f>INTENALCO!Y18</f>
        <v>0</v>
      </c>
      <c r="AQ18" s="97">
        <f>INTENALCO!AD18</f>
        <v>0</v>
      </c>
      <c r="AR18" s="97">
        <f t="shared" si="0"/>
        <v>0</v>
      </c>
      <c r="AS18" s="97">
        <f t="shared" si="1"/>
        <v>0</v>
      </c>
      <c r="AT18" s="97">
        <f t="shared" si="2"/>
        <v>0</v>
      </c>
      <c r="AU18" s="97">
        <f t="shared" si="3"/>
        <v>0</v>
      </c>
      <c r="AV18" s="97">
        <f t="shared" si="4"/>
        <v>0</v>
      </c>
      <c r="AW18" s="322">
        <v>13</v>
      </c>
      <c r="AX18" s="231">
        <f t="shared" si="5"/>
        <v>0</v>
      </c>
    </row>
    <row r="19" spans="1:50" ht="95.25" customHeight="1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80" t="str">
        <f>'Formulación 2025'!F19</f>
        <v>Número de actividades ejecutadas / Número actividades planteadas</v>
      </c>
      <c r="H19" s="97">
        <f>ETITC!O19</f>
        <v>0</v>
      </c>
      <c r="I19" s="97">
        <f>ETITC!T19</f>
        <v>0</v>
      </c>
      <c r="J19" s="97">
        <f>ETITC!Y19</f>
        <v>0</v>
      </c>
      <c r="K19" s="97">
        <f>ETITC!AD19</f>
        <v>0</v>
      </c>
      <c r="L19" s="97">
        <f>FODESEP!O19</f>
        <v>0</v>
      </c>
      <c r="M19" s="97">
        <f>FODESEP!T19</f>
        <v>0</v>
      </c>
      <c r="N19" s="97">
        <f>FODESEP!Y19</f>
        <v>0</v>
      </c>
      <c r="O19" s="97">
        <f>FODESEP!AD19</f>
        <v>0</v>
      </c>
      <c r="P19" s="97">
        <f>ICFES!O19</f>
        <v>0</v>
      </c>
      <c r="Q19" s="97">
        <f>ICFES!T19</f>
        <v>0</v>
      </c>
      <c r="R19" s="97">
        <f>ICFES!Y19</f>
        <v>0</v>
      </c>
      <c r="S19" s="97">
        <f>ICFES!AD19</f>
        <v>0</v>
      </c>
      <c r="T19" s="97">
        <f>'INFOTEP SAI'!O19</f>
        <v>0</v>
      </c>
      <c r="U19" s="97">
        <f>'INFOTEP SAI'!T19</f>
        <v>0</v>
      </c>
      <c r="V19" s="97">
        <f>'INFOTEP SAI'!Y19</f>
        <v>0</v>
      </c>
      <c r="W19" s="97">
        <f>'INFOTEP SAI'!AD19</f>
        <v>0</v>
      </c>
      <c r="X19" s="97">
        <f>'INFOTEP SAN JUAN'!O19</f>
        <v>0</v>
      </c>
      <c r="Y19" s="97">
        <f>'INFOTEP SAN JUAN'!T19</f>
        <v>0</v>
      </c>
      <c r="Z19" s="97">
        <f>'INFOTEP SAN JUAN'!Y19</f>
        <v>0</v>
      </c>
      <c r="AA19" s="97">
        <f>'INFOTEP SAN JUAN'!AD19</f>
        <v>0</v>
      </c>
      <c r="AB19" s="97">
        <f>ITFIP!O19</f>
        <v>0</v>
      </c>
      <c r="AC19" s="97">
        <f>ITFIP!T19</f>
        <v>0</v>
      </c>
      <c r="AD19" s="97">
        <f>ITFIP!Y19</f>
        <v>0</v>
      </c>
      <c r="AE19" s="97">
        <f>ITFIP!AD19</f>
        <v>0</v>
      </c>
      <c r="AF19" s="97">
        <f>MEN!O19</f>
        <v>0</v>
      </c>
      <c r="AG19" s="97">
        <f>MEN!T19</f>
        <v>0</v>
      </c>
      <c r="AH19" s="97">
        <f>MEN!Y19</f>
        <v>0</v>
      </c>
      <c r="AI19" s="97">
        <f>MEN!AD19</f>
        <v>0</v>
      </c>
      <c r="AJ19" s="97">
        <f>UAPA!O19</f>
        <v>0</v>
      </c>
      <c r="AK19" s="97">
        <f>UAPA!T19</f>
        <v>0</v>
      </c>
      <c r="AL19" s="97">
        <f>UAPA!Y19</f>
        <v>0</v>
      </c>
      <c r="AM19" s="97">
        <f>UAPA!AD19</f>
        <v>0</v>
      </c>
      <c r="AN19" s="97">
        <f>INTENALCO!O19</f>
        <v>0</v>
      </c>
      <c r="AO19" s="97">
        <f>INTENALCO!T19</f>
        <v>0</v>
      </c>
      <c r="AP19" s="97">
        <f>INTENALCO!Y19</f>
        <v>0</v>
      </c>
      <c r="AQ19" s="97">
        <f>INTENALCO!AD19</f>
        <v>0</v>
      </c>
      <c r="AR19" s="97">
        <f t="shared" si="0"/>
        <v>0</v>
      </c>
      <c r="AS19" s="97">
        <f t="shared" si="1"/>
        <v>0</v>
      </c>
      <c r="AT19" s="97">
        <f t="shared" si="2"/>
        <v>0</v>
      </c>
      <c r="AU19" s="97">
        <f t="shared" si="3"/>
        <v>0</v>
      </c>
      <c r="AV19" s="97">
        <f t="shared" si="4"/>
        <v>0</v>
      </c>
      <c r="AW19" s="322">
        <v>14</v>
      </c>
      <c r="AX19" s="231">
        <f>AU19</f>
        <v>0</v>
      </c>
    </row>
    <row r="20" spans="1:50" ht="95.25" customHeight="1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95" t="str">
        <f>'Formulación 2025'!D20</f>
        <v>Un Informe de evaluación</v>
      </c>
      <c r="G20" s="80" t="str">
        <f>'Formulación 2025'!F20</f>
        <v>N/A</v>
      </c>
      <c r="H20" s="97">
        <f>ETITC!O20</f>
        <v>0</v>
      </c>
      <c r="I20" s="97">
        <f>ETITC!T20</f>
        <v>0</v>
      </c>
      <c r="J20" s="97">
        <f>ETITC!Y20</f>
        <v>0</v>
      </c>
      <c r="K20" s="97">
        <f>ETITC!AD20</f>
        <v>0</v>
      </c>
      <c r="L20" s="97">
        <f>FODESEP!O20</f>
        <v>0</v>
      </c>
      <c r="M20" s="97">
        <f>FODESEP!T20</f>
        <v>0</v>
      </c>
      <c r="N20" s="97">
        <f>FODESEP!Y20</f>
        <v>0</v>
      </c>
      <c r="O20" s="97">
        <f>FODESEP!AD20</f>
        <v>0</v>
      </c>
      <c r="P20" s="97">
        <f>ICFES!O20</f>
        <v>0</v>
      </c>
      <c r="Q20" s="97">
        <f>ICFES!T20</f>
        <v>0</v>
      </c>
      <c r="R20" s="97">
        <f>ICFES!Y20</f>
        <v>0</v>
      </c>
      <c r="S20" s="97">
        <f>ICFES!AD20</f>
        <v>0</v>
      </c>
      <c r="T20" s="97">
        <f>'INFOTEP SAI'!O20</f>
        <v>0</v>
      </c>
      <c r="U20" s="97">
        <f>'INFOTEP SAI'!T20</f>
        <v>0</v>
      </c>
      <c r="V20" s="97">
        <f>'INFOTEP SAI'!Y20</f>
        <v>0</v>
      </c>
      <c r="W20" s="97">
        <f>'INFOTEP SAI'!AD20</f>
        <v>0</v>
      </c>
      <c r="X20" s="97">
        <f>'INFOTEP SAN JUAN'!O20</f>
        <v>0</v>
      </c>
      <c r="Y20" s="97">
        <f>'INFOTEP SAN JUAN'!T20</f>
        <v>0</v>
      </c>
      <c r="Z20" s="97">
        <f>'INFOTEP SAN JUAN'!Y20</f>
        <v>0</v>
      </c>
      <c r="AA20" s="97">
        <f>'INFOTEP SAN JUAN'!AD20</f>
        <v>0</v>
      </c>
      <c r="AB20" s="97">
        <f>ITFIP!O20</f>
        <v>0</v>
      </c>
      <c r="AC20" s="97">
        <f>ITFIP!T20</f>
        <v>0</v>
      </c>
      <c r="AD20" s="97">
        <f>ITFIP!Y20</f>
        <v>0</v>
      </c>
      <c r="AE20" s="97">
        <f>ITFIP!AD20</f>
        <v>0</v>
      </c>
      <c r="AF20" s="97">
        <f>MEN!O20</f>
        <v>0</v>
      </c>
      <c r="AG20" s="97">
        <f>MEN!T20</f>
        <v>0</v>
      </c>
      <c r="AH20" s="97">
        <f>MEN!Y20</f>
        <v>0</v>
      </c>
      <c r="AI20" s="97">
        <f>MEN!AD20</f>
        <v>0</v>
      </c>
      <c r="AJ20" s="97">
        <f>UAPA!O20</f>
        <v>0</v>
      </c>
      <c r="AK20" s="97">
        <f>UAPA!T20</f>
        <v>0</v>
      </c>
      <c r="AL20" s="97">
        <f>UAPA!Y20</f>
        <v>0</v>
      </c>
      <c r="AM20" s="97">
        <f>UAPA!AD20</f>
        <v>0</v>
      </c>
      <c r="AN20" s="97">
        <f>INTENALCO!O20</f>
        <v>0</v>
      </c>
      <c r="AO20" s="97">
        <f>INTENALCO!T20</f>
        <v>0</v>
      </c>
      <c r="AP20" s="97">
        <f>INTENALCO!Y20</f>
        <v>0</v>
      </c>
      <c r="AQ20" s="97">
        <f>INTENALCO!AD20</f>
        <v>0</v>
      </c>
      <c r="AR20" s="97">
        <f t="shared" si="0"/>
        <v>0</v>
      </c>
      <c r="AS20" s="97">
        <f t="shared" si="1"/>
        <v>0</v>
      </c>
      <c r="AT20" s="97">
        <f t="shared" si="2"/>
        <v>0</v>
      </c>
      <c r="AU20" s="97">
        <f t="shared" si="3"/>
        <v>0</v>
      </c>
      <c r="AV20" s="97">
        <f t="shared" si="4"/>
        <v>0</v>
      </c>
      <c r="AW20" s="322"/>
      <c r="AX20" s="255"/>
    </row>
    <row r="21" spans="1:50" ht="24.75">
      <c r="F21" s="343" t="s">
        <v>85</v>
      </c>
      <c r="G21" s="344"/>
      <c r="H21" s="45">
        <f>(H6+H7+H10+H14+H15+H17+H18)/7</f>
        <v>0</v>
      </c>
      <c r="I21" s="45">
        <f>ETITC!T21</f>
        <v>0</v>
      </c>
      <c r="J21" s="45">
        <f>(J8+J11+J13+J16+J19)/5</f>
        <v>0</v>
      </c>
      <c r="K21" s="45">
        <f>(K8+K11+K13+K16+K19+K20)/6</f>
        <v>0</v>
      </c>
      <c r="L21" s="45">
        <f>(L6+L7+L10+L14+L15+L17+L18)/7</f>
        <v>0</v>
      </c>
      <c r="M21" s="45">
        <f>(M8+M11+M12+M16+M19)/5</f>
        <v>0</v>
      </c>
      <c r="N21" s="45">
        <f>(N8+N11+N13+N16+N19)/5</f>
        <v>0</v>
      </c>
      <c r="O21" s="45">
        <f>(O8+O11+O13+O16+O19+O20)/6</f>
        <v>0</v>
      </c>
      <c r="P21" s="45">
        <f>(P6+P7+P10+P14+P15+P17+P18)/7</f>
        <v>0</v>
      </c>
      <c r="Q21" s="45">
        <f>(Q8+Q11+Q12+Q16+Q19)/5</f>
        <v>0</v>
      </c>
      <c r="R21" s="45">
        <f>(R8+R11+R13+R16+R19)/5</f>
        <v>0</v>
      </c>
      <c r="S21" s="45">
        <f>(S8+S11+S13+S16+S19+S20)/6</f>
        <v>0</v>
      </c>
      <c r="T21" s="45">
        <f>(T6+T7+T10+T14+T15+T17+T18)/7</f>
        <v>0</v>
      </c>
      <c r="U21" s="45">
        <f>(U8+U11+U12+U16+U19)/5</f>
        <v>0</v>
      </c>
      <c r="V21" s="45">
        <f>(V8+V11+V13+V16+V19)/5</f>
        <v>0</v>
      </c>
      <c r="W21" s="45">
        <f>(W8+W11+W13+W16+W19+W20)/6</f>
        <v>0</v>
      </c>
      <c r="X21" s="45">
        <f>(X6+X7+X10+X14+X15+X17+X18)/7</f>
        <v>0</v>
      </c>
      <c r="Y21" s="45">
        <f>(Y8+Y11+Y12+Y16+Y19)/5</f>
        <v>0</v>
      </c>
      <c r="Z21" s="45">
        <f>(Z8+Z11+Z13+Z16+Z19)/5</f>
        <v>0</v>
      </c>
      <c r="AA21" s="45">
        <f>(AA8+AA11+AA13+AA16+AA19+AA20)/6</f>
        <v>0</v>
      </c>
      <c r="AB21" s="45">
        <f>(AB6+AB7+AB10+AB14+AB15+AB17+AB18)/7</f>
        <v>0</v>
      </c>
      <c r="AC21" s="45">
        <f>(AC8+AC11+AC12+AC16+AC19)/5</f>
        <v>0</v>
      </c>
      <c r="AD21" s="45">
        <f>(AD8+AD11+AD13+AD16+AD19)/5</f>
        <v>0</v>
      </c>
      <c r="AE21" s="45">
        <f>(AE8+AE11+AE13+AE16+AE19+AE20)/6</f>
        <v>0</v>
      </c>
      <c r="AF21" s="45">
        <f>(AF6+AF7+AF10+AF14+AF15+AF17+AF18)/7</f>
        <v>0</v>
      </c>
      <c r="AG21" s="45">
        <f>(AG8+AG11+AG12+AG16+AG19)/5</f>
        <v>0</v>
      </c>
      <c r="AH21" s="45">
        <f>(AH8+AH11+AH13+AH16+AH19)/5</f>
        <v>0</v>
      </c>
      <c r="AI21" s="45">
        <f>(AI8+AI11+AI13+AI16+AI19+AI20)/6</f>
        <v>0</v>
      </c>
      <c r="AJ21" s="45">
        <f>(AJ6+AJ7+AJ10+AJ14+AJ15+AJ17+AJ18)/7</f>
        <v>0</v>
      </c>
      <c r="AK21" s="45">
        <f>(AK8+AK11+AK12+AK16+AK19)/5</f>
        <v>0</v>
      </c>
      <c r="AL21" s="45">
        <f>(AL8+AL11+AL13+AL16+AL19)/5</f>
        <v>0</v>
      </c>
      <c r="AM21" s="45">
        <f>(AM8+AM11+AM13+AM16+AM19+AM20)/6</f>
        <v>0</v>
      </c>
      <c r="AN21" s="45">
        <f>(AN6+AN7+AN10+AN14+AN15+AN17+AN18)/7</f>
        <v>0</v>
      </c>
      <c r="AO21" s="45">
        <f>(AO8+AO11+AO12+AO16+AO19)/5</f>
        <v>0</v>
      </c>
      <c r="AP21" s="45">
        <f>(AP8+AP11+AP13+AP16+AP19)/5</f>
        <v>0</v>
      </c>
      <c r="AQ21" s="45">
        <f>(AQ8+AQ11+AQ13+AQ16+AQ19+AQ20)/6</f>
        <v>0</v>
      </c>
      <c r="AR21" s="45">
        <f t="shared" si="0"/>
        <v>0</v>
      </c>
      <c r="AS21" s="45">
        <f t="shared" si="1"/>
        <v>0</v>
      </c>
      <c r="AT21" s="45">
        <f t="shared" si="2"/>
        <v>0</v>
      </c>
      <c r="AU21" s="45">
        <f t="shared" si="3"/>
        <v>0</v>
      </c>
      <c r="AV21" s="45">
        <f t="shared" si="4"/>
        <v>0</v>
      </c>
      <c r="AW21" s="45"/>
      <c r="AX21" s="45">
        <f>(AX6+AX7+AX8+AX9+AX10+AX11+AX12+AX13+AX14+AX15+AX16+AX17+AX18+AX19)/14</f>
        <v>0</v>
      </c>
    </row>
    <row r="22" spans="1:50">
      <c r="H22" s="168"/>
      <c r="I22" s="168"/>
      <c r="J22" s="261"/>
      <c r="K22" s="261"/>
      <c r="L22" s="261"/>
      <c r="M22" s="326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326"/>
      <c r="AS22" s="261"/>
      <c r="AT22" s="323"/>
      <c r="AU22" s="262"/>
      <c r="AV22" s="321">
        <f>(AR22+AS22+AT22+AU22)/4</f>
        <v>0</v>
      </c>
      <c r="AW22" s="262"/>
    </row>
    <row r="23" spans="1:50">
      <c r="H23" s="168"/>
      <c r="I23" s="168"/>
      <c r="K23" s="261"/>
      <c r="L23" s="168"/>
      <c r="P23" s="168"/>
      <c r="T23" s="168"/>
      <c r="X23" s="168"/>
      <c r="AB23" s="168"/>
      <c r="AF23" s="168"/>
      <c r="AR23" s="326"/>
      <c r="AV23" s="321">
        <f t="shared" si="4"/>
        <v>0</v>
      </c>
    </row>
    <row r="24" spans="1:50">
      <c r="I24" s="168"/>
    </row>
    <row r="25" spans="1:50">
      <c r="I25" s="168"/>
    </row>
    <row r="26" spans="1:50">
      <c r="I26" s="168"/>
    </row>
    <row r="27" spans="1:50" ht="33">
      <c r="I27" s="168"/>
      <c r="AV27" s="260">
        <f>(AV6+AV7+AV8+AV9+AV10+AV11+AV12+AV13+AV14+AV15+AV16+AV17+AV18+AV19)/14</f>
        <v>0</v>
      </c>
    </row>
    <row r="28" spans="1:50">
      <c r="I28" s="168"/>
    </row>
    <row r="29" spans="1:50">
      <c r="I29" s="168"/>
    </row>
  </sheetData>
  <mergeCells count="66">
    <mergeCell ref="B10:B13"/>
    <mergeCell ref="B14:B16"/>
    <mergeCell ref="B17:B20"/>
    <mergeCell ref="A10:A13"/>
    <mergeCell ref="A14:A16"/>
    <mergeCell ref="A17:A20"/>
    <mergeCell ref="AS4:AS5"/>
    <mergeCell ref="P4:P5"/>
    <mergeCell ref="AR4:AR5"/>
    <mergeCell ref="AL4:AL5"/>
    <mergeCell ref="AK4:AK5"/>
    <mergeCell ref="AJ4:AJ5"/>
    <mergeCell ref="AI4:AI5"/>
    <mergeCell ref="AF4:AF5"/>
    <mergeCell ref="AE4:AE5"/>
    <mergeCell ref="AC4:AC5"/>
    <mergeCell ref="AB4:AB5"/>
    <mergeCell ref="AA4:AA5"/>
    <mergeCell ref="AG4:AG5"/>
    <mergeCell ref="AH4:AH5"/>
    <mergeCell ref="V4:V5"/>
    <mergeCell ref="Y4:Y5"/>
    <mergeCell ref="E3:E5"/>
    <mergeCell ref="F3:F5"/>
    <mergeCell ref="H3:K3"/>
    <mergeCell ref="H4:H5"/>
    <mergeCell ref="I4:I5"/>
    <mergeCell ref="G3:G5"/>
    <mergeCell ref="X4:X5"/>
    <mergeCell ref="X3:AA3"/>
    <mergeCell ref="AB3:AE3"/>
    <mergeCell ref="AF3:AI3"/>
    <mergeCell ref="J4:J5"/>
    <mergeCell ref="K4:K5"/>
    <mergeCell ref="A3:A5"/>
    <mergeCell ref="A6:A9"/>
    <mergeCell ref="B6:B9"/>
    <mergeCell ref="AV3:AV5"/>
    <mergeCell ref="AM4:AM5"/>
    <mergeCell ref="O4:O5"/>
    <mergeCell ref="Z4:Z5"/>
    <mergeCell ref="AD4:AD5"/>
    <mergeCell ref="T4:T5"/>
    <mergeCell ref="AN3:AQ3"/>
    <mergeCell ref="AN4:AN5"/>
    <mergeCell ref="AO4:AO5"/>
    <mergeCell ref="AP4:AP5"/>
    <mergeCell ref="AQ4:AQ5"/>
    <mergeCell ref="U4:U5"/>
    <mergeCell ref="T3:W3"/>
    <mergeCell ref="F21:G21"/>
    <mergeCell ref="AT4:AT5"/>
    <mergeCell ref="AU4:AU5"/>
    <mergeCell ref="B3:B5"/>
    <mergeCell ref="C3:C5"/>
    <mergeCell ref="D3:D5"/>
    <mergeCell ref="R4:R5"/>
    <mergeCell ref="S4:S5"/>
    <mergeCell ref="W4:W5"/>
    <mergeCell ref="L3:O3"/>
    <mergeCell ref="P3:S3"/>
    <mergeCell ref="L4:L5"/>
    <mergeCell ref="M4:M5"/>
    <mergeCell ref="N4:N5"/>
    <mergeCell ref="Q4:Q5"/>
    <mergeCell ref="AJ3:AM3"/>
  </mergeCells>
  <pageMargins left="0.7" right="0.7" top="0.75" bottom="0.75" header="0.3" footer="0.3"/>
  <pageSetup orientation="portrait" r:id="rId1"/>
  <headerFooter>
    <oddHeader>&amp;L&amp;"Calibri"&amp;15&amp;K000000 Información Pública Clasificada&amp;1#_x000D_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373D-132C-412A-8A28-1524E517D758}">
  <dimension ref="A1:AG21"/>
  <sheetViews>
    <sheetView showGridLines="0" zoomScale="80" zoomScaleNormal="80" workbookViewId="0">
      <selection activeCell="Y6" sqref="Y6"/>
    </sheetView>
  </sheetViews>
  <sheetFormatPr baseColWidth="10" defaultColWidth="11.42578125" defaultRowHeight="15"/>
  <cols>
    <col min="1" max="1" width="19.5703125" customWidth="1"/>
    <col min="2" max="3" width="16.85546875" customWidth="1"/>
    <col min="4" max="4" width="22.28515625" customWidth="1"/>
    <col min="5" max="5" width="41.42578125" customWidth="1"/>
    <col min="6" max="6" width="35.7109375" customWidth="1"/>
    <col min="7" max="7" width="36.42578125" customWidth="1"/>
    <col min="8" max="8" width="23.85546875" customWidth="1"/>
    <col min="9" max="12" width="17.7109375" customWidth="1"/>
    <col min="13" max="13" width="17.85546875" customWidth="1"/>
    <col min="14" max="14" width="18.42578125" style="14" customWidth="1"/>
    <col min="15" max="15" width="17" style="14" customWidth="1"/>
    <col min="16" max="16" width="55" style="14" customWidth="1"/>
    <col min="17" max="17" width="13.28515625" style="14" customWidth="1"/>
    <col min="18" max="18" width="60.140625" style="14" customWidth="1"/>
    <col min="19" max="19" width="20" style="14" customWidth="1"/>
    <col min="20" max="20" width="18.140625" style="14" customWidth="1"/>
    <col min="21" max="21" width="60.42578125" style="14" customWidth="1"/>
    <col min="22" max="22" width="16.7109375" style="14" customWidth="1"/>
    <col min="23" max="23" width="56.85546875" style="14" customWidth="1"/>
    <col min="24" max="24" width="19.42578125" style="14" customWidth="1"/>
    <col min="25" max="25" width="16" style="14" customWidth="1"/>
    <col min="26" max="26" width="68.42578125" style="36" customWidth="1"/>
    <col min="27" max="27" width="9.42578125" style="14" customWidth="1"/>
    <col min="28" max="28" width="41.42578125" style="14" customWidth="1"/>
    <col min="29" max="29" width="7.28515625" style="14" customWidth="1"/>
    <col min="30" max="30" width="21.42578125" style="14" customWidth="1"/>
    <col min="31" max="31" width="69.7109375" style="14" customWidth="1"/>
    <col min="32" max="32" width="14.28515625" style="14" customWidth="1"/>
    <col min="33" max="33" width="59.7109375" style="14" customWidth="1"/>
  </cols>
  <sheetData>
    <row r="1" spans="1:33" s="8" customFormat="1" ht="15.75">
      <c r="A1" s="9"/>
      <c r="B1" s="9"/>
      <c r="C1" s="9"/>
      <c r="D1" s="9"/>
      <c r="E1" s="9"/>
      <c r="H1" s="9"/>
      <c r="I1" s="9"/>
      <c r="J1" s="9"/>
      <c r="K1" s="9"/>
      <c r="L1" s="9"/>
      <c r="M1" s="9"/>
      <c r="N1" s="11"/>
      <c r="O1" s="11"/>
      <c r="P1" s="10">
        <v>100</v>
      </c>
      <c r="Q1" s="10" t="s">
        <v>86</v>
      </c>
      <c r="R1" s="11"/>
      <c r="S1" s="11"/>
      <c r="T1" s="11"/>
      <c r="U1" s="11"/>
      <c r="V1" s="11"/>
      <c r="W1" s="11"/>
      <c r="X1" s="11"/>
      <c r="Y1" s="11"/>
      <c r="Z1" s="34"/>
      <c r="AA1" s="11"/>
      <c r="AB1" s="11"/>
      <c r="AC1" s="11"/>
      <c r="AD1" s="11"/>
      <c r="AE1" s="11"/>
      <c r="AF1" s="11"/>
      <c r="AG1" s="11"/>
    </row>
    <row r="2" spans="1:33" s="8" customFormat="1" ht="15.75">
      <c r="A2" s="9"/>
      <c r="B2" s="9"/>
      <c r="C2" s="9"/>
      <c r="D2" s="9"/>
      <c r="E2" s="9"/>
      <c r="F2" s="9"/>
      <c r="G2" s="9"/>
      <c r="H2" s="361" t="s">
        <v>87</v>
      </c>
      <c r="I2" s="361"/>
      <c r="J2" s="361"/>
      <c r="K2" s="361"/>
      <c r="L2" s="361"/>
      <c r="M2" s="361"/>
      <c r="N2" s="361"/>
      <c r="O2" s="36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34"/>
      <c r="AA2" s="11"/>
      <c r="AB2" s="11"/>
      <c r="AC2" s="11"/>
      <c r="AD2" s="11"/>
      <c r="AE2" s="11"/>
      <c r="AF2" s="11"/>
      <c r="AG2" s="11"/>
    </row>
    <row r="3" spans="1:33" ht="38.25" customHeight="1">
      <c r="A3" s="349" t="s">
        <v>62</v>
      </c>
      <c r="B3" s="349" t="s">
        <v>2</v>
      </c>
      <c r="C3" s="349" t="s">
        <v>3</v>
      </c>
      <c r="D3" s="349" t="s">
        <v>4</v>
      </c>
      <c r="E3" s="349" t="s">
        <v>63</v>
      </c>
      <c r="F3" s="356" t="s">
        <v>64</v>
      </c>
      <c r="G3" s="335" t="s">
        <v>65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24" customHeight="1">
      <c r="A4" s="349"/>
      <c r="B4" s="349"/>
      <c r="C4" s="349"/>
      <c r="D4" s="349"/>
      <c r="E4" s="349"/>
      <c r="F4" s="357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62" t="s">
        <v>78</v>
      </c>
      <c r="O4" s="362"/>
      <c r="P4" s="362"/>
      <c r="Q4" s="362"/>
      <c r="R4" s="36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38.25" customHeight="1">
      <c r="A5" s="349"/>
      <c r="B5" s="349"/>
      <c r="C5" s="349"/>
      <c r="D5" s="349"/>
      <c r="E5" s="349"/>
      <c r="F5" s="358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9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150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>
        <v>0</v>
      </c>
      <c r="P6" s="101"/>
      <c r="Q6" s="83"/>
      <c r="R6" s="101"/>
      <c r="S6" s="33"/>
      <c r="T6" s="33">
        <v>0</v>
      </c>
      <c r="U6" s="83"/>
      <c r="V6" s="83"/>
      <c r="W6" s="105"/>
      <c r="X6" s="84"/>
      <c r="Y6" s="33"/>
      <c r="Z6" s="102"/>
      <c r="AA6" s="64"/>
      <c r="AB6" s="63"/>
      <c r="AC6" s="84"/>
      <c r="AD6" s="33"/>
      <c r="AE6" s="103"/>
      <c r="AF6" s="83"/>
      <c r="AG6" s="104"/>
    </row>
    <row r="7" spans="1:33" s="8" customFormat="1" ht="135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33">
        <v>0</v>
      </c>
      <c r="P7" s="16"/>
      <c r="Q7" s="16"/>
      <c r="S7" s="16"/>
      <c r="T7" s="16"/>
      <c r="U7" s="68"/>
      <c r="V7" s="56"/>
      <c r="W7" s="73"/>
      <c r="X7" s="62"/>
      <c r="Y7" s="62"/>
      <c r="Z7" s="68"/>
      <c r="AA7" s="64"/>
      <c r="AB7" s="63"/>
      <c r="AC7" s="16"/>
      <c r="AD7" s="16"/>
      <c r="AE7" s="60"/>
      <c r="AF7" s="56"/>
      <c r="AG7" s="65"/>
    </row>
    <row r="8" spans="1:33" s="8" customFormat="1" ht="216.7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68"/>
      <c r="Q8" s="83"/>
      <c r="R8" s="16"/>
      <c r="S8" s="16"/>
      <c r="T8" s="16">
        <v>0</v>
      </c>
      <c r="U8" s="56"/>
      <c r="V8" s="61"/>
      <c r="W8" s="81"/>
      <c r="X8" s="62"/>
      <c r="Y8" s="62">
        <v>0</v>
      </c>
      <c r="Z8" s="200"/>
      <c r="AA8" s="64"/>
      <c r="AB8" s="63"/>
      <c r="AC8" s="62"/>
      <c r="AD8" s="16">
        <v>0</v>
      </c>
      <c r="AE8" s="60"/>
      <c r="AF8" s="56"/>
      <c r="AG8" s="65"/>
    </row>
    <row r="9" spans="1:33" s="8" customFormat="1" ht="120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53"/>
      <c r="Q9" s="83"/>
      <c r="R9" s="16"/>
      <c r="S9" s="16"/>
      <c r="T9" s="16"/>
      <c r="U9" s="83"/>
      <c r="V9" s="61"/>
      <c r="W9" s="105"/>
      <c r="X9" s="62"/>
      <c r="Y9" s="16"/>
      <c r="Z9" s="83"/>
      <c r="AA9" s="64"/>
      <c r="AB9" s="63"/>
      <c r="AC9" s="62"/>
      <c r="AD9" s="16"/>
      <c r="AE9" s="83"/>
      <c r="AF9" s="56"/>
      <c r="AG9" s="60"/>
    </row>
    <row r="10" spans="1:33" s="8" customFormat="1" ht="156.75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>
        <v>0</v>
      </c>
      <c r="P10" s="18"/>
      <c r="Q10" s="16"/>
      <c r="R10" s="16"/>
      <c r="S10" s="16"/>
      <c r="T10" s="16"/>
      <c r="U10" s="60"/>
      <c r="V10" s="61"/>
      <c r="W10" s="176"/>
      <c r="X10" s="62"/>
      <c r="Y10" s="62"/>
      <c r="Z10" s="197"/>
      <c r="AA10" s="64"/>
      <c r="AB10" s="63"/>
      <c r="AC10" s="62"/>
      <c r="AD10" s="16"/>
      <c r="AE10" s="197"/>
      <c r="AF10" s="56"/>
      <c r="AG10" s="60"/>
    </row>
    <row r="11" spans="1:33" s="8" customFormat="1" ht="109.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55"/>
      <c r="Q11" s="56"/>
      <c r="R11" s="56"/>
      <c r="S11" s="66"/>
      <c r="T11" s="16">
        <v>0</v>
      </c>
      <c r="U11" s="83"/>
      <c r="V11" s="61"/>
      <c r="W11" s="105"/>
      <c r="X11" s="62"/>
      <c r="Y11" s="16">
        <v>0</v>
      </c>
      <c r="Z11" s="83"/>
      <c r="AA11" s="64"/>
      <c r="AB11" s="75"/>
      <c r="AC11" s="66"/>
      <c r="AD11" s="16">
        <v>0</v>
      </c>
      <c r="AE11" s="83"/>
      <c r="AF11" s="56"/>
      <c r="AG11" s="65"/>
    </row>
    <row r="12" spans="1:33" s="8" customFormat="1" ht="155.2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18"/>
      <c r="Q12" s="56"/>
      <c r="R12" s="56"/>
      <c r="S12" s="16"/>
      <c r="T12" s="16">
        <v>0</v>
      </c>
      <c r="U12" s="68"/>
      <c r="V12" s="61"/>
      <c r="W12" s="90"/>
      <c r="X12" s="62"/>
      <c r="Y12" s="62"/>
      <c r="Z12" s="198"/>
      <c r="AA12" s="64"/>
      <c r="AB12" s="63"/>
      <c r="AC12" s="82"/>
      <c r="AD12" s="16"/>
      <c r="AE12" s="60"/>
      <c r="AF12" s="56"/>
      <c r="AG12" s="65"/>
    </row>
    <row r="13" spans="1:33" s="8" customFormat="1" ht="237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120"/>
      <c r="Q13" s="56"/>
      <c r="R13" s="56"/>
      <c r="S13" s="16"/>
      <c r="T13" s="16"/>
      <c r="U13" s="83"/>
      <c r="V13" s="61"/>
      <c r="W13" s="105"/>
      <c r="X13" s="77"/>
      <c r="Y13" s="32">
        <v>0</v>
      </c>
      <c r="Z13" s="83"/>
      <c r="AA13" s="78"/>
      <c r="AB13" s="63"/>
      <c r="AC13" s="82"/>
      <c r="AD13" s="16">
        <v>0</v>
      </c>
      <c r="AE13" s="83"/>
      <c r="AF13" s="56"/>
      <c r="AG13" s="79"/>
    </row>
    <row r="14" spans="1:33" s="8" customFormat="1" ht="113.25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>
        <v>0</v>
      </c>
      <c r="P14" s="18"/>
      <c r="Q14" s="16"/>
      <c r="R14" s="16"/>
      <c r="S14" s="16"/>
      <c r="T14" s="16"/>
      <c r="U14" s="83"/>
      <c r="V14" s="61"/>
      <c r="W14" s="81"/>
      <c r="X14" s="62"/>
      <c r="Y14" s="62"/>
      <c r="Z14" s="202"/>
      <c r="AA14" s="64"/>
      <c r="AB14" s="63"/>
      <c r="AC14" s="16"/>
      <c r="AD14" s="16"/>
      <c r="AE14" s="202"/>
      <c r="AF14" s="56"/>
      <c r="AG14" s="56"/>
    </row>
    <row r="15" spans="1:33" s="8" customFormat="1" ht="213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>
        <v>0</v>
      </c>
      <c r="P15" s="55"/>
      <c r="Q15" s="56"/>
      <c r="R15" s="56"/>
      <c r="S15" s="16"/>
      <c r="T15" s="16"/>
      <c r="U15" s="199"/>
      <c r="V15" s="61"/>
      <c r="W15" s="105"/>
      <c r="X15" s="108"/>
      <c r="Y15" s="30"/>
      <c r="Z15" s="109"/>
      <c r="AA15" s="109"/>
      <c r="AB15" s="179"/>
      <c r="AC15" s="30"/>
      <c r="AD15" s="30"/>
      <c r="AE15" s="83"/>
      <c r="AF15" s="92"/>
      <c r="AG15" s="180"/>
    </row>
    <row r="16" spans="1:33" s="8" customFormat="1" ht="120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05"/>
      <c r="O16" s="106"/>
      <c r="P16" s="18"/>
      <c r="Q16" s="106"/>
      <c r="R16" s="105"/>
      <c r="S16" s="122"/>
      <c r="T16" s="122">
        <v>0</v>
      </c>
      <c r="U16" s="111"/>
      <c r="V16" s="61"/>
      <c r="W16" s="177"/>
      <c r="X16" s="204"/>
      <c r="Y16" s="204">
        <v>0</v>
      </c>
      <c r="Z16" s="105"/>
      <c r="AA16" s="124"/>
      <c r="AB16" s="242"/>
      <c r="AC16" s="204"/>
      <c r="AD16" s="204">
        <v>0</v>
      </c>
      <c r="AE16" s="242"/>
      <c r="AF16" s="92"/>
      <c r="AG16" s="242"/>
    </row>
    <row r="17" spans="1:33" s="8" customFormat="1" ht="135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22"/>
      <c r="O17" s="155">
        <v>0</v>
      </c>
      <c r="P17" s="120"/>
      <c r="Q17" s="56"/>
      <c r="R17" s="154"/>
      <c r="S17" s="105"/>
      <c r="T17" s="105"/>
      <c r="U17" s="105"/>
      <c r="V17" s="61"/>
      <c r="W17" s="105"/>
      <c r="X17" s="178"/>
      <c r="Y17" s="178"/>
      <c r="Z17" s="105"/>
      <c r="AA17" s="124"/>
      <c r="AB17" s="178"/>
      <c r="AC17" s="178"/>
      <c r="AD17" s="178"/>
      <c r="AE17" s="105"/>
      <c r="AF17" s="92"/>
      <c r="AG17" s="178"/>
    </row>
    <row r="18" spans="1:33" s="8" customFormat="1" ht="150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22"/>
      <c r="O18" s="113">
        <v>0</v>
      </c>
      <c r="P18" s="263"/>
      <c r="Q18" s="59"/>
      <c r="R18" s="154"/>
      <c r="S18" s="105"/>
      <c r="T18" s="105"/>
      <c r="U18" s="105"/>
      <c r="V18" s="61"/>
      <c r="W18" s="11"/>
      <c r="X18" s="178"/>
      <c r="Y18" s="178"/>
      <c r="Z18" s="11"/>
      <c r="AA18" s="124"/>
      <c r="AB18" s="11"/>
      <c r="AC18" s="178"/>
      <c r="AD18" s="11"/>
      <c r="AE18" s="105"/>
      <c r="AF18" s="92"/>
      <c r="AG18" s="11"/>
    </row>
    <row r="19" spans="1:33" s="8" customFormat="1" ht="150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80" t="str">
        <f>'Formulación 2025'!F19</f>
        <v>Número de actividades ejecutadas / Número actividades planteadas</v>
      </c>
      <c r="H19" s="250">
        <v>45748</v>
      </c>
      <c r="I19" s="254">
        <v>46022</v>
      </c>
      <c r="J19" s="100"/>
      <c r="K19" s="97">
        <v>0.3</v>
      </c>
      <c r="L19" s="97">
        <v>0.4</v>
      </c>
      <c r="M19" s="99">
        <v>0.3</v>
      </c>
      <c r="N19" s="105"/>
      <c r="O19" s="156"/>
      <c r="P19" s="119"/>
      <c r="Q19" s="226"/>
      <c r="R19" s="105"/>
      <c r="S19" s="122"/>
      <c r="T19" s="122">
        <v>0</v>
      </c>
      <c r="U19" s="106"/>
      <c r="V19" s="61"/>
      <c r="W19" s="177"/>
      <c r="X19" s="204"/>
      <c r="Y19" s="204">
        <v>0</v>
      </c>
      <c r="Z19" s="202"/>
      <c r="AA19" s="124"/>
      <c r="AB19" s="242"/>
      <c r="AC19" s="178"/>
      <c r="AD19" s="16">
        <v>0</v>
      </c>
      <c r="AE19" s="242"/>
      <c r="AF19" s="92"/>
      <c r="AG19" s="242"/>
    </row>
    <row r="20" spans="1:33" ht="90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56"/>
      <c r="P20" s="119"/>
      <c r="Q20" s="226"/>
      <c r="R20" s="106"/>
      <c r="S20" s="106"/>
      <c r="T20" s="106"/>
      <c r="U20" s="105"/>
      <c r="V20" s="61"/>
      <c r="W20" s="105"/>
      <c r="X20" s="192"/>
      <c r="Y20" s="192"/>
      <c r="Z20" s="203"/>
      <c r="AA20" s="124"/>
      <c r="AB20" s="124"/>
      <c r="AC20" s="124"/>
      <c r="AD20" s="16">
        <v>0</v>
      </c>
      <c r="AE20" s="242"/>
      <c r="AF20" s="92"/>
      <c r="AG20" s="242"/>
    </row>
    <row r="21" spans="1:33">
      <c r="T21" s="193">
        <f>(T7+T8+T10+T12+T14+T16+T19)/7</f>
        <v>0</v>
      </c>
    </row>
  </sheetData>
  <mergeCells count="25">
    <mergeCell ref="A17:A20"/>
    <mergeCell ref="B17:B20"/>
    <mergeCell ref="A6:A9"/>
    <mergeCell ref="B6:B9"/>
    <mergeCell ref="A10:A13"/>
    <mergeCell ref="B10:B13"/>
    <mergeCell ref="A14:A16"/>
    <mergeCell ref="B14:B16"/>
    <mergeCell ref="A3:A5"/>
    <mergeCell ref="B3:B5"/>
    <mergeCell ref="C3:C5"/>
    <mergeCell ref="D3:D5"/>
    <mergeCell ref="E3:E5"/>
    <mergeCell ref="F3:F5"/>
    <mergeCell ref="H2:O2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</mergeCells>
  <dataValidations xWindow="836" yWindow="562" count="2">
    <dataValidation type="list" allowBlank="1" showInputMessage="1" showErrorMessage="1" errorTitle="Error Reporte validado" error="Debe escoger alguna de las dos opciones disponibles." promptTitle="Reporte validado" sqref="AF6:AF20 Q15 V6:V20 Q11:Q13 Q6 Q8:Q9 Q17:Q18" xr:uid="{318B162F-2AAD-45B9-81D8-70F18C723CF5}">
      <formula1>$Q$1:$Q$2</formula1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5 P11 P13" xr:uid="{B27767DB-9935-486F-8E14-52A884A1317F}">
      <formula1>100</formula1>
      <formula2>5000</formula2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8918-B9B3-4F15-ABD3-CB9D5406933A}">
  <dimension ref="A1:AG20"/>
  <sheetViews>
    <sheetView showGridLines="0" zoomScale="60" zoomScaleNormal="60" workbookViewId="0">
      <selection activeCell="E3" sqref="E3:E5"/>
    </sheetView>
  </sheetViews>
  <sheetFormatPr baseColWidth="10" defaultColWidth="11.42578125" defaultRowHeight="15"/>
  <cols>
    <col min="1" max="1" width="35.7109375" bestFit="1" customWidth="1"/>
    <col min="2" max="2" width="35.7109375" customWidth="1"/>
    <col min="3" max="3" width="37.140625" customWidth="1"/>
    <col min="4" max="7" width="59.42578125" customWidth="1"/>
    <col min="8" max="8" width="16.5703125" customWidth="1"/>
    <col min="9" max="9" width="13.5703125" customWidth="1"/>
    <col min="10" max="10" width="15.5703125" bestFit="1" customWidth="1"/>
    <col min="11" max="11" width="15.7109375" customWidth="1"/>
    <col min="12" max="12" width="18.42578125" style="14" customWidth="1"/>
    <col min="13" max="13" width="17" style="14" customWidth="1"/>
    <col min="14" max="14" width="36.28515625" style="14" customWidth="1"/>
    <col min="15" max="15" width="13.28515625" style="14" customWidth="1"/>
    <col min="16" max="16" width="60.140625" style="14" customWidth="1"/>
    <col min="17" max="17" width="15.7109375" style="14" customWidth="1"/>
    <col min="18" max="18" width="41" style="14" customWidth="1"/>
    <col min="19" max="19" width="25.42578125" style="14" customWidth="1"/>
    <col min="20" max="20" width="16.7109375" style="14" customWidth="1"/>
    <col min="21" max="21" width="79.28515625" style="14" customWidth="1"/>
    <col min="22" max="22" width="19.42578125" style="14" customWidth="1"/>
    <col min="23" max="23" width="46.5703125" style="14" customWidth="1"/>
    <col min="24" max="24" width="20.85546875" style="14" customWidth="1"/>
    <col min="25" max="25" width="16" style="14" customWidth="1"/>
    <col min="26" max="26" width="56.7109375" style="14" customWidth="1"/>
    <col min="27" max="27" width="10.140625" style="14" customWidth="1"/>
    <col min="28" max="28" width="38.5703125" style="14" customWidth="1"/>
    <col min="29" max="29" width="20.85546875" style="14" customWidth="1"/>
    <col min="30" max="30" width="16" style="14" customWidth="1"/>
    <col min="31" max="31" width="59.7109375" style="14" customWidth="1"/>
    <col min="33" max="33" width="39.42578125" customWidth="1"/>
  </cols>
  <sheetData>
    <row r="1" spans="1:33" s="8" customFormat="1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11"/>
      <c r="M1" s="11"/>
      <c r="N1" s="10">
        <v>100</v>
      </c>
      <c r="O1" s="10" t="s">
        <v>86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3" s="8" customFormat="1" ht="15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11"/>
      <c r="N2" s="10">
        <v>5000</v>
      </c>
      <c r="O2" s="10" t="s">
        <v>88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36.75" customHeight="1">
      <c r="A3" s="349" t="s">
        <v>62</v>
      </c>
      <c r="B3" s="349" t="s">
        <v>2</v>
      </c>
      <c r="C3" s="349" t="s">
        <v>3</v>
      </c>
      <c r="D3" s="349" t="s">
        <v>4</v>
      </c>
      <c r="E3" s="349" t="s">
        <v>63</v>
      </c>
      <c r="F3" s="356" t="s">
        <v>64</v>
      </c>
      <c r="G3" s="335" t="s">
        <v>65</v>
      </c>
      <c r="H3" s="373" t="s">
        <v>8</v>
      </c>
      <c r="I3" s="373"/>
      <c r="J3" s="364" t="s">
        <v>89</v>
      </c>
      <c r="K3" s="364"/>
      <c r="L3" s="364"/>
      <c r="M3" s="364"/>
      <c r="N3" s="370" t="s">
        <v>90</v>
      </c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2"/>
    </row>
    <row r="4" spans="1:33" ht="27" customHeight="1">
      <c r="A4" s="349"/>
      <c r="B4" s="349"/>
      <c r="C4" s="349"/>
      <c r="D4" s="349"/>
      <c r="E4" s="349"/>
      <c r="F4" s="357"/>
      <c r="G4" s="335"/>
      <c r="H4" s="335" t="s">
        <v>10</v>
      </c>
      <c r="I4" s="335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70" t="s">
        <v>78</v>
      </c>
      <c r="O4" s="371"/>
      <c r="P4" s="371"/>
      <c r="Q4" s="371"/>
      <c r="R4" s="37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70" t="s">
        <v>81</v>
      </c>
      <c r="AD4" s="371"/>
      <c r="AE4" s="370"/>
      <c r="AF4" s="370"/>
      <c r="AG4" s="370"/>
    </row>
    <row r="5" spans="1:33" ht="52.5" customHeight="1">
      <c r="A5" s="349"/>
      <c r="B5" s="349"/>
      <c r="C5" s="349"/>
      <c r="D5" s="349"/>
      <c r="E5" s="349"/>
      <c r="F5" s="358"/>
      <c r="G5" s="335"/>
      <c r="H5" s="335"/>
      <c r="I5" s="335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9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141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/>
      <c r="P6" s="101"/>
      <c r="Q6" s="83"/>
      <c r="R6" s="101"/>
      <c r="S6" s="33"/>
      <c r="T6" s="33">
        <v>0</v>
      </c>
      <c r="U6" s="102"/>
      <c r="V6" s="83"/>
      <c r="W6" s="103"/>
      <c r="X6" s="84"/>
      <c r="Y6" s="33"/>
      <c r="Z6" s="103"/>
      <c r="AA6" s="64"/>
      <c r="AB6" s="63"/>
      <c r="AC6" s="84"/>
      <c r="AD6" s="235"/>
      <c r="AE6" s="103"/>
      <c r="AF6" s="83"/>
      <c r="AG6" s="104"/>
    </row>
    <row r="7" spans="1:33" s="8" customFormat="1" ht="186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16"/>
      <c r="R7" s="16"/>
      <c r="S7" s="16"/>
      <c r="T7" s="16"/>
      <c r="U7" s="68"/>
      <c r="V7" s="56"/>
      <c r="W7" s="73"/>
      <c r="X7" s="62"/>
      <c r="Y7" s="16"/>
      <c r="Z7" s="68"/>
      <c r="AA7" s="64"/>
      <c r="AB7" s="63"/>
      <c r="AC7" s="62"/>
      <c r="AD7" s="210"/>
      <c r="AE7" s="68"/>
      <c r="AF7" s="56"/>
      <c r="AG7" s="65"/>
    </row>
    <row r="8" spans="1:33" s="8" customFormat="1" ht="138.7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101"/>
      <c r="Q8" s="83"/>
      <c r="R8" s="16"/>
      <c r="S8" s="16"/>
      <c r="T8" s="16"/>
      <c r="U8" s="56"/>
      <c r="V8" s="61"/>
      <c r="W8" s="81"/>
      <c r="X8" s="62"/>
      <c r="Y8" s="16"/>
      <c r="Z8" s="101"/>
      <c r="AA8" s="64"/>
      <c r="AB8" s="63"/>
      <c r="AC8" s="62"/>
      <c r="AD8" s="210"/>
      <c r="AE8" s="220"/>
      <c r="AF8" s="56"/>
      <c r="AG8" s="65"/>
    </row>
    <row r="9" spans="1:33" s="8" customFormat="1" ht="93.75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01"/>
      <c r="Q9" s="83"/>
      <c r="R9" s="16"/>
      <c r="S9" s="16"/>
      <c r="T9" s="16"/>
      <c r="U9" s="60"/>
      <c r="V9" s="61"/>
      <c r="W9" s="88"/>
      <c r="X9" s="62"/>
      <c r="Y9" s="16"/>
      <c r="Z9" s="74"/>
      <c r="AA9" s="64"/>
      <c r="AB9" s="63"/>
      <c r="AC9" s="62"/>
      <c r="AD9" s="210"/>
      <c r="AE9" s="62"/>
      <c r="AF9" s="56"/>
      <c r="AG9" s="60"/>
    </row>
    <row r="10" spans="1:33" s="8" customFormat="1" ht="135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16"/>
      <c r="R10" s="16"/>
      <c r="S10" s="16"/>
      <c r="T10" s="16"/>
      <c r="U10" s="101"/>
      <c r="V10" s="61"/>
      <c r="W10" s="176"/>
      <c r="X10" s="62"/>
      <c r="Y10" s="16"/>
      <c r="Z10" s="101"/>
      <c r="AA10" s="64"/>
      <c r="AB10" s="179"/>
      <c r="AC10" s="62"/>
      <c r="AD10" s="210"/>
      <c r="AE10" s="101"/>
      <c r="AF10" s="56"/>
      <c r="AG10" s="60"/>
    </row>
    <row r="11" spans="1:33" s="8" customFormat="1" ht="183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101"/>
      <c r="Q11" s="56"/>
      <c r="R11" s="56"/>
      <c r="S11" s="66"/>
      <c r="T11" s="16"/>
      <c r="U11" s="60"/>
      <c r="V11" s="61"/>
      <c r="W11" s="89"/>
      <c r="X11" s="62"/>
      <c r="Y11" s="16"/>
      <c r="Z11" s="93"/>
      <c r="AA11" s="237"/>
      <c r="AB11" s="232"/>
      <c r="AC11" s="62"/>
      <c r="AD11" s="210"/>
      <c r="AE11" s="60"/>
      <c r="AF11" s="56"/>
      <c r="AG11" s="65"/>
    </row>
    <row r="12" spans="1:33" s="8" customFormat="1" ht="168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56"/>
      <c r="R12" s="56"/>
      <c r="S12" s="16"/>
      <c r="T12" s="16"/>
      <c r="U12" s="101"/>
      <c r="V12" s="61"/>
      <c r="W12" s="90"/>
      <c r="X12" s="62"/>
      <c r="Y12" s="30"/>
      <c r="Z12" s="101"/>
      <c r="AA12" s="64"/>
      <c r="AB12" s="63"/>
      <c r="AC12" s="62"/>
      <c r="AD12" s="234"/>
      <c r="AE12" s="101"/>
      <c r="AF12" s="56"/>
      <c r="AG12" s="65"/>
    </row>
    <row r="13" spans="1:33" s="8" customFormat="1" ht="195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101"/>
      <c r="Q13" s="56"/>
      <c r="R13" s="56"/>
      <c r="S13" s="16"/>
      <c r="T13" s="16"/>
      <c r="U13" s="60"/>
      <c r="V13" s="61"/>
      <c r="W13" s="90"/>
      <c r="X13" s="77"/>
      <c r="Y13" s="32"/>
      <c r="Z13" s="74"/>
      <c r="AA13" s="78"/>
      <c r="AB13" s="63"/>
      <c r="AC13" s="77"/>
      <c r="AD13" s="233"/>
      <c r="AE13" s="60"/>
      <c r="AF13" s="56"/>
      <c r="AG13" s="79"/>
    </row>
    <row r="14" spans="1:33" s="8" customFormat="1" ht="190.5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68"/>
      <c r="Q14" s="16"/>
      <c r="R14" s="16"/>
      <c r="S14" s="16"/>
      <c r="T14" s="16"/>
      <c r="U14" s="68"/>
      <c r="V14" s="61"/>
      <c r="W14" s="81"/>
      <c r="X14" s="62"/>
      <c r="Y14" s="33"/>
      <c r="Z14" s="171"/>
      <c r="AA14" s="64"/>
      <c r="AB14" s="64"/>
      <c r="AC14" s="62"/>
      <c r="AD14" s="235"/>
      <c r="AE14" s="68"/>
      <c r="AF14" s="56"/>
      <c r="AG14" s="56"/>
    </row>
    <row r="15" spans="1:33" s="8" customFormat="1" ht="129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30"/>
      <c r="O15" s="30"/>
      <c r="P15" s="107"/>
      <c r="Q15" s="92"/>
      <c r="R15" s="56"/>
      <c r="S15" s="30"/>
      <c r="T15" s="30"/>
      <c r="U15" s="92"/>
      <c r="V15" s="225"/>
      <c r="W15" s="88"/>
      <c r="X15" s="108"/>
      <c r="Y15" s="30"/>
      <c r="Z15" s="109"/>
      <c r="AA15" s="109"/>
      <c r="AB15" s="109"/>
      <c r="AC15" s="108"/>
      <c r="AD15" s="234"/>
      <c r="AE15" s="186"/>
      <c r="AF15" s="327"/>
      <c r="AG15" s="121"/>
    </row>
    <row r="16" spans="1:33" s="8" customFormat="1" ht="60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06"/>
      <c r="O16" s="106"/>
      <c r="P16" s="106"/>
      <c r="Q16" s="106"/>
      <c r="R16" s="105"/>
      <c r="S16" s="30"/>
      <c r="T16" s="30"/>
      <c r="U16" s="107"/>
      <c r="V16" s="225"/>
      <c r="W16" s="88"/>
      <c r="X16" s="108"/>
      <c r="Y16" s="30"/>
      <c r="Z16" s="107"/>
      <c r="AA16" s="109"/>
      <c r="AB16" s="109"/>
      <c r="AC16" s="108"/>
      <c r="AD16" s="234"/>
      <c r="AE16" s="107"/>
      <c r="AF16" s="327"/>
      <c r="AG16" s="121"/>
    </row>
    <row r="17" spans="1:33" s="8" customFormat="1" ht="60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13"/>
      <c r="O17" s="113"/>
      <c r="P17" s="101"/>
      <c r="Q17" s="56"/>
      <c r="R17" s="56"/>
      <c r="S17" s="106"/>
      <c r="T17" s="106"/>
      <c r="U17" s="106"/>
      <c r="V17" s="106"/>
      <c r="W17" s="110"/>
      <c r="X17" s="106"/>
      <c r="Y17" s="106"/>
      <c r="Z17" s="111"/>
      <c r="AA17" s="106"/>
      <c r="AB17" s="106"/>
      <c r="AC17" s="106"/>
      <c r="AD17" s="106"/>
      <c r="AE17" s="187"/>
      <c r="AF17" s="106"/>
      <c r="AG17" s="106"/>
    </row>
    <row r="18" spans="1:33" s="8" customFormat="1" ht="137.25" customHeight="1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06"/>
      <c r="O18" s="106"/>
      <c r="P18" s="106"/>
      <c r="Q18" s="106"/>
      <c r="R18" s="105"/>
      <c r="S18" s="113"/>
      <c r="T18" s="113"/>
      <c r="U18" s="181"/>
      <c r="V18" s="61"/>
      <c r="W18" s="110"/>
      <c r="X18" s="113"/>
      <c r="Y18" s="113"/>
      <c r="Z18" s="220"/>
      <c r="AA18" s="106"/>
      <c r="AB18" s="220"/>
      <c r="AC18" s="113"/>
      <c r="AD18" s="113"/>
      <c r="AE18" s="220"/>
      <c r="AF18" s="106"/>
      <c r="AG18" s="106"/>
    </row>
    <row r="19" spans="1:33" ht="133.5" customHeight="1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95" t="str">
        <f>'Formulación 2025'!F19</f>
        <v>Número de actividades ejecutadas / Número actividades planteadas</v>
      </c>
      <c r="H19" s="288">
        <v>45748</v>
      </c>
      <c r="I19" s="289">
        <v>46022</v>
      </c>
      <c r="J19" s="100"/>
      <c r="K19" s="97">
        <v>0.3</v>
      </c>
      <c r="L19" s="97">
        <v>0.4</v>
      </c>
      <c r="M19" s="99">
        <v>0.3</v>
      </c>
      <c r="N19" s="290"/>
      <c r="O19" s="290"/>
      <c r="P19" s="290"/>
      <c r="Q19" s="290"/>
      <c r="R19" s="290"/>
      <c r="S19" s="290"/>
      <c r="T19" s="290"/>
      <c r="U19" s="290"/>
      <c r="V19" s="225"/>
      <c r="W19" s="291"/>
      <c r="X19" s="292"/>
      <c r="Y19" s="292"/>
      <c r="Z19" s="218"/>
      <c r="AA19" s="290"/>
      <c r="AB19" s="293"/>
      <c r="AC19" s="292"/>
      <c r="AD19" s="292"/>
      <c r="AE19" s="218"/>
      <c r="AF19" s="290"/>
      <c r="AG19" s="106"/>
    </row>
    <row r="20" spans="1:33" ht="45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13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287"/>
      <c r="AG20" s="287"/>
    </row>
  </sheetData>
  <mergeCells count="24">
    <mergeCell ref="A17:A20"/>
    <mergeCell ref="B17:B20"/>
    <mergeCell ref="E3:E5"/>
    <mergeCell ref="F3:F5"/>
    <mergeCell ref="G3:G5"/>
    <mergeCell ref="A6:A9"/>
    <mergeCell ref="B6:B9"/>
    <mergeCell ref="A10:A13"/>
    <mergeCell ref="B10:B13"/>
    <mergeCell ref="A14:A16"/>
    <mergeCell ref="B14:B16"/>
    <mergeCell ref="A3:A5"/>
    <mergeCell ref="B3:B5"/>
    <mergeCell ref="C3:C5"/>
    <mergeCell ref="D3:D5"/>
    <mergeCell ref="N4:R4"/>
    <mergeCell ref="S4:W4"/>
    <mergeCell ref="X4:AB4"/>
    <mergeCell ref="H3:I3"/>
    <mergeCell ref="J3:M3"/>
    <mergeCell ref="N3:AG3"/>
    <mergeCell ref="H4:H5"/>
    <mergeCell ref="I4:I5"/>
    <mergeCell ref="AC4:AG4"/>
  </mergeCells>
  <dataValidations count="2"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8:P9 P15 P11:P13 P17 U16 U12 U10 Z8 Z12 Z16 Z10 AE10 AE12 AE16" xr:uid="{E2878933-6494-4509-B060-8F700A30267D}">
      <formula1>100</formula1>
      <formula2>5000</formula2>
    </dataValidation>
    <dataValidation type="list" allowBlank="1" showInputMessage="1" showErrorMessage="1" errorTitle="Error Reporte validado" error="Debe escoger alguna de las dos opciones disponibles." promptTitle="Reporte validado" sqref="AF6:AF16 V18:V19 Q17 Q8:Q9 Q6 Q11:Q13 V6:V16 Q15" xr:uid="{118B6E1F-CCDE-4424-9A82-F00E1939F123}">
      <formula1>$O$1:$O$2</formula1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CADA-EFA9-4088-BF17-0BEE26BEB75A}">
  <dimension ref="A2:AI16"/>
  <sheetViews>
    <sheetView topLeftCell="J4" workbookViewId="0">
      <selection activeCell="T7" sqref="T7"/>
    </sheetView>
  </sheetViews>
  <sheetFormatPr baseColWidth="10" defaultColWidth="11.42578125" defaultRowHeight="15"/>
  <cols>
    <col min="1" max="1" width="13.28515625" customWidth="1"/>
    <col min="2" max="2" width="14.85546875" customWidth="1"/>
    <col min="3" max="3" width="12.42578125" customWidth="1"/>
    <col min="4" max="4" width="28.140625" customWidth="1"/>
    <col min="5" max="5" width="24" customWidth="1"/>
    <col min="6" max="6" width="14.42578125" customWidth="1"/>
    <col min="7" max="7" width="26" customWidth="1"/>
    <col min="8" max="8" width="16.28515625" customWidth="1"/>
    <col min="9" max="9" width="17.7109375" customWidth="1"/>
    <col min="10" max="10" width="23.85546875" customWidth="1"/>
    <col min="11" max="14" width="17.7109375" customWidth="1"/>
    <col min="16" max="16" width="18.42578125" style="14" customWidth="1"/>
    <col min="17" max="17" width="17" style="14" customWidth="1"/>
    <col min="18" max="18" width="55" style="14" customWidth="1"/>
    <col min="19" max="19" width="13.28515625" style="14" customWidth="1"/>
    <col min="20" max="20" width="36.28515625" style="14" customWidth="1"/>
    <col min="21" max="21" width="20" style="14" customWidth="1"/>
    <col min="22" max="22" width="18.140625" style="14" customWidth="1"/>
    <col min="23" max="23" width="60.42578125" style="14" customWidth="1"/>
    <col min="24" max="24" width="16.7109375" style="14" customWidth="1"/>
    <col min="25" max="25" width="56.85546875" style="14" customWidth="1"/>
    <col min="26" max="26" width="19.42578125" style="14" customWidth="1"/>
    <col min="27" max="27" width="16" style="14" customWidth="1"/>
    <col min="28" max="28" width="68.42578125" style="36" customWidth="1"/>
    <col min="29" max="29" width="9.42578125" style="14" customWidth="1"/>
    <col min="30" max="30" width="41.42578125" style="14" customWidth="1"/>
    <col min="31" max="31" width="7.28515625" style="14" customWidth="1"/>
    <col min="32" max="32" width="21.42578125" style="14" customWidth="1"/>
    <col min="33" max="33" width="69.7109375" style="14" customWidth="1"/>
    <col min="34" max="34" width="14.28515625" style="14" customWidth="1"/>
    <col min="35" max="35" width="59.7109375" style="14" customWidth="1"/>
  </cols>
  <sheetData>
    <row r="2" spans="1:35" s="8" customFormat="1" ht="15.7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1"/>
      <c r="Q2" s="11"/>
      <c r="R2" s="10">
        <v>100</v>
      </c>
      <c r="S2" s="10" t="s">
        <v>86</v>
      </c>
      <c r="T2" s="11"/>
      <c r="U2" s="11"/>
      <c r="V2" s="11"/>
      <c r="W2" s="11"/>
      <c r="X2" s="11"/>
      <c r="Y2" s="11"/>
      <c r="Z2" s="11"/>
      <c r="AA2" s="11"/>
      <c r="AB2" s="34"/>
      <c r="AC2" s="11"/>
      <c r="AD2" s="11"/>
      <c r="AE2" s="11"/>
      <c r="AF2" s="11"/>
      <c r="AG2" s="11"/>
      <c r="AH2" s="11"/>
      <c r="AI2" s="11"/>
    </row>
    <row r="3" spans="1:35" s="8" customFormat="1" ht="15.7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  <c r="Q3" s="11"/>
      <c r="R3" s="10">
        <v>5000</v>
      </c>
      <c r="S3" s="10" t="s">
        <v>88</v>
      </c>
      <c r="T3" s="11"/>
      <c r="U3" s="11"/>
      <c r="V3" s="11"/>
      <c r="W3" s="11"/>
      <c r="X3" s="11"/>
      <c r="Y3" s="11"/>
      <c r="Z3" s="11"/>
      <c r="AA3" s="11"/>
      <c r="AB3" s="34"/>
      <c r="AC3" s="11"/>
      <c r="AD3" s="11"/>
      <c r="AE3" s="11"/>
      <c r="AF3" s="11"/>
      <c r="AG3" s="11"/>
      <c r="AH3" s="11"/>
      <c r="AI3" s="11"/>
    </row>
    <row r="4" spans="1:35" ht="36">
      <c r="A4" s="374" t="s">
        <v>96</v>
      </c>
      <c r="B4" s="374" t="s">
        <v>97</v>
      </c>
      <c r="C4" s="374" t="s">
        <v>98</v>
      </c>
      <c r="D4" s="374" t="s">
        <v>99</v>
      </c>
      <c r="E4" s="374" t="s">
        <v>100</v>
      </c>
      <c r="F4" s="374" t="s">
        <v>101</v>
      </c>
      <c r="G4" s="374" t="s">
        <v>102</v>
      </c>
      <c r="H4" s="374" t="s">
        <v>6</v>
      </c>
      <c r="I4" s="374" t="s">
        <v>7</v>
      </c>
      <c r="J4" s="385" t="s">
        <v>8</v>
      </c>
      <c r="K4" s="386"/>
      <c r="L4" s="387" t="s">
        <v>89</v>
      </c>
      <c r="M4" s="388"/>
      <c r="N4" s="388"/>
      <c r="O4" s="389"/>
      <c r="P4" s="390" t="s">
        <v>90</v>
      </c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2"/>
    </row>
    <row r="5" spans="1:35" ht="36">
      <c r="A5" s="375"/>
      <c r="B5" s="375"/>
      <c r="C5" s="375"/>
      <c r="D5" s="375"/>
      <c r="E5" s="375"/>
      <c r="F5" s="375"/>
      <c r="G5" s="375"/>
      <c r="H5" s="375"/>
      <c r="I5" s="375"/>
      <c r="J5" s="374" t="s">
        <v>10</v>
      </c>
      <c r="K5" s="374" t="s">
        <v>11</v>
      </c>
      <c r="L5" s="21" t="s">
        <v>78</v>
      </c>
      <c r="M5" s="21" t="s">
        <v>79</v>
      </c>
      <c r="N5" s="21" t="s">
        <v>80</v>
      </c>
      <c r="O5" s="22" t="s">
        <v>81</v>
      </c>
      <c r="P5" s="377" t="s">
        <v>78</v>
      </c>
      <c r="Q5" s="378"/>
      <c r="R5" s="378"/>
      <c r="S5" s="378"/>
      <c r="T5" s="379"/>
      <c r="U5" s="377" t="s">
        <v>79</v>
      </c>
      <c r="V5" s="378"/>
      <c r="W5" s="378"/>
      <c r="X5" s="378"/>
      <c r="Y5" s="379"/>
      <c r="Z5" s="377" t="s">
        <v>80</v>
      </c>
      <c r="AA5" s="378"/>
      <c r="AB5" s="378"/>
      <c r="AC5" s="378"/>
      <c r="AD5" s="379"/>
      <c r="AE5" s="377" t="s">
        <v>81</v>
      </c>
      <c r="AF5" s="378"/>
      <c r="AG5" s="378"/>
      <c r="AH5" s="378"/>
      <c r="AI5" s="379"/>
    </row>
    <row r="6" spans="1:35" ht="63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23" t="s">
        <v>16</v>
      </c>
      <c r="M6" s="23" t="s">
        <v>16</v>
      </c>
      <c r="N6" s="23" t="s">
        <v>16</v>
      </c>
      <c r="O6" s="24" t="s">
        <v>16</v>
      </c>
      <c r="P6" s="12" t="s">
        <v>91</v>
      </c>
      <c r="Q6" s="12" t="s">
        <v>92</v>
      </c>
      <c r="R6" s="12" t="s">
        <v>93</v>
      </c>
      <c r="S6" s="13" t="s">
        <v>94</v>
      </c>
      <c r="T6" s="13" t="s">
        <v>95</v>
      </c>
      <c r="U6" s="12" t="s">
        <v>91</v>
      </c>
      <c r="V6" s="12" t="s">
        <v>92</v>
      </c>
      <c r="W6" s="12" t="s">
        <v>93</v>
      </c>
      <c r="X6" s="13" t="s">
        <v>94</v>
      </c>
      <c r="Y6" s="13" t="s">
        <v>95</v>
      </c>
      <c r="Z6" s="12" t="s">
        <v>91</v>
      </c>
      <c r="AA6" s="12" t="s">
        <v>92</v>
      </c>
      <c r="AB6" s="35" t="s">
        <v>93</v>
      </c>
      <c r="AC6" s="13" t="s">
        <v>94</v>
      </c>
      <c r="AD6" s="13" t="s">
        <v>95</v>
      </c>
      <c r="AE6" s="12" t="s">
        <v>91</v>
      </c>
      <c r="AF6" s="12" t="s">
        <v>92</v>
      </c>
      <c r="AG6" s="12" t="s">
        <v>93</v>
      </c>
      <c r="AH6" s="13" t="s">
        <v>94</v>
      </c>
      <c r="AI6" s="13" t="s">
        <v>95</v>
      </c>
    </row>
    <row r="7" spans="1:35" s="8" customFormat="1" ht="94.5">
      <c r="A7" s="380" t="s">
        <v>103</v>
      </c>
      <c r="B7" s="380" t="s">
        <v>104</v>
      </c>
      <c r="C7" s="383" t="s">
        <v>105</v>
      </c>
      <c r="D7" s="46" t="s">
        <v>106</v>
      </c>
      <c r="E7" s="46" t="s">
        <v>107</v>
      </c>
      <c r="F7" s="47" t="s">
        <v>108</v>
      </c>
      <c r="G7" s="46" t="s">
        <v>109</v>
      </c>
      <c r="H7" s="46" t="s">
        <v>110</v>
      </c>
      <c r="I7" s="46" t="s">
        <v>111</v>
      </c>
      <c r="J7" s="48">
        <v>44958</v>
      </c>
      <c r="K7" s="49">
        <v>45015</v>
      </c>
      <c r="L7" s="50">
        <v>1</v>
      </c>
      <c r="M7" s="50">
        <v>0</v>
      </c>
      <c r="N7" s="50">
        <v>0</v>
      </c>
      <c r="O7" s="46">
        <v>0</v>
      </c>
      <c r="P7" s="16">
        <v>0.01</v>
      </c>
      <c r="Q7" s="16">
        <v>1</v>
      </c>
      <c r="R7" s="55" t="s">
        <v>112</v>
      </c>
      <c r="S7" s="56"/>
      <c r="T7" s="55"/>
      <c r="U7" s="16"/>
      <c r="V7" s="16"/>
      <c r="W7" s="55"/>
      <c r="X7" s="56"/>
      <c r="Y7" s="55"/>
      <c r="Z7" s="57"/>
      <c r="AA7" s="16"/>
      <c r="AB7" s="67"/>
      <c r="AC7" s="59"/>
      <c r="AD7" s="58"/>
      <c r="AE7" s="16"/>
      <c r="AF7" s="16"/>
      <c r="AG7" s="60"/>
      <c r="AH7" s="56"/>
      <c r="AI7" s="65"/>
    </row>
    <row r="8" spans="1:35" s="8" customFormat="1" ht="157.5">
      <c r="A8" s="381"/>
      <c r="B8" s="381"/>
      <c r="C8" s="384"/>
      <c r="D8" s="46" t="s">
        <v>113</v>
      </c>
      <c r="E8" s="46" t="s">
        <v>114</v>
      </c>
      <c r="F8" s="47">
        <v>1</v>
      </c>
      <c r="G8" s="46" t="s">
        <v>115</v>
      </c>
      <c r="H8" s="46" t="s">
        <v>116</v>
      </c>
      <c r="I8" s="46" t="s">
        <v>29</v>
      </c>
      <c r="J8" s="48">
        <v>45017</v>
      </c>
      <c r="K8" s="49">
        <v>45291</v>
      </c>
      <c r="L8" s="51">
        <v>0</v>
      </c>
      <c r="M8" s="51">
        <v>0.33329999999999999</v>
      </c>
      <c r="N8" s="51">
        <v>0.33329999999999999</v>
      </c>
      <c r="O8" s="54">
        <v>0.33329999999999999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62"/>
      <c r="AA8" s="16"/>
      <c r="AB8" s="68"/>
      <c r="AC8" s="63"/>
      <c r="AD8" s="63"/>
      <c r="AE8" s="16"/>
      <c r="AF8" s="16"/>
      <c r="AG8" s="60"/>
      <c r="AH8" s="56"/>
      <c r="AI8" s="65"/>
    </row>
    <row r="9" spans="1:35" s="8" customFormat="1" ht="126">
      <c r="A9" s="381"/>
      <c r="B9" s="381"/>
      <c r="C9" s="384"/>
      <c r="D9" s="46" t="s">
        <v>117</v>
      </c>
      <c r="E9" s="46" t="s">
        <v>118</v>
      </c>
      <c r="F9" s="52">
        <v>0.35</v>
      </c>
      <c r="G9" s="47" t="s">
        <v>119</v>
      </c>
      <c r="H9" s="46" t="s">
        <v>120</v>
      </c>
      <c r="I9" s="46" t="s">
        <v>29</v>
      </c>
      <c r="J9" s="48">
        <v>45017</v>
      </c>
      <c r="K9" s="49">
        <v>45291</v>
      </c>
      <c r="L9" s="51">
        <v>0</v>
      </c>
      <c r="M9" s="51">
        <v>0.11600000000000001</v>
      </c>
      <c r="N9" s="51">
        <v>0.11600000000000001</v>
      </c>
      <c r="O9" s="51">
        <v>0.11600000000000001</v>
      </c>
      <c r="P9" s="16"/>
      <c r="Q9" s="16"/>
      <c r="R9" s="16"/>
      <c r="S9" s="16"/>
      <c r="T9" s="16"/>
      <c r="U9" s="16"/>
      <c r="V9" s="16"/>
      <c r="W9" s="69"/>
      <c r="X9" s="61"/>
      <c r="Y9" s="70"/>
      <c r="Z9" s="62"/>
      <c r="AA9" s="16"/>
      <c r="AB9" s="71"/>
      <c r="AC9" s="64"/>
      <c r="AD9" s="63"/>
      <c r="AE9" s="16"/>
      <c r="AF9" s="16"/>
      <c r="AG9" s="60"/>
      <c r="AH9" s="56"/>
      <c r="AI9" s="65"/>
    </row>
    <row r="10" spans="1:35" s="8" customFormat="1" ht="126">
      <c r="A10" s="381"/>
      <c r="B10" s="381"/>
      <c r="C10" s="384"/>
      <c r="D10" s="46" t="s">
        <v>121</v>
      </c>
      <c r="E10" s="46" t="s">
        <v>118</v>
      </c>
      <c r="F10" s="47">
        <v>0.35</v>
      </c>
      <c r="G10" s="47" t="s">
        <v>122</v>
      </c>
      <c r="H10" s="46" t="s">
        <v>120</v>
      </c>
      <c r="I10" s="46" t="s">
        <v>29</v>
      </c>
      <c r="J10" s="48">
        <v>45017</v>
      </c>
      <c r="K10" s="49">
        <v>45291</v>
      </c>
      <c r="L10" s="51">
        <v>0</v>
      </c>
      <c r="M10" s="51">
        <v>0.11600000000000001</v>
      </c>
      <c r="N10" s="51">
        <v>0.11600000000000001</v>
      </c>
      <c r="O10" s="51">
        <v>0.11600000000000001</v>
      </c>
      <c r="P10" s="16"/>
      <c r="Q10" s="16"/>
      <c r="R10" s="16"/>
      <c r="S10" s="16"/>
      <c r="T10" s="16"/>
      <c r="U10" s="16"/>
      <c r="V10" s="16"/>
      <c r="W10" s="69"/>
      <c r="X10" s="61"/>
      <c r="Y10" s="72"/>
      <c r="Z10" s="62"/>
      <c r="AA10" s="16"/>
      <c r="AB10" s="71"/>
      <c r="AC10" s="64"/>
      <c r="AD10" s="63"/>
      <c r="AE10" s="16"/>
      <c r="AF10" s="16"/>
      <c r="AG10" s="60"/>
      <c r="AH10" s="56"/>
      <c r="AI10" s="60"/>
    </row>
    <row r="11" spans="1:35" s="8" customFormat="1" ht="126">
      <c r="A11" s="381"/>
      <c r="B11" s="381"/>
      <c r="C11" s="384"/>
      <c r="D11" s="46" t="s">
        <v>123</v>
      </c>
      <c r="E11" s="46" t="s">
        <v>118</v>
      </c>
      <c r="F11" s="47">
        <v>0.35</v>
      </c>
      <c r="G11" s="47" t="s">
        <v>124</v>
      </c>
      <c r="H11" s="46" t="s">
        <v>120</v>
      </c>
      <c r="I11" s="46" t="s">
        <v>29</v>
      </c>
      <c r="J11" s="48">
        <v>45017</v>
      </c>
      <c r="K11" s="49">
        <v>45291</v>
      </c>
      <c r="L11" s="51">
        <v>0</v>
      </c>
      <c r="M11" s="51">
        <v>0.11600000000000001</v>
      </c>
      <c r="N11" s="51">
        <v>0.11600000000000001</v>
      </c>
      <c r="O11" s="51">
        <v>0.11600000000000001</v>
      </c>
      <c r="P11" s="16"/>
      <c r="Q11" s="16"/>
      <c r="R11" s="16"/>
      <c r="S11" s="16"/>
      <c r="T11" s="16"/>
      <c r="U11" s="16"/>
      <c r="V11" s="16"/>
      <c r="W11" s="69"/>
      <c r="X11" s="61"/>
      <c r="Y11" s="73"/>
      <c r="Z11" s="62"/>
      <c r="AA11" s="16"/>
      <c r="AB11" s="71"/>
      <c r="AC11" s="64"/>
      <c r="AD11" s="63"/>
      <c r="AE11" s="16"/>
      <c r="AF11" s="16"/>
      <c r="AG11" s="60"/>
      <c r="AH11" s="56"/>
      <c r="AI11" s="60"/>
    </row>
    <row r="12" spans="1:35" s="8" customFormat="1" ht="180">
      <c r="A12" s="381"/>
      <c r="B12" s="381"/>
      <c r="C12" s="384"/>
      <c r="D12" s="46" t="s">
        <v>125</v>
      </c>
      <c r="E12" s="46" t="s">
        <v>126</v>
      </c>
      <c r="F12" s="47" t="s">
        <v>127</v>
      </c>
      <c r="G12" s="47" t="s">
        <v>128</v>
      </c>
      <c r="H12" s="46" t="s">
        <v>129</v>
      </c>
      <c r="I12" s="46" t="s">
        <v>111</v>
      </c>
      <c r="J12" s="48">
        <v>45047</v>
      </c>
      <c r="K12" s="49">
        <v>45291</v>
      </c>
      <c r="L12" s="53" t="s">
        <v>130</v>
      </c>
      <c r="M12" s="53" t="s">
        <v>131</v>
      </c>
      <c r="N12" s="53" t="s">
        <v>130</v>
      </c>
      <c r="O12" s="46" t="s">
        <v>131</v>
      </c>
      <c r="P12" s="66">
        <v>1</v>
      </c>
      <c r="Q12" s="16">
        <v>1</v>
      </c>
      <c r="R12" s="86" t="s">
        <v>132</v>
      </c>
      <c r="S12" s="56"/>
      <c r="T12" s="55"/>
      <c r="U12" s="66"/>
      <c r="V12" s="16"/>
      <c r="W12" s="55"/>
      <c r="X12" s="61"/>
      <c r="Y12" s="55"/>
      <c r="Z12" s="62"/>
      <c r="AA12" s="16"/>
      <c r="AB12" s="74"/>
      <c r="AC12" s="64"/>
      <c r="AD12" s="75"/>
      <c r="AE12" s="16"/>
      <c r="AF12" s="16"/>
      <c r="AG12" s="60"/>
      <c r="AH12" s="56"/>
      <c r="AI12" s="65"/>
    </row>
    <row r="13" spans="1:35" s="8" customFormat="1" ht="135">
      <c r="A13" s="381"/>
      <c r="B13" s="381"/>
      <c r="C13" s="384"/>
      <c r="D13" s="46" t="s">
        <v>133</v>
      </c>
      <c r="E13" s="46" t="s">
        <v>134</v>
      </c>
      <c r="F13" s="47" t="s">
        <v>135</v>
      </c>
      <c r="G13" s="47" t="s">
        <v>136</v>
      </c>
      <c r="H13" s="46" t="s">
        <v>129</v>
      </c>
      <c r="I13" s="46" t="s">
        <v>111</v>
      </c>
      <c r="J13" s="48">
        <v>45047</v>
      </c>
      <c r="K13" s="49">
        <v>45291</v>
      </c>
      <c r="L13" s="53" t="s">
        <v>130</v>
      </c>
      <c r="M13" s="53" t="s">
        <v>131</v>
      </c>
      <c r="N13" s="53" t="s">
        <v>130</v>
      </c>
      <c r="O13" s="46" t="s">
        <v>131</v>
      </c>
      <c r="P13" s="66">
        <v>1</v>
      </c>
      <c r="Q13" s="16">
        <v>1</v>
      </c>
      <c r="R13" s="87" t="s">
        <v>137</v>
      </c>
      <c r="S13" s="56"/>
      <c r="T13" s="55"/>
      <c r="U13" s="16"/>
      <c r="V13" s="16"/>
      <c r="W13" s="55"/>
      <c r="X13" s="61"/>
      <c r="Y13" s="55"/>
      <c r="Z13" s="62"/>
      <c r="AA13" s="30"/>
      <c r="AB13" s="76"/>
      <c r="AC13" s="64"/>
      <c r="AD13" s="63"/>
      <c r="AE13" s="16"/>
      <c r="AF13" s="16"/>
      <c r="AG13" s="60"/>
      <c r="AH13" s="56"/>
      <c r="AI13" s="65"/>
    </row>
    <row r="14" spans="1:35" s="8" customFormat="1" ht="94.5">
      <c r="A14" s="381"/>
      <c r="B14" s="381"/>
      <c r="C14" s="384"/>
      <c r="D14" s="46" t="s">
        <v>138</v>
      </c>
      <c r="E14" s="46" t="s">
        <v>139</v>
      </c>
      <c r="F14" s="47">
        <v>1</v>
      </c>
      <c r="G14" s="46" t="s">
        <v>140</v>
      </c>
      <c r="H14" s="46" t="s">
        <v>141</v>
      </c>
      <c r="I14" s="46" t="s">
        <v>29</v>
      </c>
      <c r="J14" s="48">
        <v>44593</v>
      </c>
      <c r="K14" s="48">
        <v>44926</v>
      </c>
      <c r="L14" s="47">
        <v>1</v>
      </c>
      <c r="M14" s="47">
        <v>1</v>
      </c>
      <c r="N14" s="47">
        <v>1</v>
      </c>
      <c r="O14" s="54">
        <v>1</v>
      </c>
      <c r="P14" s="16"/>
      <c r="Q14" s="16"/>
      <c r="R14" s="55"/>
      <c r="S14" s="56"/>
      <c r="T14" s="55"/>
      <c r="U14" s="16"/>
      <c r="V14" s="16"/>
      <c r="W14" s="55"/>
      <c r="X14" s="61"/>
      <c r="Y14" s="55"/>
      <c r="Z14" s="77"/>
      <c r="AA14" s="32"/>
      <c r="AB14" s="74"/>
      <c r="AC14" s="78"/>
      <c r="AD14" s="63"/>
      <c r="AE14" s="16"/>
      <c r="AF14" s="16"/>
      <c r="AG14" s="60"/>
      <c r="AH14" s="56"/>
      <c r="AI14" s="79"/>
    </row>
    <row r="15" spans="1:35" s="8" customFormat="1" ht="93" customHeight="1">
      <c r="A15" s="381"/>
      <c r="B15" s="381"/>
      <c r="C15" s="384"/>
      <c r="D15" s="46" t="s">
        <v>142</v>
      </c>
      <c r="E15" s="46" t="s">
        <v>143</v>
      </c>
      <c r="F15" s="47">
        <v>1</v>
      </c>
      <c r="G15" s="46" t="s">
        <v>143</v>
      </c>
      <c r="H15" s="46" t="s">
        <v>144</v>
      </c>
      <c r="I15" s="46" t="s">
        <v>111</v>
      </c>
      <c r="J15" s="48">
        <v>44927</v>
      </c>
      <c r="K15" s="48">
        <v>45015</v>
      </c>
      <c r="L15" s="47">
        <v>1</v>
      </c>
      <c r="M15" s="47">
        <v>0</v>
      </c>
      <c r="N15" s="47">
        <v>0</v>
      </c>
      <c r="O15" s="54">
        <v>0</v>
      </c>
      <c r="P15" s="16">
        <v>1</v>
      </c>
      <c r="Q15" s="16">
        <v>1</v>
      </c>
      <c r="R15" s="16" t="s">
        <v>145</v>
      </c>
      <c r="S15" s="16"/>
      <c r="T15" s="16"/>
      <c r="U15" s="16"/>
      <c r="V15" s="16"/>
      <c r="W15" s="16"/>
      <c r="X15" s="16"/>
      <c r="Y15" s="16"/>
      <c r="Z15" s="62"/>
      <c r="AA15" s="33"/>
      <c r="AB15" s="16"/>
      <c r="AC15" s="64"/>
      <c r="AD15" s="64"/>
      <c r="AE15" s="16"/>
      <c r="AF15" s="16"/>
      <c r="AG15" s="60"/>
      <c r="AH15" s="56"/>
      <c r="AI15" s="56"/>
    </row>
    <row r="16" spans="1:35" s="8" customFormat="1" ht="126.75" customHeight="1">
      <c r="A16" s="382"/>
      <c r="B16" s="382"/>
      <c r="C16" s="384"/>
      <c r="D16" s="46" t="s">
        <v>146</v>
      </c>
      <c r="E16" s="46" t="s">
        <v>147</v>
      </c>
      <c r="F16" s="47">
        <v>0.9</v>
      </c>
      <c r="G16" s="46" t="s">
        <v>148</v>
      </c>
      <c r="H16" s="46" t="s">
        <v>149</v>
      </c>
      <c r="I16" s="46" t="s">
        <v>150</v>
      </c>
      <c r="J16" s="48">
        <v>45017</v>
      </c>
      <c r="K16" s="48">
        <v>45291</v>
      </c>
      <c r="L16" s="51">
        <v>0</v>
      </c>
      <c r="M16" s="52">
        <v>0.3</v>
      </c>
      <c r="N16" s="52">
        <v>0.3</v>
      </c>
      <c r="O16" s="54">
        <v>0.3</v>
      </c>
      <c r="P16" s="16">
        <v>0.17</v>
      </c>
      <c r="Q16" s="16">
        <v>1</v>
      </c>
      <c r="R16" s="55" t="s">
        <v>151</v>
      </c>
      <c r="S16" s="56"/>
      <c r="T16" s="55"/>
      <c r="U16" s="16"/>
      <c r="V16" s="16"/>
      <c r="W16" s="55"/>
      <c r="X16" s="61"/>
      <c r="Y16" s="55"/>
      <c r="Z16" s="62"/>
      <c r="AA16" s="16"/>
      <c r="AB16" s="74"/>
      <c r="AC16" s="64"/>
      <c r="AD16" s="63"/>
      <c r="AE16" s="16"/>
      <c r="AF16" s="16"/>
      <c r="AG16" s="60"/>
      <c r="AH16" s="56"/>
      <c r="AI16" s="65"/>
    </row>
  </sheetData>
  <mergeCells count="21">
    <mergeCell ref="Z5:AD5"/>
    <mergeCell ref="AE5:AI5"/>
    <mergeCell ref="A7:A16"/>
    <mergeCell ref="B7:B16"/>
    <mergeCell ref="C7:C16"/>
    <mergeCell ref="G4:G6"/>
    <mergeCell ref="H4:H6"/>
    <mergeCell ref="I4:I6"/>
    <mergeCell ref="J4:K4"/>
    <mergeCell ref="L4:O4"/>
    <mergeCell ref="P4:AI4"/>
    <mergeCell ref="J5:J6"/>
    <mergeCell ref="K5:K6"/>
    <mergeCell ref="P5:T5"/>
    <mergeCell ref="U5:Y5"/>
    <mergeCell ref="A4:A6"/>
    <mergeCell ref="B4:B6"/>
    <mergeCell ref="C4:C6"/>
    <mergeCell ref="D4:D6"/>
    <mergeCell ref="E4:E6"/>
    <mergeCell ref="F4:F6"/>
  </mergeCells>
  <dataValidations count="2"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R7 R16 R14" xr:uid="{CDB9A46D-5818-4A5D-AE4A-103879BC13EC}">
      <formula1>100</formula1>
      <formula2>5000</formula2>
    </dataValidation>
    <dataValidation type="list" allowBlank="1" showInputMessage="1" showErrorMessage="1" errorTitle="Error Reporte validado" error="Debe escoger alguna de las dos opciones disponibles." promptTitle="Reporte validado" sqref="AH7:AH16 X7 S7 S12:S14 X9:X14 X16 S16" xr:uid="{D09509A0-0D15-4465-A677-B5F4B2095B26}">
      <formula1>$S$2:$S$3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89AA-7E87-40CE-99CC-7F3A291C5520}">
  <dimension ref="A3:AG24"/>
  <sheetViews>
    <sheetView showGridLines="0" zoomScale="50" zoomScaleNormal="50" workbookViewId="0">
      <pane ySplit="5" topLeftCell="A6" activePane="bottomLeft" state="frozen"/>
      <selection pane="bottomLeft" activeCell="AB6" sqref="AB6"/>
    </sheetView>
  </sheetViews>
  <sheetFormatPr baseColWidth="10" defaultColWidth="11.42578125" defaultRowHeight="15"/>
  <cols>
    <col min="1" max="1" width="17.140625" customWidth="1"/>
    <col min="2" max="2" width="23.42578125" customWidth="1"/>
    <col min="3" max="3" width="38.42578125" customWidth="1"/>
    <col min="4" max="4" width="43" customWidth="1"/>
    <col min="5" max="5" width="45.85546875" customWidth="1"/>
    <col min="6" max="6" width="19.7109375" customWidth="1"/>
    <col min="7" max="7" width="15.7109375" customWidth="1"/>
    <col min="8" max="8" width="23.85546875" customWidth="1"/>
    <col min="9" max="9" width="19.140625" customWidth="1"/>
    <col min="10" max="10" width="17.7109375" customWidth="1"/>
    <col min="11" max="11" width="16.85546875" customWidth="1"/>
    <col min="12" max="12" width="20.5703125" customWidth="1"/>
    <col min="13" max="13" width="23.7109375" customWidth="1"/>
    <col min="14" max="14" width="30.7109375" style="14" customWidth="1"/>
    <col min="15" max="15" width="28.140625" style="14" customWidth="1"/>
    <col min="16" max="16" width="46" style="14" customWidth="1"/>
    <col min="17" max="17" width="17.42578125" style="14" customWidth="1"/>
    <col min="18" max="18" width="28.28515625" style="14" customWidth="1"/>
    <col min="19" max="19" width="24.85546875" style="14" customWidth="1"/>
    <col min="20" max="20" width="35.28515625" style="14" customWidth="1"/>
    <col min="21" max="21" width="68.85546875" style="14" customWidth="1"/>
    <col min="22" max="22" width="17.42578125" style="14" customWidth="1"/>
    <col min="23" max="23" width="41.7109375" style="14" customWidth="1"/>
    <col min="24" max="25" width="11.42578125" style="14" customWidth="1"/>
    <col min="26" max="26" width="62.42578125" style="14" customWidth="1"/>
    <col min="27" max="27" width="10.42578125" style="14" customWidth="1"/>
    <col min="28" max="28" width="36.85546875" style="14" customWidth="1"/>
    <col min="29" max="29" width="10.5703125" style="14" customWidth="1"/>
    <col min="30" max="30" width="24.140625" style="14" customWidth="1"/>
    <col min="31" max="31" width="41" style="36" customWidth="1"/>
    <col min="32" max="32" width="14.28515625" style="14" customWidth="1"/>
    <col min="33" max="33" width="65.42578125" style="14" customWidth="1"/>
    <col min="16377" max="16384" width="9.140625" customWidth="1"/>
  </cols>
  <sheetData>
    <row r="3" spans="1:33" ht="36.75" customHeight="1">
      <c r="A3" s="335" t="s">
        <v>1</v>
      </c>
      <c r="B3" s="335" t="s">
        <v>2</v>
      </c>
      <c r="C3" s="335" t="s">
        <v>3</v>
      </c>
      <c r="D3" s="335" t="s">
        <v>4</v>
      </c>
      <c r="E3" s="335" t="s">
        <v>5</v>
      </c>
      <c r="F3" s="335" t="s">
        <v>6</v>
      </c>
      <c r="G3" s="335" t="s">
        <v>7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78" customHeight="1">
      <c r="A4" s="335"/>
      <c r="B4" s="335"/>
      <c r="C4" s="335"/>
      <c r="D4" s="335"/>
      <c r="E4" s="335"/>
      <c r="F4" s="335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62" t="s">
        <v>78</v>
      </c>
      <c r="O4" s="362"/>
      <c r="P4" s="362"/>
      <c r="Q4" s="362"/>
      <c r="R4" s="36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47.25" customHeight="1">
      <c r="A5" s="335"/>
      <c r="B5" s="335"/>
      <c r="C5" s="335"/>
      <c r="D5" s="335"/>
      <c r="E5" s="335"/>
      <c r="F5" s="335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313.5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/>
      <c r="P6" s="101"/>
      <c r="Q6" s="83"/>
      <c r="R6" s="101"/>
      <c r="S6" s="33"/>
      <c r="T6" s="33"/>
      <c r="U6" s="102"/>
      <c r="V6" s="83"/>
      <c r="W6" s="103"/>
      <c r="X6" s="84"/>
      <c r="Y6" s="33"/>
      <c r="Z6" s="215"/>
      <c r="AA6" s="64"/>
      <c r="AB6" s="63"/>
      <c r="AC6" s="84"/>
      <c r="AD6" s="33"/>
      <c r="AE6" s="103"/>
      <c r="AF6" s="83"/>
      <c r="AG6" s="104"/>
    </row>
    <row r="7" spans="1:33" s="8" customFormat="1" ht="280.5" customHeight="1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83"/>
      <c r="R7" s="16"/>
      <c r="S7" s="16"/>
      <c r="T7" s="16"/>
      <c r="U7" s="68"/>
      <c r="V7" s="56"/>
      <c r="W7" s="73"/>
      <c r="X7" s="62"/>
      <c r="Y7" s="16"/>
      <c r="Z7" s="198"/>
      <c r="AA7" s="64"/>
      <c r="AB7" s="63"/>
      <c r="AC7" s="16"/>
      <c r="AD7" s="16"/>
      <c r="AE7" s="60"/>
      <c r="AF7" s="56"/>
      <c r="AG7" s="65"/>
    </row>
    <row r="8" spans="1:33" s="8" customFormat="1" ht="141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68"/>
      <c r="Q8" s="83"/>
      <c r="R8" s="16"/>
      <c r="S8" s="16"/>
      <c r="T8" s="16"/>
      <c r="U8" s="56"/>
      <c r="V8" s="61"/>
      <c r="W8" s="112"/>
      <c r="X8" s="62"/>
      <c r="Y8" s="216"/>
      <c r="Z8" s="176"/>
      <c r="AA8" s="64"/>
      <c r="AB8" s="63"/>
      <c r="AC8" s="62"/>
      <c r="AD8" s="16"/>
      <c r="AE8" s="241"/>
      <c r="AF8" s="56"/>
      <c r="AG8" s="65"/>
    </row>
    <row r="9" spans="1:33" s="8" customFormat="1" ht="105.7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68"/>
      <c r="Q9" s="83"/>
      <c r="R9" s="16"/>
      <c r="S9" s="16"/>
      <c r="T9" s="16"/>
      <c r="U9" s="60"/>
      <c r="V9" s="61"/>
      <c r="W9" s="88"/>
      <c r="X9" s="62"/>
      <c r="Y9" s="16"/>
      <c r="Z9" s="64"/>
      <c r="AA9" s="64"/>
      <c r="AB9" s="63"/>
      <c r="AC9" s="62"/>
      <c r="AD9" s="16"/>
      <c r="AE9" s="64"/>
      <c r="AF9" s="56"/>
      <c r="AG9" s="60"/>
    </row>
    <row r="10" spans="1:33" s="8" customFormat="1" ht="137.25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83"/>
      <c r="R10" s="16"/>
      <c r="S10" s="16"/>
      <c r="T10" s="16"/>
      <c r="U10" s="60"/>
      <c r="V10" s="61"/>
      <c r="W10" s="191"/>
      <c r="X10" s="62"/>
      <c r="Y10" s="16"/>
      <c r="Z10" s="176"/>
      <c r="AA10" s="64"/>
      <c r="AB10" s="63"/>
      <c r="AC10" s="62"/>
      <c r="AD10" s="16"/>
      <c r="AE10" s="176"/>
      <c r="AF10" s="56"/>
      <c r="AG10" s="60"/>
    </row>
    <row r="11" spans="1:33" s="8" customFormat="1" ht="127.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55"/>
      <c r="Q11" s="83"/>
      <c r="R11" s="56"/>
      <c r="S11" s="66"/>
      <c r="T11" s="16"/>
      <c r="U11" s="60"/>
      <c r="V11" s="61"/>
      <c r="W11" s="89"/>
      <c r="X11" s="62"/>
      <c r="Y11" s="16"/>
      <c r="Z11" s="93"/>
      <c r="AA11" s="64"/>
      <c r="AB11" s="75"/>
      <c r="AC11" s="66"/>
      <c r="AD11" s="16"/>
      <c r="AE11" s="93"/>
      <c r="AF11" s="56"/>
      <c r="AG11" s="65"/>
    </row>
    <row r="12" spans="1:33" s="8" customFormat="1" ht="178.5" customHeight="1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83"/>
      <c r="R12" s="56"/>
      <c r="S12" s="82"/>
      <c r="T12" s="16"/>
      <c r="U12" s="60"/>
      <c r="V12" s="61"/>
      <c r="W12" s="90"/>
      <c r="X12" s="62"/>
      <c r="Y12" s="30"/>
      <c r="Z12" s="176"/>
      <c r="AA12" s="64"/>
      <c r="AB12" s="63"/>
      <c r="AC12" s="82"/>
      <c r="AD12" s="97"/>
      <c r="AE12" s="60"/>
      <c r="AF12" s="56"/>
      <c r="AG12" s="65"/>
    </row>
    <row r="13" spans="1:33" s="8" customFormat="1" ht="56.25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55"/>
      <c r="Q13" s="83"/>
      <c r="R13" s="56"/>
      <c r="S13" s="16"/>
      <c r="T13" s="16"/>
      <c r="U13" s="29"/>
      <c r="V13" s="61"/>
      <c r="W13" s="90"/>
      <c r="X13" s="77"/>
      <c r="Y13" s="32"/>
      <c r="Z13" s="217"/>
      <c r="AA13" s="78"/>
      <c r="AB13" s="63"/>
      <c r="AC13" s="82"/>
      <c r="AD13" s="97"/>
      <c r="AE13" s="217"/>
      <c r="AF13" s="56"/>
      <c r="AG13" s="79"/>
    </row>
    <row r="14" spans="1:33" s="29" customFormat="1" ht="75" customHeight="1">
      <c r="A14" s="328" t="s">
        <v>43</v>
      </c>
      <c r="B14" s="340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68"/>
      <c r="Q14" s="83"/>
      <c r="R14" s="16"/>
      <c r="S14" s="16"/>
      <c r="T14" s="16"/>
      <c r="U14" s="60"/>
      <c r="V14" s="61"/>
      <c r="W14" s="81"/>
      <c r="X14" s="62"/>
      <c r="Y14" s="33"/>
      <c r="Z14" s="219"/>
      <c r="AA14" s="64"/>
      <c r="AB14" s="64"/>
      <c r="AC14" s="16"/>
      <c r="AD14" s="97"/>
      <c r="AE14" s="73"/>
      <c r="AF14" s="56"/>
      <c r="AG14" s="56"/>
    </row>
    <row r="15" spans="1:33" s="8" customFormat="1" ht="135.75" customHeight="1">
      <c r="A15" s="329"/>
      <c r="B15" s="341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/>
      <c r="P15" s="55"/>
      <c r="Q15" s="83"/>
      <c r="R15" s="56"/>
      <c r="S15" s="16"/>
      <c r="T15" s="16"/>
      <c r="U15" s="218"/>
      <c r="V15" s="61"/>
      <c r="W15" s="81"/>
      <c r="X15" s="62"/>
      <c r="Y15" s="216"/>
      <c r="Z15" s="176"/>
      <c r="AA15" s="64"/>
      <c r="AB15" s="64"/>
      <c r="AC15" s="16"/>
      <c r="AD15" s="221"/>
      <c r="AE15" s="74"/>
      <c r="AF15" s="56"/>
      <c r="AG15" s="94"/>
    </row>
    <row r="16" spans="1:33" ht="112.5">
      <c r="A16" s="330"/>
      <c r="B16" s="342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06"/>
      <c r="O16" s="106"/>
      <c r="P16" s="111"/>
      <c r="Q16" s="83"/>
      <c r="R16" s="105"/>
      <c r="S16" s="124"/>
      <c r="T16" s="192"/>
      <c r="U16" s="124"/>
      <c r="V16" s="124"/>
      <c r="W16" s="81"/>
      <c r="X16" s="62"/>
      <c r="Y16" s="16"/>
      <c r="Z16" s="176"/>
      <c r="AA16" s="64"/>
      <c r="AB16" s="64"/>
      <c r="AC16" s="16"/>
      <c r="AD16" s="221"/>
      <c r="AE16" s="74"/>
      <c r="AF16" s="56"/>
      <c r="AG16" s="94"/>
    </row>
    <row r="17" spans="1:33" ht="75" customHeight="1">
      <c r="A17" s="328" t="s">
        <v>53</v>
      </c>
      <c r="B17" s="340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13"/>
      <c r="O17" s="113"/>
      <c r="P17" s="106"/>
      <c r="Q17" s="83"/>
      <c r="R17" s="56"/>
      <c r="S17" s="124"/>
      <c r="T17" s="124"/>
      <c r="U17" s="195"/>
      <c r="V17" s="124"/>
      <c r="W17" s="81"/>
      <c r="X17" s="62"/>
      <c r="Y17" s="16"/>
      <c r="Z17" s="64"/>
      <c r="AA17" s="64"/>
      <c r="AB17" s="63"/>
      <c r="AC17" s="16"/>
      <c r="AD17" s="16"/>
      <c r="AE17" s="64"/>
      <c r="AF17" s="56"/>
      <c r="AG17" s="94"/>
    </row>
    <row r="18" spans="1:33" ht="75">
      <c r="A18" s="329"/>
      <c r="B18" s="341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06"/>
      <c r="O18" s="106"/>
      <c r="P18" s="106"/>
      <c r="Q18" s="83"/>
      <c r="R18" s="105"/>
      <c r="S18" s="124"/>
      <c r="T18" s="192"/>
      <c r="U18" s="124"/>
      <c r="V18" s="227"/>
      <c r="W18" s="81"/>
      <c r="X18" s="62"/>
      <c r="Y18" s="16"/>
      <c r="Z18" s="197"/>
      <c r="AA18" s="64"/>
      <c r="AB18" s="63"/>
      <c r="AC18" s="16"/>
      <c r="AD18" s="16"/>
      <c r="AE18" s="74"/>
      <c r="AF18" s="56"/>
      <c r="AG18" s="94"/>
    </row>
    <row r="19" spans="1:33" ht="112.5">
      <c r="A19" s="329"/>
      <c r="B19" s="341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80" t="str">
        <f>'Formulación 2025'!F19</f>
        <v>Número de actividades ejecutadas / Número actividades planteadas</v>
      </c>
      <c r="H19" s="250">
        <v>45748</v>
      </c>
      <c r="I19" s="254">
        <v>46022</v>
      </c>
      <c r="J19" s="100"/>
      <c r="K19" s="97">
        <v>0.3</v>
      </c>
      <c r="L19" s="97">
        <v>0.4</v>
      </c>
      <c r="M19" s="99">
        <v>0.3</v>
      </c>
      <c r="N19" s="290"/>
      <c r="O19" s="290"/>
      <c r="P19" s="290"/>
      <c r="Q19" s="270"/>
      <c r="R19" s="290"/>
      <c r="S19" s="294"/>
      <c r="T19" s="294"/>
      <c r="U19" s="294"/>
      <c r="V19" s="294"/>
      <c r="W19" s="88"/>
      <c r="X19" s="108"/>
      <c r="Y19" s="30"/>
      <c r="Z19" s="295"/>
      <c r="AA19" s="109"/>
      <c r="AB19" s="315"/>
      <c r="AC19" s="30"/>
      <c r="AD19" s="30"/>
      <c r="AE19" s="295"/>
      <c r="AF19" s="92"/>
      <c r="AG19" s="180"/>
    </row>
    <row r="20" spans="1:33" ht="45">
      <c r="A20" s="330"/>
      <c r="B20" s="342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11"/>
      <c r="AF20" s="106"/>
      <c r="AG20" s="106"/>
    </row>
    <row r="24" spans="1:33" ht="18.75">
      <c r="E24" s="296"/>
    </row>
  </sheetData>
  <mergeCells count="24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A17:A20"/>
    <mergeCell ref="B17:B20"/>
    <mergeCell ref="A6:A9"/>
    <mergeCell ref="B6:B9"/>
    <mergeCell ref="A10:A13"/>
    <mergeCell ref="B10:B13"/>
    <mergeCell ref="A14:A16"/>
    <mergeCell ref="B14:B16"/>
  </mergeCells>
  <dataValidations count="5">
    <dataValidation type="list" allowBlank="1" showInputMessage="1" showErrorMessage="1" errorTitle="Error Reporte validado" error="Debe escoger alguna de las dos opciones disponibles." promptTitle="Reporte validado" sqref="V18" xr:uid="{FF16EC6D-877F-494A-84C8-F73F7F5B8E76}">
      <formula1>#REF!</formula1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2:P13 P15" xr:uid="{2E89DFEC-67A6-4EA4-8FF5-E527BBAFA670}">
      <formula1>100</formula1>
      <formula2>5000</formula2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11" xr:uid="{A67F3222-2255-4FFD-875A-05FE4FAAD119}">
      <formula1>P6</formula1>
      <formula2>P7</formula2>
    </dataValidation>
    <dataValidation type="list" allowBlank="1" showInputMessage="1" showErrorMessage="1" errorTitle="Error Reporte validado" error="Debe escoger alguna de las dos opciones disponibles." promptTitle="Reporte validado" sqref="AF6:AF19 V6:V15" xr:uid="{CE6233D7-B1D0-41B2-9887-6A052EE60798}">
      <formula1>$P$1:$P$2</formula1>
    </dataValidation>
    <dataValidation type="list" allowBlank="1" showInputMessage="1" showErrorMessage="1" errorTitle="Error Reporte validado" error="Debe escoger alguna de las dos opciones disponibles." promptTitle="Reporte validado" sqref="Q6:Q19" xr:uid="{FB1E05A8-7905-4635-A135-747C7E922DA3}">
      <formula1>$Q$1:$Q$2</formula1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 Reporte validado" error="Debe escoger alguna de las dos opciones disponibles." promptTitle="Reporte validado" xr:uid="{C67AADEA-74A9-4506-AE13-D9A61D23D332}">
          <x14:formula1>
            <xm:f>Hoja1!$A$1:$A$2</xm:f>
          </x14:formula1>
          <xm:sqref>AF20:AF1048576 AF1:AF5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619B-077D-4CB3-B58C-ED48A091B836}">
  <dimension ref="A2:AG20"/>
  <sheetViews>
    <sheetView showGridLines="0" zoomScale="50" zoomScaleNormal="50" workbookViewId="0">
      <pane ySplit="2" topLeftCell="A3" activePane="bottomLeft" state="frozen"/>
      <selection activeCell="G1" sqref="G1"/>
      <selection pane="bottomLeft" activeCell="O6" sqref="O6"/>
    </sheetView>
  </sheetViews>
  <sheetFormatPr baseColWidth="10" defaultColWidth="11.42578125" defaultRowHeight="15"/>
  <cols>
    <col min="1" max="1" width="35.7109375" bestFit="1" customWidth="1"/>
    <col min="2" max="3" width="35.7109375" customWidth="1"/>
    <col min="4" max="4" width="45.140625" customWidth="1"/>
    <col min="5" max="5" width="36.28515625" customWidth="1"/>
    <col min="6" max="7" width="35.7109375" customWidth="1"/>
    <col min="8" max="8" width="23.85546875" customWidth="1"/>
    <col min="9" max="13" width="17.7109375" customWidth="1"/>
    <col min="14" max="14" width="18.42578125" style="14" customWidth="1"/>
    <col min="15" max="15" width="17" style="14" customWidth="1"/>
    <col min="16" max="16" width="63.28515625" style="14" customWidth="1"/>
    <col min="17" max="17" width="13.28515625" style="14" customWidth="1"/>
    <col min="18" max="18" width="60.140625" style="14" customWidth="1"/>
    <col min="19" max="19" width="16.7109375" style="14" customWidth="1"/>
    <col min="20" max="20" width="11.42578125" style="14" customWidth="1"/>
    <col min="21" max="21" width="48" style="14" customWidth="1"/>
    <col min="22" max="22" width="16.7109375" style="14" customWidth="1"/>
    <col min="23" max="23" width="68.28515625" style="14" customWidth="1"/>
    <col min="24" max="24" width="19.42578125" style="14" customWidth="1"/>
    <col min="25" max="25" width="16" style="14" customWidth="1"/>
    <col min="26" max="26" width="60.42578125" style="14" customWidth="1"/>
    <col min="27" max="27" width="9.85546875" style="14" customWidth="1"/>
    <col min="28" max="28" width="36.85546875" style="14" customWidth="1"/>
    <col min="29" max="29" width="7.28515625" style="14" customWidth="1"/>
    <col min="30" max="30" width="21.42578125" style="14" customWidth="1"/>
    <col min="31" max="31" width="69.7109375" style="14" customWidth="1"/>
    <col min="32" max="32" width="14.28515625" style="14" customWidth="1"/>
    <col min="33" max="33" width="67.42578125" style="14" customWidth="1"/>
  </cols>
  <sheetData>
    <row r="2" spans="1:33" s="8" customFormat="1" ht="15.7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6.75" customHeight="1">
      <c r="A3" s="335" t="s">
        <v>1</v>
      </c>
      <c r="B3" s="335" t="s">
        <v>2</v>
      </c>
      <c r="C3" s="335" t="s">
        <v>3</v>
      </c>
      <c r="D3" s="335" t="s">
        <v>4</v>
      </c>
      <c r="E3" s="335" t="s">
        <v>5</v>
      </c>
      <c r="F3" s="335" t="s">
        <v>6</v>
      </c>
      <c r="G3" s="335" t="s">
        <v>7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78" customHeight="1">
      <c r="A4" s="335"/>
      <c r="B4" s="335"/>
      <c r="C4" s="335"/>
      <c r="D4" s="335"/>
      <c r="E4" s="335"/>
      <c r="F4" s="335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62" t="s">
        <v>78</v>
      </c>
      <c r="O4" s="362"/>
      <c r="P4" s="362"/>
      <c r="Q4" s="362"/>
      <c r="R4" s="36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63">
      <c r="A5" s="335"/>
      <c r="B5" s="335"/>
      <c r="C5" s="335"/>
      <c r="D5" s="335"/>
      <c r="E5" s="335"/>
      <c r="F5" s="335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303" customHeight="1">
      <c r="A6" s="328" t="s">
        <v>17</v>
      </c>
      <c r="B6" s="328" t="s">
        <v>17</v>
      </c>
      <c r="C6" s="340" t="s">
        <v>18</v>
      </c>
      <c r="D6" s="246" t="s">
        <v>19</v>
      </c>
      <c r="E6" s="247" t="s">
        <v>20</v>
      </c>
      <c r="F6" s="57" t="str">
        <f>'Formulación 2025'!D6</f>
        <v xml:space="preserve">Un documento de caracterización entregado </v>
      </c>
      <c r="G6" s="56" t="str">
        <f>'Formulación 2025'!E6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33"/>
      <c r="O6" s="33"/>
      <c r="P6" s="101"/>
      <c r="Q6" s="56"/>
      <c r="R6" s="101"/>
      <c r="S6" s="33"/>
      <c r="T6" s="33"/>
      <c r="U6" s="102"/>
      <c r="V6" s="83"/>
      <c r="W6" s="103"/>
      <c r="X6" s="84"/>
      <c r="Y6" s="33"/>
      <c r="Z6" s="103"/>
      <c r="AA6" s="64"/>
      <c r="AB6" s="63"/>
      <c r="AC6" s="84"/>
      <c r="AD6" s="33"/>
      <c r="AE6" s="103"/>
      <c r="AF6" s="83"/>
      <c r="AG6" s="104"/>
    </row>
    <row r="7" spans="1:33" s="8" customFormat="1" ht="301.5" customHeight="1">
      <c r="A7" s="329"/>
      <c r="B7" s="329"/>
      <c r="C7" s="341"/>
      <c r="D7" s="246" t="s">
        <v>23</v>
      </c>
      <c r="E7" s="249" t="s">
        <v>24</v>
      </c>
      <c r="F7" s="57" t="str">
        <f>'Formulación 2025'!D7</f>
        <v>Un plan de trabajo diseñado</v>
      </c>
      <c r="G7" s="56" t="str">
        <f>'Formulación 2025'!E7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6"/>
      <c r="O7" s="16"/>
      <c r="P7" s="16"/>
      <c r="Q7" s="16"/>
      <c r="R7" s="16"/>
      <c r="S7" s="16"/>
      <c r="T7" s="16"/>
      <c r="U7" s="68"/>
      <c r="V7" s="56"/>
      <c r="W7" s="73"/>
      <c r="X7" s="62"/>
      <c r="Y7" s="16"/>
      <c r="Z7" s="68"/>
      <c r="AA7" s="64"/>
      <c r="AB7" s="63"/>
      <c r="AC7" s="16"/>
      <c r="AD7" s="16"/>
      <c r="AE7" s="60"/>
      <c r="AF7" s="56"/>
      <c r="AG7" s="65"/>
    </row>
    <row r="8" spans="1:33" s="8" customFormat="1" ht="200.25" customHeight="1">
      <c r="A8" s="329"/>
      <c r="B8" s="329"/>
      <c r="C8" s="341"/>
      <c r="D8" s="246" t="s">
        <v>25</v>
      </c>
      <c r="E8" s="249" t="s">
        <v>26</v>
      </c>
      <c r="F8" s="98" t="str">
        <f>'Formulación 2025'!D8</f>
        <v>Un informe trimestral del plan de trabajo ejecutado</v>
      </c>
      <c r="G8" s="57" t="str">
        <f>'Formulación 2025'!E8</f>
        <v>% Avance de la implementación del plan de trabajo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16"/>
      <c r="O8" s="16"/>
      <c r="P8" s="16"/>
      <c r="Q8" s="16"/>
      <c r="R8" s="16"/>
      <c r="S8" s="16"/>
      <c r="T8" s="16"/>
      <c r="U8" s="56"/>
      <c r="V8" s="61"/>
      <c r="W8" s="112"/>
      <c r="X8" s="62"/>
      <c r="Y8" s="16"/>
      <c r="Z8" s="71"/>
      <c r="AA8" s="64"/>
      <c r="AB8" s="63"/>
      <c r="AC8" s="62"/>
      <c r="AD8" s="16"/>
      <c r="AE8" s="60"/>
      <c r="AF8" s="56"/>
      <c r="AG8" s="65"/>
    </row>
    <row r="9" spans="1:33" s="8" customFormat="1" ht="205.5" customHeight="1">
      <c r="A9" s="330"/>
      <c r="B9" s="330"/>
      <c r="C9" s="342"/>
      <c r="D9" s="252" t="s">
        <v>30</v>
      </c>
      <c r="E9" s="249" t="s">
        <v>31</v>
      </c>
      <c r="F9" s="80" t="str">
        <f>'Formulación 2025'!D9</f>
        <v xml:space="preserve">Informe de la evaluación </v>
      </c>
      <c r="G9" s="80" t="str">
        <f>'Formulación 2025'!E9</f>
        <v>N/A</v>
      </c>
      <c r="H9" s="248">
        <v>46023</v>
      </c>
      <c r="I9" s="248">
        <v>46112</v>
      </c>
      <c r="J9" s="310"/>
      <c r="K9" s="310"/>
      <c r="L9" s="310"/>
      <c r="M9" s="311"/>
      <c r="N9" s="16"/>
      <c r="O9" s="16"/>
      <c r="P9" s="16"/>
      <c r="Q9" s="16"/>
      <c r="R9" s="16"/>
      <c r="S9" s="16"/>
      <c r="T9" s="16"/>
      <c r="U9" s="60"/>
      <c r="V9" s="61"/>
      <c r="W9" s="88"/>
      <c r="X9" s="62"/>
      <c r="Y9" s="16"/>
      <c r="Z9" s="74"/>
      <c r="AA9" s="64"/>
      <c r="AB9" s="63"/>
      <c r="AC9" s="62"/>
      <c r="AD9" s="16"/>
      <c r="AE9" s="60"/>
      <c r="AF9" s="56"/>
      <c r="AG9" s="60"/>
    </row>
    <row r="10" spans="1:33" s="8" customFormat="1" ht="192" customHeight="1">
      <c r="A10" s="328" t="s">
        <v>32</v>
      </c>
      <c r="B10" s="328" t="s">
        <v>32</v>
      </c>
      <c r="C10" s="340" t="s">
        <v>33</v>
      </c>
      <c r="D10" s="252" t="s">
        <v>34</v>
      </c>
      <c r="E10" s="249" t="s">
        <v>35</v>
      </c>
      <c r="F10" s="80" t="str">
        <f>'Formulación 2025'!D10</f>
        <v>Un documento Estrategia de comunicación diseñada</v>
      </c>
      <c r="G10" s="80" t="str">
        <f>'Formulación 2025'!E10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6"/>
      <c r="O10" s="16"/>
      <c r="P10" s="16"/>
      <c r="Q10" s="16"/>
      <c r="R10" s="16"/>
      <c r="S10" s="16"/>
      <c r="T10" s="16"/>
      <c r="U10" s="60"/>
      <c r="V10" s="61"/>
      <c r="W10" s="176"/>
      <c r="X10" s="62"/>
      <c r="Y10" s="16"/>
      <c r="Z10" s="197"/>
      <c r="AA10" s="64"/>
      <c r="AB10" s="63"/>
      <c r="AC10" s="62"/>
      <c r="AD10" s="16"/>
      <c r="AE10" s="60"/>
      <c r="AF10" s="56"/>
      <c r="AG10" s="60"/>
    </row>
    <row r="11" spans="1:33" s="8" customFormat="1" ht="201.75" customHeight="1">
      <c r="A11" s="329"/>
      <c r="B11" s="329"/>
      <c r="C11" s="341"/>
      <c r="D11" s="252" t="s">
        <v>36</v>
      </c>
      <c r="E11" s="249" t="s">
        <v>37</v>
      </c>
      <c r="F11" s="95" t="str">
        <f>'Formulación 2025'!D11</f>
        <v xml:space="preserve">Un informe trimestral de la implementación de la estrategia de comunicación </v>
      </c>
      <c r="G11" s="95" t="str">
        <f>'Formulación 2025'!E11</f>
        <v>% Avance de la implementación del plan de trabajo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16"/>
      <c r="O11" s="16"/>
      <c r="P11" s="55"/>
      <c r="Q11" s="56"/>
      <c r="R11" s="56"/>
      <c r="S11" s="66"/>
      <c r="T11" s="16"/>
      <c r="U11" s="60"/>
      <c r="V11" s="61"/>
      <c r="W11" s="89"/>
      <c r="X11" s="62"/>
      <c r="Y11" s="16"/>
      <c r="Z11" s="93"/>
      <c r="AA11" s="64"/>
      <c r="AB11" s="75"/>
      <c r="AC11" s="66"/>
      <c r="AD11" s="16"/>
      <c r="AE11" s="60"/>
      <c r="AF11" s="56"/>
      <c r="AG11" s="65"/>
    </row>
    <row r="12" spans="1:33" s="8" customFormat="1" ht="75">
      <c r="A12" s="329"/>
      <c r="B12" s="329"/>
      <c r="C12" s="341"/>
      <c r="D12" s="252" t="s">
        <v>40</v>
      </c>
      <c r="E12" s="249" t="s">
        <v>41</v>
      </c>
      <c r="F12" s="95" t="str">
        <f>'Formulación 2025'!D12</f>
        <v>Un informe semestral</v>
      </c>
      <c r="G12" s="95" t="str">
        <f>'Formulación 2025'!E12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6"/>
      <c r="O12" s="16"/>
      <c r="P12" s="55"/>
      <c r="Q12" s="56"/>
      <c r="R12" s="56"/>
      <c r="S12" s="82"/>
      <c r="T12" s="16"/>
      <c r="U12" s="60"/>
      <c r="V12" s="61"/>
      <c r="W12" s="90"/>
      <c r="X12" s="62"/>
      <c r="Y12" s="62"/>
      <c r="Z12" s="90"/>
      <c r="AA12" s="64"/>
      <c r="AB12" s="63"/>
      <c r="AC12" s="82"/>
      <c r="AD12" s="16"/>
      <c r="AE12" s="60"/>
      <c r="AF12" s="56"/>
      <c r="AG12" s="65"/>
    </row>
    <row r="13" spans="1:33" s="8" customFormat="1" ht="189.75" customHeight="1">
      <c r="A13" s="330"/>
      <c r="B13" s="330"/>
      <c r="C13" s="342"/>
      <c r="D13" s="252" t="s">
        <v>42</v>
      </c>
      <c r="E13" s="249" t="s">
        <v>41</v>
      </c>
      <c r="F13" s="80" t="str">
        <f>'Formulación 2025'!D13</f>
        <v>Un informe semestral</v>
      </c>
      <c r="G13" s="95" t="str">
        <f>'Formulación 2025'!E13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16"/>
      <c r="O13" s="16"/>
      <c r="P13" s="55"/>
      <c r="Q13" s="56"/>
      <c r="R13" s="56"/>
      <c r="S13" s="16"/>
      <c r="T13" s="16"/>
      <c r="U13" s="60"/>
      <c r="V13" s="61"/>
      <c r="W13" s="90"/>
      <c r="X13" s="77"/>
      <c r="Y13" s="32"/>
      <c r="Z13" s="74"/>
      <c r="AA13" s="78"/>
      <c r="AB13" s="63"/>
      <c r="AC13" s="82"/>
      <c r="AD13" s="16"/>
      <c r="AE13" s="60"/>
      <c r="AF13" s="56"/>
      <c r="AG13" s="79"/>
    </row>
    <row r="14" spans="1:33" s="8" customFormat="1" ht="133.5" customHeight="1">
      <c r="A14" s="328" t="s">
        <v>43</v>
      </c>
      <c r="B14" s="328" t="s">
        <v>43</v>
      </c>
      <c r="C14" s="328" t="s">
        <v>44</v>
      </c>
      <c r="D14" s="246" t="s">
        <v>45</v>
      </c>
      <c r="E14" s="249" t="s">
        <v>46</v>
      </c>
      <c r="F14" s="80" t="str">
        <f>'Formulación 2025'!D14</f>
        <v xml:space="preserve">Un documento técnico sobre el contexto institucional </v>
      </c>
      <c r="G14" s="95" t="str">
        <f>'Formulación 2025'!E14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6"/>
      <c r="O14" s="16"/>
      <c r="P14" s="68"/>
      <c r="Q14" s="16"/>
      <c r="R14" s="16"/>
      <c r="S14" s="16"/>
      <c r="T14" s="16"/>
      <c r="U14" s="68"/>
      <c r="V14" s="61"/>
      <c r="W14" s="81"/>
      <c r="X14" s="62"/>
      <c r="Y14" s="33"/>
      <c r="Z14" s="90"/>
      <c r="AA14" s="64"/>
      <c r="AB14" s="64"/>
      <c r="AC14" s="16"/>
      <c r="AD14" s="16"/>
      <c r="AE14" s="73"/>
      <c r="AF14" s="56"/>
      <c r="AG14" s="56"/>
    </row>
    <row r="15" spans="1:33" s="8" customFormat="1" ht="175.5" customHeight="1">
      <c r="A15" s="329"/>
      <c r="B15" s="329"/>
      <c r="C15" s="329"/>
      <c r="D15" s="246" t="s">
        <v>49</v>
      </c>
      <c r="E15" s="249" t="s">
        <v>50</v>
      </c>
      <c r="F15" s="80" t="str">
        <f>'Formulación 2025'!D15</f>
        <v xml:space="preserve">Un plan de trabajo diseñado </v>
      </c>
      <c r="G15" s="95" t="str">
        <f>'Formulación 2025'!E15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16"/>
      <c r="O15" s="16"/>
      <c r="P15" s="55"/>
      <c r="Q15" s="56"/>
      <c r="R15" s="56"/>
      <c r="S15" s="16"/>
      <c r="T15" s="16"/>
      <c r="U15" s="85"/>
      <c r="V15" s="61"/>
      <c r="W15" s="81"/>
      <c r="X15" s="62"/>
      <c r="Y15" s="16"/>
      <c r="Z15" s="74"/>
      <c r="AA15" s="64"/>
      <c r="AB15" s="63"/>
      <c r="AC15" s="16"/>
      <c r="AD15" s="16"/>
      <c r="AE15" s="74"/>
      <c r="AF15" s="56"/>
      <c r="AG15" s="94"/>
    </row>
    <row r="16" spans="1:33" s="8" customFormat="1" ht="56.25">
      <c r="A16" s="330"/>
      <c r="B16" s="330"/>
      <c r="C16" s="330"/>
      <c r="D16" s="246" t="s">
        <v>51</v>
      </c>
      <c r="E16" s="249" t="s">
        <v>52</v>
      </c>
      <c r="F16" s="80" t="str">
        <f>'Formulación 2025'!D16</f>
        <v>Dos informes semestrales</v>
      </c>
      <c r="G16" s="95" t="str">
        <f>'Formulación 2025'!E16</f>
        <v>% Avance de la implementación del plan de trabajo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6"/>
      <c r="O16" s="16"/>
      <c r="P16" s="55"/>
      <c r="Q16" s="56"/>
      <c r="R16" s="105"/>
      <c r="S16" s="16"/>
      <c r="T16" s="16"/>
      <c r="U16" s="85"/>
      <c r="V16" s="61"/>
      <c r="W16" s="81"/>
      <c r="X16" s="62"/>
      <c r="Y16" s="16"/>
      <c r="Z16" s="74"/>
      <c r="AA16" s="64"/>
      <c r="AB16" s="63"/>
      <c r="AC16" s="16"/>
      <c r="AD16" s="16"/>
      <c r="AE16" s="74"/>
      <c r="AF16" s="56"/>
      <c r="AG16" s="94"/>
    </row>
    <row r="17" spans="1:33" s="8" customFormat="1" ht="93.75" customHeight="1">
      <c r="A17" s="328" t="s">
        <v>53</v>
      </c>
      <c r="B17" s="328" t="s">
        <v>53</v>
      </c>
      <c r="C17" s="328" t="s">
        <v>54</v>
      </c>
      <c r="D17" s="246" t="s">
        <v>55</v>
      </c>
      <c r="E17" s="249" t="s">
        <v>56</v>
      </c>
      <c r="F17" s="80" t="str">
        <f>'Formulación 2025'!D17</f>
        <v xml:space="preserve">Un diagnóstico sobre las necesidades de la Entidad </v>
      </c>
      <c r="G17" s="95" t="str">
        <f>'Formulación 2025'!E17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16"/>
      <c r="O17" s="16"/>
      <c r="P17" s="55"/>
      <c r="Q17" s="56"/>
      <c r="R17" s="56"/>
      <c r="S17" s="16"/>
      <c r="T17" s="16"/>
      <c r="U17" s="85"/>
      <c r="V17" s="61"/>
      <c r="W17" s="81"/>
      <c r="X17" s="62"/>
      <c r="Y17" s="16"/>
      <c r="Z17" s="74"/>
      <c r="AA17" s="64"/>
      <c r="AB17" s="63"/>
      <c r="AC17" s="16"/>
      <c r="AD17" s="16"/>
      <c r="AE17" s="74"/>
      <c r="AF17" s="56"/>
      <c r="AG17" s="94"/>
    </row>
    <row r="18" spans="1:33" s="8" customFormat="1" ht="60">
      <c r="A18" s="329"/>
      <c r="B18" s="329"/>
      <c r="C18" s="329"/>
      <c r="D18" s="246" t="s">
        <v>57</v>
      </c>
      <c r="E18" s="249" t="s">
        <v>50</v>
      </c>
      <c r="F18" s="80" t="str">
        <f>'Formulación 2025'!D18</f>
        <v xml:space="preserve">Un plan de trabajo diseñado </v>
      </c>
      <c r="G18" s="95" t="str">
        <f>'Formulación 2025'!E18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6"/>
      <c r="O18" s="16"/>
      <c r="P18" s="55"/>
      <c r="Q18" s="56"/>
      <c r="R18" s="105"/>
      <c r="S18" s="16"/>
      <c r="T18" s="16"/>
      <c r="U18" s="85"/>
      <c r="V18" s="61"/>
      <c r="W18" s="81"/>
      <c r="X18" s="62"/>
      <c r="Y18" s="16"/>
      <c r="Z18" s="74"/>
      <c r="AA18" s="64"/>
      <c r="AB18" s="63"/>
      <c r="AC18" s="16"/>
      <c r="AD18" s="16"/>
      <c r="AE18" s="74"/>
      <c r="AF18" s="56"/>
      <c r="AG18" s="94"/>
    </row>
    <row r="19" spans="1:33" ht="60">
      <c r="A19" s="329"/>
      <c r="B19" s="329"/>
      <c r="C19" s="329"/>
      <c r="D19" s="246" t="s">
        <v>58</v>
      </c>
      <c r="E19" s="249" t="s">
        <v>52</v>
      </c>
      <c r="F19" s="80" t="str">
        <f>'Formulación 2025'!D19</f>
        <v>Dos informes semestrales</v>
      </c>
      <c r="G19" s="95" t="str">
        <f>'Formulación 2025'!E19</f>
        <v>% Avance de la implementación del plan de trabajo</v>
      </c>
      <c r="H19" s="250">
        <v>45748</v>
      </c>
      <c r="I19" s="254">
        <v>46022</v>
      </c>
      <c r="J19" s="100"/>
      <c r="K19" s="97">
        <v>0.3</v>
      </c>
      <c r="L19" s="97">
        <v>0.4</v>
      </c>
      <c r="M19" s="99">
        <v>0.3</v>
      </c>
      <c r="N19" s="30"/>
      <c r="O19" s="30"/>
      <c r="P19" s="107"/>
      <c r="Q19" s="92"/>
      <c r="R19" s="290"/>
      <c r="S19" s="30"/>
      <c r="T19" s="30"/>
      <c r="U19" s="297"/>
      <c r="V19" s="225"/>
      <c r="W19" s="88"/>
      <c r="X19" s="108"/>
      <c r="Y19" s="30"/>
      <c r="Z19" s="295"/>
      <c r="AA19" s="109"/>
      <c r="AB19" s="109"/>
      <c r="AC19" s="30"/>
      <c r="AD19" s="30"/>
      <c r="AE19" s="295"/>
      <c r="AF19" s="298"/>
      <c r="AG19" s="180"/>
    </row>
    <row r="20" spans="1:33" ht="56.25" customHeight="1">
      <c r="A20" s="330"/>
      <c r="B20" s="330"/>
      <c r="C20" s="330"/>
      <c r="D20" s="246" t="s">
        <v>59</v>
      </c>
      <c r="E20" s="249" t="s">
        <v>60</v>
      </c>
      <c r="F20" s="80" t="str">
        <f>'Formulación 2025'!D20</f>
        <v>Un Informe de evaluación</v>
      </c>
      <c r="G20" s="80" t="str">
        <f>'Formulación 2025'!E20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</sheetData>
  <mergeCells count="28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B10:B13"/>
    <mergeCell ref="A6:A9"/>
    <mergeCell ref="B6:B9"/>
    <mergeCell ref="A10:A13"/>
    <mergeCell ref="C6:C9"/>
    <mergeCell ref="C10:C13"/>
    <mergeCell ref="C14:C16"/>
    <mergeCell ref="A14:A16"/>
    <mergeCell ref="B14:B16"/>
    <mergeCell ref="A17:A20"/>
    <mergeCell ref="B17:B20"/>
    <mergeCell ref="C17:C20"/>
  </mergeCells>
  <dataValidations count="4"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11" xr:uid="{455060A5-1868-4B08-8F3B-885529299D62}">
      <formula1>P6</formula1>
      <formula2>P7</formula2>
    </dataValidation>
    <dataValidation type="textLength" allowBlank="1" showInputMessage="1" showErrorMessage="1" errorTitle="Error en # caracteres del texto" error="El texto debe contener entre 100 y 5000 caracteres." promptTitle="Avance Descriptivo/Observaciones" prompt="El texto debe contener entre 100 y 5000 caracteres._x000a__x000a_" sqref="P6 P12:P13 P15:P21" xr:uid="{F490B4B7-A8D0-4283-83C7-668B594035CF}">
      <formula1>100</formula1>
      <formula2>5000</formula2>
    </dataValidation>
    <dataValidation type="list" allowBlank="1" showInputMessage="1" showErrorMessage="1" errorTitle="Error Reporte validado" error="Debe escoger alguna de las dos opciones disponibles." promptTitle="Reporte validado" sqref="AF6:AF21 Q12 V6:V21 Q16 Q18:Q21" xr:uid="{6A38CFE1-3BA1-4ABA-9E45-34DA474A3A81}">
      <formula1>$Q$3:$Q$4</formula1>
    </dataValidation>
    <dataValidation type="list" allowBlank="1" showInputMessage="1" showErrorMessage="1" errorTitle="Error Reporte validado" error="Debe escoger alguna de las dos opciones disponibles." promptTitle="Reporte validado" sqref="Q6 Q11 Q13 Q15 Q17" xr:uid="{F19D93C5-0F82-4F26-AAE0-D5ED7921740A}">
      <formula1>$Q$1:$Q$2</formula1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0A3E-F41D-419E-A003-E63BD82BB23D}">
  <dimension ref="A1:AG21"/>
  <sheetViews>
    <sheetView showGridLines="0" zoomScale="70" zoomScaleNormal="70" workbookViewId="0">
      <pane ySplit="5" topLeftCell="A6" activePane="bottomLeft" state="frozen"/>
      <selection activeCell="D1" sqref="D1"/>
      <selection pane="bottomLeft" activeCell="I9" sqref="I9"/>
    </sheetView>
  </sheetViews>
  <sheetFormatPr baseColWidth="10" defaultColWidth="11.42578125" defaultRowHeight="15"/>
  <cols>
    <col min="1" max="1" width="35.7109375" bestFit="1" customWidth="1"/>
    <col min="2" max="3" width="35.7109375" customWidth="1"/>
    <col min="4" max="4" width="45.140625" customWidth="1"/>
    <col min="5" max="5" width="46" customWidth="1"/>
    <col min="6" max="7" width="35.7109375" customWidth="1"/>
    <col min="8" max="8" width="23.85546875" customWidth="1"/>
    <col min="9" max="9" width="17.7109375" customWidth="1"/>
    <col min="10" max="10" width="11" customWidth="1"/>
    <col min="11" max="11" width="9.7109375" customWidth="1"/>
    <col min="12" max="13" width="11.7109375" customWidth="1"/>
    <col min="14" max="14" width="12.42578125" style="14" customWidth="1"/>
    <col min="15" max="15" width="12.7109375" style="14" customWidth="1"/>
    <col min="16" max="16" width="68.42578125" style="14" customWidth="1"/>
    <col min="17" max="17" width="21.28515625" style="14" customWidth="1"/>
    <col min="18" max="18" width="59.42578125" style="14" customWidth="1"/>
    <col min="19" max="19" width="15.42578125" style="14" customWidth="1"/>
    <col min="20" max="20" width="15.7109375" style="14" customWidth="1"/>
    <col min="21" max="21" width="69.140625" style="14" customWidth="1"/>
    <col min="22" max="22" width="16.7109375" style="14" customWidth="1"/>
    <col min="23" max="23" width="56.85546875" style="14" customWidth="1"/>
    <col min="24" max="24" width="19.42578125" style="14" customWidth="1"/>
    <col min="25" max="25" width="16" style="14" customWidth="1"/>
    <col min="26" max="26" width="60.42578125" style="14" customWidth="1"/>
    <col min="27" max="27" width="9.42578125" style="14" customWidth="1"/>
    <col min="28" max="28" width="39.5703125" style="14" customWidth="1"/>
    <col min="29" max="29" width="9.85546875" style="14" customWidth="1"/>
    <col min="30" max="30" width="21.42578125" style="14" customWidth="1"/>
    <col min="31" max="31" width="69.7109375" style="14" customWidth="1"/>
    <col min="32" max="32" width="14.28515625" style="14" customWidth="1"/>
    <col min="33" max="33" width="59.7109375" style="14" customWidth="1"/>
  </cols>
  <sheetData>
    <row r="1" spans="1:33" s="8" customFormat="1" ht="15.75" hidden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1"/>
      <c r="O1" s="11"/>
      <c r="P1" s="10">
        <v>100</v>
      </c>
      <c r="Q1" s="10" t="s">
        <v>86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8" customFormat="1" ht="15.75" hidden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O2" s="11"/>
      <c r="P2" s="10">
        <v>5000</v>
      </c>
      <c r="Q2" s="10" t="s">
        <v>88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6.75" customHeight="1">
      <c r="A3" s="335" t="s">
        <v>1</v>
      </c>
      <c r="B3" s="335" t="s">
        <v>2</v>
      </c>
      <c r="C3" s="336" t="s">
        <v>3</v>
      </c>
      <c r="D3" s="336" t="s">
        <v>4</v>
      </c>
      <c r="E3" s="336" t="s">
        <v>5</v>
      </c>
      <c r="F3" s="336" t="s">
        <v>6</v>
      </c>
      <c r="G3" s="335" t="s">
        <v>7</v>
      </c>
      <c r="H3" s="363" t="s">
        <v>8</v>
      </c>
      <c r="I3" s="363"/>
      <c r="J3" s="364" t="s">
        <v>89</v>
      </c>
      <c r="K3" s="365"/>
      <c r="L3" s="365"/>
      <c r="M3" s="366"/>
      <c r="N3" s="362" t="s">
        <v>90</v>
      </c>
      <c r="O3" s="367"/>
      <c r="P3" s="367"/>
      <c r="Q3" s="367"/>
      <c r="R3" s="36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</row>
    <row r="4" spans="1:33" ht="78" customHeight="1">
      <c r="A4" s="335"/>
      <c r="B4" s="335"/>
      <c r="C4" s="336"/>
      <c r="D4" s="336"/>
      <c r="E4" s="336"/>
      <c r="F4" s="336"/>
      <c r="G4" s="335"/>
      <c r="H4" s="368" t="s">
        <v>10</v>
      </c>
      <c r="I4" s="368" t="s">
        <v>11</v>
      </c>
      <c r="J4" s="265" t="s">
        <v>78</v>
      </c>
      <c r="K4" s="265" t="s">
        <v>79</v>
      </c>
      <c r="L4" s="265" t="s">
        <v>80</v>
      </c>
      <c r="M4" s="266" t="s">
        <v>81</v>
      </c>
      <c r="N4" s="362" t="s">
        <v>78</v>
      </c>
      <c r="O4" s="362"/>
      <c r="P4" s="362"/>
      <c r="Q4" s="362"/>
      <c r="R4" s="362"/>
      <c r="S4" s="362" t="s">
        <v>79</v>
      </c>
      <c r="T4" s="362"/>
      <c r="U4" s="362"/>
      <c r="V4" s="362"/>
      <c r="W4" s="362"/>
      <c r="X4" s="362" t="s">
        <v>80</v>
      </c>
      <c r="Y4" s="362"/>
      <c r="Z4" s="362"/>
      <c r="AA4" s="362"/>
      <c r="AB4" s="362"/>
      <c r="AC4" s="362" t="s">
        <v>81</v>
      </c>
      <c r="AD4" s="362"/>
      <c r="AE4" s="362"/>
      <c r="AF4" s="362"/>
      <c r="AG4" s="362"/>
    </row>
    <row r="5" spans="1:33" ht="56.25">
      <c r="A5" s="335"/>
      <c r="B5" s="335"/>
      <c r="C5" s="336"/>
      <c r="D5" s="336"/>
      <c r="E5" s="336"/>
      <c r="F5" s="336"/>
      <c r="G5" s="335"/>
      <c r="H5" s="369"/>
      <c r="I5" s="369"/>
      <c r="J5" s="264" t="s">
        <v>16</v>
      </c>
      <c r="K5" s="264" t="s">
        <v>16</v>
      </c>
      <c r="L5" s="264" t="s">
        <v>16</v>
      </c>
      <c r="M5" s="267" t="s">
        <v>16</v>
      </c>
      <c r="N5" s="268" t="s">
        <v>91</v>
      </c>
      <c r="O5" s="268" t="s">
        <v>92</v>
      </c>
      <c r="P5" s="268" t="s">
        <v>93</v>
      </c>
      <c r="Q5" s="268" t="s">
        <v>94</v>
      </c>
      <c r="R5" s="268" t="s">
        <v>95</v>
      </c>
      <c r="S5" s="268" t="s">
        <v>91</v>
      </c>
      <c r="T5" s="268" t="s">
        <v>92</v>
      </c>
      <c r="U5" s="268" t="s">
        <v>93</v>
      </c>
      <c r="V5" s="268" t="s">
        <v>94</v>
      </c>
      <c r="W5" s="268" t="s">
        <v>95</v>
      </c>
      <c r="X5" s="268" t="s">
        <v>91</v>
      </c>
      <c r="Y5" s="268" t="s">
        <v>92</v>
      </c>
      <c r="Z5" s="268" t="s">
        <v>93</v>
      </c>
      <c r="AA5" s="268" t="s">
        <v>94</v>
      </c>
      <c r="AB5" s="268" t="s">
        <v>95</v>
      </c>
      <c r="AC5" s="268" t="s">
        <v>91</v>
      </c>
      <c r="AD5" s="268" t="s">
        <v>92</v>
      </c>
      <c r="AE5" s="268" t="s">
        <v>93</v>
      </c>
      <c r="AF5" s="268" t="s">
        <v>94</v>
      </c>
      <c r="AG5" s="268" t="s">
        <v>95</v>
      </c>
    </row>
    <row r="6" spans="1:33" s="8" customFormat="1" ht="126" customHeight="1">
      <c r="A6" s="328" t="s">
        <v>17</v>
      </c>
      <c r="B6" s="340" t="s">
        <v>18</v>
      </c>
      <c r="C6" s="246" t="s">
        <v>19</v>
      </c>
      <c r="D6" s="247" t="s">
        <v>20</v>
      </c>
      <c r="E6" s="57" t="str">
        <f>'Formulación 2025'!C6</f>
        <v>Realizar la caracterización de la cultura organizacional de la entidad, alineada con los valores y objetivos estratégicos de la entidad</v>
      </c>
      <c r="F6" s="56" t="str">
        <f>'Formulación 2025'!D6</f>
        <v xml:space="preserve">Un documento de caracterización entregado </v>
      </c>
      <c r="G6" s="80" t="str">
        <f>'Formulación 2025'!F6</f>
        <v>N/A</v>
      </c>
      <c r="H6" s="248">
        <v>45689</v>
      </c>
      <c r="I6" s="248">
        <v>45747</v>
      </c>
      <c r="J6" s="97">
        <v>1</v>
      </c>
      <c r="K6" s="96"/>
      <c r="L6" s="96"/>
      <c r="M6" s="56"/>
      <c r="N6" s="84"/>
      <c r="O6" s="62"/>
      <c r="P6" s="64"/>
      <c r="Q6" s="83"/>
      <c r="R6" s="101"/>
      <c r="S6" s="84"/>
      <c r="T6" s="62"/>
      <c r="U6" s="64"/>
      <c r="V6" s="83"/>
      <c r="W6" s="103"/>
      <c r="X6" s="84"/>
      <c r="Y6" s="62"/>
      <c r="Z6" s="217"/>
      <c r="AA6" s="64"/>
      <c r="AB6" s="63"/>
      <c r="AC6" s="84"/>
      <c r="AD6" s="84"/>
      <c r="AE6" s="62"/>
      <c r="AF6" s="217"/>
      <c r="AG6" s="104"/>
    </row>
    <row r="7" spans="1:33" s="8" customFormat="1" ht="75">
      <c r="A7" s="329"/>
      <c r="B7" s="341"/>
      <c r="C7" s="246" t="s">
        <v>23</v>
      </c>
      <c r="D7" s="249" t="s">
        <v>24</v>
      </c>
      <c r="E7" s="57" t="str">
        <f>'Formulación 2025'!C7</f>
        <v xml:space="preserve">
Elaborar  el plan de trabajo del modelo de cultura organizacional de acuerdo con los resultados del diagnóstico</v>
      </c>
      <c r="F7" s="56" t="str">
        <f>'Formulación 2025'!D7</f>
        <v>Un plan de trabajo diseñado</v>
      </c>
      <c r="G7" s="80" t="str">
        <f>'Formulación 2025'!F7</f>
        <v>N/A</v>
      </c>
      <c r="H7" s="248">
        <v>45689</v>
      </c>
      <c r="I7" s="248">
        <v>45747</v>
      </c>
      <c r="J7" s="97">
        <v>1</v>
      </c>
      <c r="K7" s="97"/>
      <c r="L7" s="97"/>
      <c r="M7" s="97"/>
      <c r="N7" s="116"/>
      <c r="O7" s="117"/>
      <c r="P7" s="64"/>
      <c r="Q7" s="83"/>
      <c r="R7" s="16"/>
      <c r="S7" s="84"/>
      <c r="T7" s="62"/>
      <c r="U7" s="64"/>
      <c r="V7" s="56"/>
      <c r="W7" s="73"/>
      <c r="X7" s="62"/>
      <c r="Y7" s="57"/>
      <c r="Z7" s="59"/>
      <c r="AA7" s="64"/>
      <c r="AB7" s="63"/>
      <c r="AC7" s="16"/>
      <c r="AD7" s="16"/>
      <c r="AE7" s="60"/>
      <c r="AF7" s="56"/>
      <c r="AG7" s="65"/>
    </row>
    <row r="8" spans="1:33" s="8" customFormat="1" ht="200.25" customHeight="1">
      <c r="A8" s="329"/>
      <c r="B8" s="341"/>
      <c r="C8" s="246" t="s">
        <v>25</v>
      </c>
      <c r="D8" s="249" t="s">
        <v>26</v>
      </c>
      <c r="E8" s="98" t="str">
        <f>'Formulación 2025'!C8</f>
        <v>Ejecutar el plan de trabajo que permita la implementación del modelo de cultura organizacional de la entidad.</v>
      </c>
      <c r="F8" s="57" t="str">
        <f>'Formulación 2025'!D8</f>
        <v>Un informe trimestral del plan de trabajo ejecutado</v>
      </c>
      <c r="G8" s="80" t="str">
        <f>'Formulación 2025'!F8</f>
        <v>Número de actividades ejecutadas / Número actividades planteadas</v>
      </c>
      <c r="H8" s="248">
        <v>45748</v>
      </c>
      <c r="I8" s="248">
        <v>46022</v>
      </c>
      <c r="J8" s="97"/>
      <c r="K8" s="97">
        <v>0.4</v>
      </c>
      <c r="L8" s="97">
        <v>0.3</v>
      </c>
      <c r="M8" s="99">
        <v>0.3</v>
      </c>
      <c r="N8" s="84"/>
      <c r="O8" s="62"/>
      <c r="P8" s="64"/>
      <c r="Q8" s="83"/>
      <c r="R8" s="16"/>
      <c r="S8" s="84"/>
      <c r="T8" s="62"/>
      <c r="U8" s="64"/>
      <c r="V8" s="61"/>
      <c r="W8" s="112"/>
      <c r="X8" s="62"/>
      <c r="Y8" s="16"/>
      <c r="Z8" s="197"/>
      <c r="AA8" s="64"/>
      <c r="AB8" s="63"/>
      <c r="AC8" s="62"/>
      <c r="AD8" s="16"/>
      <c r="AE8" s="60"/>
      <c r="AF8" s="56"/>
      <c r="AG8" s="65"/>
    </row>
    <row r="9" spans="1:33" s="8" customFormat="1" ht="205.5" customHeight="1">
      <c r="A9" s="330"/>
      <c r="B9" s="342"/>
      <c r="C9" s="252" t="s">
        <v>30</v>
      </c>
      <c r="D9" s="249" t="s">
        <v>31</v>
      </c>
      <c r="E9" s="80" t="str">
        <f>'Formulación 2025'!C9</f>
        <v xml:space="preserve">
Evaluar la implementación de la cultura organizacional de la entidad.
</v>
      </c>
      <c r="F9" s="80" t="str">
        <f>'Formulación 2025'!D9</f>
        <v xml:space="preserve">Informe de la evaluación </v>
      </c>
      <c r="G9" s="80" t="str">
        <f>'Formulación 2025'!F9</f>
        <v>N/A</v>
      </c>
      <c r="H9" s="248">
        <v>46023</v>
      </c>
      <c r="I9" s="248">
        <v>46112</v>
      </c>
      <c r="J9" s="310"/>
      <c r="K9" s="310"/>
      <c r="L9" s="310"/>
      <c r="M9" s="311"/>
      <c r="N9" s="84"/>
      <c r="O9" s="62"/>
      <c r="P9" s="64"/>
      <c r="Q9" s="83"/>
      <c r="R9" s="16"/>
      <c r="S9" s="84"/>
      <c r="T9" s="62"/>
      <c r="U9" s="64"/>
      <c r="V9" s="61"/>
      <c r="W9" s="88"/>
      <c r="X9" s="84"/>
      <c r="Y9" s="62"/>
      <c r="Z9" s="64"/>
      <c r="AA9" s="64"/>
      <c r="AB9" s="63"/>
      <c r="AC9" s="84"/>
      <c r="AD9" s="62"/>
      <c r="AE9" s="64"/>
      <c r="AF9" s="56"/>
      <c r="AG9" s="60"/>
    </row>
    <row r="10" spans="1:33" s="8" customFormat="1" ht="210" customHeight="1">
      <c r="A10" s="328" t="s">
        <v>32</v>
      </c>
      <c r="B10" s="340" t="s">
        <v>33</v>
      </c>
      <c r="C10" s="252" t="s">
        <v>34</v>
      </c>
      <c r="D10" s="249" t="s">
        <v>35</v>
      </c>
      <c r="E10" s="80" t="str">
        <f>'Formulación 2025'!C10</f>
        <v>Diseñar una estrategia de comunicación de acuerdo con los canales de participación establecidos por la entidad, que faciliten la interacción con los grupos de valor y la mejora de la experiencia de servicio de la Entidad</v>
      </c>
      <c r="F10" s="80" t="str">
        <f>'Formulación 2025'!D10</f>
        <v>Un documento Estrategia de comunicación diseñada</v>
      </c>
      <c r="G10" s="80" t="str">
        <f>'Formulación 2025'!F10</f>
        <v>N/A</v>
      </c>
      <c r="H10" s="250">
        <v>45689</v>
      </c>
      <c r="I10" s="250">
        <v>45747</v>
      </c>
      <c r="J10" s="97">
        <v>1</v>
      </c>
      <c r="K10" s="97"/>
      <c r="L10" s="97"/>
      <c r="M10" s="97"/>
      <c r="N10" s="116"/>
      <c r="O10" s="117"/>
      <c r="P10" s="64"/>
      <c r="Q10" s="83"/>
      <c r="R10" s="16"/>
      <c r="S10" s="84"/>
      <c r="T10" s="62"/>
      <c r="U10" s="64"/>
      <c r="V10" s="61"/>
      <c r="W10" s="176"/>
      <c r="X10" s="222"/>
      <c r="Y10" s="230"/>
      <c r="Z10" s="64"/>
      <c r="AA10" s="64"/>
      <c r="AB10" s="239"/>
      <c r="AC10" s="62"/>
      <c r="AD10" s="16"/>
      <c r="AE10" s="60"/>
      <c r="AF10" s="56"/>
      <c r="AG10" s="60"/>
    </row>
    <row r="11" spans="1:33" s="8" customFormat="1" ht="199.5" customHeight="1">
      <c r="A11" s="329"/>
      <c r="B11" s="341"/>
      <c r="C11" s="252" t="s">
        <v>36</v>
      </c>
      <c r="D11" s="249" t="s">
        <v>37</v>
      </c>
      <c r="E11" s="95" t="str">
        <f>'Formulación 2025'!C11</f>
        <v>Implementar la estrategia de comunicación que promueva la participación de los grupos de valor para mejorar la experiencia de servicio de la Entidad.</v>
      </c>
      <c r="F11" s="95" t="str">
        <f>'Formulación 2025'!D11</f>
        <v xml:space="preserve">Un informe trimestral de la implementación de la estrategia de comunicación </v>
      </c>
      <c r="G11" s="80" t="str">
        <f>'Formulación 2025'!F11</f>
        <v>Número de actividades ejecutadas / Número actividades planteadas</v>
      </c>
      <c r="H11" s="251">
        <v>45748</v>
      </c>
      <c r="I11" s="251">
        <v>46022</v>
      </c>
      <c r="J11" s="97"/>
      <c r="K11" s="100" t="s">
        <v>38</v>
      </c>
      <c r="L11" s="100" t="s">
        <v>39</v>
      </c>
      <c r="M11" s="57">
        <v>0.3</v>
      </c>
      <c r="N11" s="84"/>
      <c r="O11" s="62"/>
      <c r="P11" s="64"/>
      <c r="Q11" s="83"/>
      <c r="R11" s="56"/>
      <c r="S11" s="84"/>
      <c r="T11" s="62"/>
      <c r="U11" s="64"/>
      <c r="V11" s="61"/>
      <c r="W11" s="89"/>
      <c r="X11" s="84"/>
      <c r="Y11" s="62"/>
      <c r="Z11" s="64"/>
      <c r="AA11" s="64"/>
      <c r="AB11" s="75"/>
      <c r="AC11" s="84"/>
      <c r="AD11" s="62"/>
      <c r="AE11" s="64"/>
      <c r="AF11" s="56"/>
      <c r="AG11" s="65"/>
    </row>
    <row r="12" spans="1:33" s="8" customFormat="1" ht="93.75">
      <c r="A12" s="329"/>
      <c r="B12" s="341"/>
      <c r="C12" s="252" t="s">
        <v>40</v>
      </c>
      <c r="D12" s="249" t="s">
        <v>41</v>
      </c>
      <c r="E12" s="95" t="str">
        <f>'Formulación 2025'!C12</f>
        <v xml:space="preserve">
Realizar un grupo focal para identificar oportunidades de mejora a partir de las opiniones de los grupos de valor.
</v>
      </c>
      <c r="F12" s="95" t="str">
        <f>'Formulación 2025'!D12</f>
        <v>Un informe semestral</v>
      </c>
      <c r="G12" s="80" t="str">
        <f>'Formulación 2025'!F12</f>
        <v>N/A</v>
      </c>
      <c r="H12" s="248">
        <v>45748</v>
      </c>
      <c r="I12" s="248">
        <v>45838</v>
      </c>
      <c r="J12" s="100"/>
      <c r="K12" s="97">
        <v>1</v>
      </c>
      <c r="L12" s="97"/>
      <c r="M12" s="99"/>
      <c r="N12" s="116"/>
      <c r="O12" s="117"/>
      <c r="P12" s="64"/>
      <c r="Q12" s="83"/>
      <c r="R12" s="56"/>
      <c r="S12" s="173"/>
      <c r="T12" s="174"/>
      <c r="U12" s="64"/>
      <c r="V12" s="61"/>
      <c r="W12" s="90"/>
      <c r="X12" s="62"/>
      <c r="Y12" s="62"/>
      <c r="Z12" s="64"/>
      <c r="AA12" s="64"/>
      <c r="AB12" s="90"/>
      <c r="AC12" s="62"/>
      <c r="AD12" s="16"/>
      <c r="AE12" s="56"/>
      <c r="AF12" s="56"/>
      <c r="AG12" s="65"/>
    </row>
    <row r="13" spans="1:33" s="8" customFormat="1" ht="195.75" customHeight="1">
      <c r="A13" s="330"/>
      <c r="B13" s="342"/>
      <c r="C13" s="252" t="s">
        <v>42</v>
      </c>
      <c r="D13" s="249" t="s">
        <v>41</v>
      </c>
      <c r="E13" s="80" t="str">
        <f>'Formulación 2025'!C13</f>
        <v>Implementar las mejoras derivadas del desarrollo del  grupo focal</v>
      </c>
      <c r="F13" s="95" t="str">
        <f>'Formulación 2025'!D13</f>
        <v>Un informe semestral</v>
      </c>
      <c r="G13" s="80" t="str">
        <f>'Formulación 2025'!F13</f>
        <v>N/A</v>
      </c>
      <c r="H13" s="248">
        <v>45839</v>
      </c>
      <c r="I13" s="248">
        <v>46022</v>
      </c>
      <c r="J13" s="100"/>
      <c r="K13" s="97"/>
      <c r="L13" s="97">
        <v>0.5</v>
      </c>
      <c r="M13" s="99">
        <v>0.5</v>
      </c>
      <c r="N13" s="84"/>
      <c r="O13" s="62"/>
      <c r="P13" s="64"/>
      <c r="Q13" s="83"/>
      <c r="R13" s="56"/>
      <c r="S13" s="84"/>
      <c r="T13" s="62"/>
      <c r="U13" s="64"/>
      <c r="V13" s="61"/>
      <c r="W13" s="90"/>
      <c r="X13" s="84"/>
      <c r="Y13" s="62"/>
      <c r="Z13" s="64"/>
      <c r="AA13" s="78"/>
      <c r="AB13" s="64"/>
      <c r="AC13" s="84"/>
      <c r="AD13" s="62"/>
      <c r="AE13" s="64"/>
      <c r="AF13" s="56"/>
      <c r="AG13" s="79"/>
    </row>
    <row r="14" spans="1:33" s="8" customFormat="1" ht="249" customHeight="1">
      <c r="A14" s="328" t="s">
        <v>43</v>
      </c>
      <c r="B14" s="328" t="s">
        <v>44</v>
      </c>
      <c r="C14" s="246" t="s">
        <v>45</v>
      </c>
      <c r="D14" s="249" t="s">
        <v>46</v>
      </c>
      <c r="E14" s="80" t="str">
        <f>'Formulación 2025'!C14</f>
        <v>Elaborar  diagnóstico sobre el contexto institucional de la entidad</v>
      </c>
      <c r="F14" s="95" t="str">
        <f>'Formulación 2025'!D14</f>
        <v xml:space="preserve">Un documento técnico sobre el contexto institucional </v>
      </c>
      <c r="G14" s="80" t="str">
        <f>'Formulación 2025'!F14</f>
        <v>NA</v>
      </c>
      <c r="H14" s="248">
        <v>45689</v>
      </c>
      <c r="I14" s="248">
        <v>45747</v>
      </c>
      <c r="J14" s="100" t="s">
        <v>48</v>
      </c>
      <c r="K14" s="97"/>
      <c r="L14" s="97"/>
      <c r="M14" s="99"/>
      <c r="N14" s="116"/>
      <c r="O14" s="117"/>
      <c r="P14" s="64"/>
      <c r="Q14" s="83"/>
      <c r="R14" s="16"/>
      <c r="S14" s="84"/>
      <c r="T14" s="62"/>
      <c r="U14" s="64"/>
      <c r="V14" s="61"/>
      <c r="W14" s="81"/>
      <c r="X14" s="62"/>
      <c r="Y14" s="33"/>
      <c r="Z14" s="64"/>
      <c r="AA14" s="64"/>
      <c r="AB14" s="316"/>
      <c r="AC14" s="62"/>
      <c r="AD14" s="62"/>
      <c r="AE14" s="64"/>
      <c r="AF14" s="56"/>
      <c r="AG14" s="56"/>
    </row>
    <row r="15" spans="1:33" s="8" customFormat="1" ht="187.5" customHeight="1">
      <c r="A15" s="329"/>
      <c r="B15" s="329"/>
      <c r="C15" s="246" t="s">
        <v>49</v>
      </c>
      <c r="D15" s="249" t="s">
        <v>50</v>
      </c>
      <c r="E15" s="80" t="str">
        <f>'Formulación 2025'!C15</f>
        <v>Diseñar un plan de trabajo de acuerdo a la priorización de las actividades identificadas en el contexto institucional</v>
      </c>
      <c r="F15" s="95" t="str">
        <f>'Formulación 2025'!D15</f>
        <v xml:space="preserve">Un plan de trabajo diseñado </v>
      </c>
      <c r="G15" s="80" t="str">
        <f>'Formulación 2025'!F15</f>
        <v>N/A</v>
      </c>
      <c r="H15" s="248">
        <v>45689</v>
      </c>
      <c r="I15" s="248">
        <v>45747</v>
      </c>
      <c r="J15" s="100" t="s">
        <v>48</v>
      </c>
      <c r="K15" s="97"/>
      <c r="L15" s="97"/>
      <c r="M15" s="99"/>
      <c r="N15" s="84"/>
      <c r="O15" s="62"/>
      <c r="P15" s="64"/>
      <c r="Q15" s="83"/>
      <c r="R15" s="56"/>
      <c r="S15" s="84"/>
      <c r="T15" s="62"/>
      <c r="U15" s="64"/>
      <c r="V15" s="61"/>
      <c r="W15" s="81"/>
      <c r="X15" s="84"/>
      <c r="Y15" s="62"/>
      <c r="Z15" s="64"/>
      <c r="AA15" s="64"/>
      <c r="AB15" s="63"/>
      <c r="AC15" s="84"/>
      <c r="AD15" s="62"/>
      <c r="AE15" s="64"/>
      <c r="AF15" s="56"/>
      <c r="AG15" s="94"/>
    </row>
    <row r="16" spans="1:33" s="8" customFormat="1" ht="207" customHeight="1">
      <c r="A16" s="330"/>
      <c r="B16" s="330"/>
      <c r="C16" s="246" t="s">
        <v>51</v>
      </c>
      <c r="D16" s="249" t="s">
        <v>52</v>
      </c>
      <c r="E16" s="80" t="str">
        <f>'Formulación 2025'!C16</f>
        <v>Implementar un plan de trabajo de acuerdo a la priorización de las actividades identificadas en el contexto institucional</v>
      </c>
      <c r="F16" s="95" t="str">
        <f>'Formulación 2025'!D16</f>
        <v>Dos informes semestrales</v>
      </c>
      <c r="G16" s="80" t="str">
        <f>'Formulación 2025'!F16</f>
        <v>Número de actividades ejecutadas / Número actividades planteadas</v>
      </c>
      <c r="H16" s="250">
        <v>45748</v>
      </c>
      <c r="I16" s="253">
        <v>46022</v>
      </c>
      <c r="J16" s="100"/>
      <c r="K16" s="97">
        <v>0.3</v>
      </c>
      <c r="L16" s="97">
        <v>0.4</v>
      </c>
      <c r="M16" s="99">
        <v>0.3</v>
      </c>
      <c r="N16" s="116"/>
      <c r="O16" s="117"/>
      <c r="P16" s="64"/>
      <c r="Q16" s="83"/>
      <c r="R16" s="105"/>
      <c r="S16" s="84"/>
      <c r="T16" s="62"/>
      <c r="U16" s="64"/>
      <c r="V16" s="61"/>
      <c r="W16" s="81"/>
      <c r="X16" s="62"/>
      <c r="Y16" s="16"/>
      <c r="Z16" s="64"/>
      <c r="AA16" s="64"/>
      <c r="AB16" s="63"/>
      <c r="AC16" s="16"/>
      <c r="AD16" s="16"/>
      <c r="AE16" s="154"/>
      <c r="AF16" s="56"/>
      <c r="AG16" s="94"/>
    </row>
    <row r="17" spans="1:33" s="8" customFormat="1" ht="75" customHeight="1">
      <c r="A17" s="328" t="s">
        <v>53</v>
      </c>
      <c r="B17" s="328" t="s">
        <v>54</v>
      </c>
      <c r="C17" s="246" t="s">
        <v>55</v>
      </c>
      <c r="D17" s="249" t="s">
        <v>56</v>
      </c>
      <c r="E17" s="80" t="str">
        <f>'Formulación 2025'!C17</f>
        <v>Realizar el diagnóstico de las necesidades relacionadas con la política de gestión del conocimiento de la entidad</v>
      </c>
      <c r="F17" s="95" t="str">
        <f>'Formulación 2025'!D17</f>
        <v xml:space="preserve">Un diagnóstico sobre las necesidades de la Entidad </v>
      </c>
      <c r="G17" s="80" t="str">
        <f>'Formulación 2025'!F17</f>
        <v>NA</v>
      </c>
      <c r="H17" s="250">
        <v>45689</v>
      </c>
      <c r="I17" s="250">
        <v>45746</v>
      </c>
      <c r="J17" s="100" t="s">
        <v>48</v>
      </c>
      <c r="K17" s="97"/>
      <c r="L17" s="97"/>
      <c r="M17" s="99"/>
      <c r="N17" s="84"/>
      <c r="O17" s="62"/>
      <c r="P17" s="64"/>
      <c r="Q17" s="83"/>
      <c r="R17" s="56"/>
      <c r="S17" s="84"/>
      <c r="T17" s="62"/>
      <c r="U17" s="64"/>
      <c r="V17" s="61"/>
      <c r="W17" s="81"/>
      <c r="X17" s="84"/>
      <c r="Y17" s="62"/>
      <c r="Z17" s="64"/>
      <c r="AA17" s="64"/>
      <c r="AB17" s="63"/>
      <c r="AC17" s="84"/>
      <c r="AD17" s="62"/>
      <c r="AE17" s="64"/>
      <c r="AF17" s="56"/>
      <c r="AG17" s="94"/>
    </row>
    <row r="18" spans="1:33" s="8" customFormat="1" ht="75">
      <c r="A18" s="329"/>
      <c r="B18" s="329"/>
      <c r="C18" s="246" t="s">
        <v>57</v>
      </c>
      <c r="D18" s="249" t="s">
        <v>50</v>
      </c>
      <c r="E18" s="80" t="str">
        <f>'Formulación 2025'!C18</f>
        <v>Diseñar un plan de trabajo derivado del diagnóstico de las necesidades de la política de gestión del conocimiento de la entidad</v>
      </c>
      <c r="F18" s="95" t="str">
        <f>'Formulación 2025'!D18</f>
        <v xml:space="preserve">Un plan de trabajo diseñado </v>
      </c>
      <c r="G18" s="80" t="str">
        <f>'Formulación 2025'!F18</f>
        <v>N/A</v>
      </c>
      <c r="H18" s="250">
        <v>45689</v>
      </c>
      <c r="I18" s="250">
        <v>45746</v>
      </c>
      <c r="J18" s="100" t="s">
        <v>48</v>
      </c>
      <c r="K18" s="97"/>
      <c r="L18" s="97"/>
      <c r="M18" s="99"/>
      <c r="N18" s="116"/>
      <c r="O18" s="117"/>
      <c r="P18" s="64"/>
      <c r="Q18" s="83"/>
      <c r="R18" s="105"/>
      <c r="S18" s="173"/>
      <c r="T18" s="174"/>
      <c r="U18" s="64"/>
      <c r="V18" s="61"/>
      <c r="W18" s="81"/>
      <c r="X18" s="62"/>
      <c r="Y18" s="62"/>
      <c r="Z18" s="64"/>
      <c r="AA18" s="64"/>
      <c r="AB18" s="239"/>
      <c r="AC18" s="16"/>
      <c r="AD18" s="16"/>
      <c r="AE18" s="64"/>
      <c r="AF18" s="56"/>
      <c r="AG18" s="94"/>
    </row>
    <row r="19" spans="1:33" ht="120.75" customHeight="1">
      <c r="A19" s="329"/>
      <c r="B19" s="329"/>
      <c r="C19" s="246" t="s">
        <v>58</v>
      </c>
      <c r="D19" s="249" t="s">
        <v>52</v>
      </c>
      <c r="E19" s="80" t="str">
        <f>'Formulación 2025'!C19</f>
        <v>Implementar un plan de trabajo derivado del diagnóstico de las necesidades de la política de gestión del conocimiento de la entidad</v>
      </c>
      <c r="F19" s="95" t="str">
        <f>'Formulación 2025'!D19</f>
        <v>Dos informes semestrales</v>
      </c>
      <c r="G19" s="95" t="str">
        <f>'Formulación 2025'!F19</f>
        <v>Número de actividades ejecutadas / Número actividades planteadas</v>
      </c>
      <c r="H19" s="288">
        <v>45748</v>
      </c>
      <c r="I19" s="289">
        <v>46022</v>
      </c>
      <c r="J19" s="100"/>
      <c r="K19" s="97">
        <v>0.3</v>
      </c>
      <c r="L19" s="97">
        <v>0.4</v>
      </c>
      <c r="M19" s="99">
        <v>0.3</v>
      </c>
      <c r="N19" s="303"/>
      <c r="O19" s="304"/>
      <c r="P19" s="109"/>
      <c r="Q19" s="270"/>
      <c r="R19" s="290"/>
      <c r="S19" s="305"/>
      <c r="T19" s="108"/>
      <c r="U19" s="109"/>
      <c r="V19" s="225"/>
      <c r="W19" s="88"/>
      <c r="X19" s="305"/>
      <c r="Y19" s="108"/>
      <c r="Z19" s="109"/>
      <c r="AA19" s="109"/>
      <c r="AB19" s="315"/>
      <c r="AC19" s="30"/>
      <c r="AD19" s="30"/>
      <c r="AE19" s="109"/>
      <c r="AF19" s="92"/>
      <c r="AG19" s="180"/>
    </row>
    <row r="20" spans="1:33" ht="45">
      <c r="A20" s="330"/>
      <c r="B20" s="330"/>
      <c r="C20" s="246" t="s">
        <v>59</v>
      </c>
      <c r="D20" s="249" t="s">
        <v>60</v>
      </c>
      <c r="E20" s="80" t="str">
        <f>'Formulación 2025'!C20</f>
        <v>Evaluar la implementación del plan de trabajo identificado por la Entidad</v>
      </c>
      <c r="F20" s="80" t="str">
        <f>'Formulación 2025'!D20</f>
        <v>Un Informe de evaluación</v>
      </c>
      <c r="G20" s="80" t="str">
        <f>'Formulación 2025'!F20</f>
        <v>N/A</v>
      </c>
      <c r="H20" s="248">
        <v>45931</v>
      </c>
      <c r="I20" s="248">
        <v>46022</v>
      </c>
      <c r="J20" s="100"/>
      <c r="K20" s="97"/>
      <c r="L20" s="97"/>
      <c r="M20" s="99">
        <v>1</v>
      </c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33">
      <c r="T21" s="193">
        <f>(T7+T8+T10+T12+T14+T16+T18)/7</f>
        <v>0</v>
      </c>
    </row>
  </sheetData>
  <mergeCells count="24">
    <mergeCell ref="F3:F5"/>
    <mergeCell ref="A3:A5"/>
    <mergeCell ref="B3:B5"/>
    <mergeCell ref="C3:C5"/>
    <mergeCell ref="D3:D5"/>
    <mergeCell ref="E3:E5"/>
    <mergeCell ref="X4:AB4"/>
    <mergeCell ref="AC4:AG4"/>
    <mergeCell ref="G3:G5"/>
    <mergeCell ref="H3:I3"/>
    <mergeCell ref="J3:M3"/>
    <mergeCell ref="N3:AG3"/>
    <mergeCell ref="H4:H5"/>
    <mergeCell ref="I4:I5"/>
    <mergeCell ref="N4:R4"/>
    <mergeCell ref="S4:W4"/>
    <mergeCell ref="A17:A20"/>
    <mergeCell ref="B17:B20"/>
    <mergeCell ref="A10:A13"/>
    <mergeCell ref="B10:B13"/>
    <mergeCell ref="A6:A9"/>
    <mergeCell ref="B6:B9"/>
    <mergeCell ref="A14:A16"/>
    <mergeCell ref="B14:B16"/>
  </mergeCells>
  <dataValidations count="1">
    <dataValidation type="list" allowBlank="1" showInputMessage="1" showErrorMessage="1" errorTitle="Error Reporte validado" error="Debe escoger alguna de las dos opciones disponibles." promptTitle="Reporte validado" sqref="V6:V19 Q6:Q19 AF7:AF19" xr:uid="{BB11322F-CD65-4A1F-9068-67466B9B9438}">
      <formula1>$Q$1:$Q$2</formula1>
    </dataValidation>
  </dataValidations>
  <pageMargins left="0.7" right="0.7" top="0.75" bottom="0.75" header="0.3" footer="0.3"/>
  <pageSetup orientation="portrait" horizontalDpi="4294967294" verticalDpi="4294967294" r:id="rId1"/>
  <headerFooter>
    <oddHeader>&amp;L&amp;"Calibri"&amp;15&amp;K000000 Información Pública Clasificada&amp;1#_x000D_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e2ae9-b99b-4b4b-9758-66dcedcafc90">
      <Terms xmlns="http://schemas.microsoft.com/office/infopath/2007/PartnerControls"/>
    </lcf76f155ced4ddcb4097134ff3c332f>
    <TaxCatchAll xmlns="6794ed42-5c3c-4a5b-8c3c-967493b268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24117756FA745A225E9696A4708ED" ma:contentTypeVersion="18" ma:contentTypeDescription="Crear nuevo documento." ma:contentTypeScope="" ma:versionID="675c2f16df657d8b0dbd7f98ead52e88">
  <xsd:schema xmlns:xsd="http://www.w3.org/2001/XMLSchema" xmlns:xs="http://www.w3.org/2001/XMLSchema" xmlns:p="http://schemas.microsoft.com/office/2006/metadata/properties" xmlns:ns2="ebbe2ae9-b99b-4b4b-9758-66dcedcafc90" xmlns:ns3="6794ed42-5c3c-4a5b-8c3c-967493b268f0" targetNamespace="http://schemas.microsoft.com/office/2006/metadata/properties" ma:root="true" ma:fieldsID="f59f6f9eeabb0ff9b93052db476b3626" ns2:_="" ns3:_="">
    <xsd:import namespace="ebbe2ae9-b99b-4b4b-9758-66dcedcafc90"/>
    <xsd:import namespace="6794ed42-5c3c-4a5b-8c3c-967493b26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e2ae9-b99b-4b4b-9758-66dcedcaf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4ed42-5c3c-4a5b-8c3c-967493b26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64f3b7-af71-4d1f-9fff-93fb43ade9f6}" ma:internalName="TaxCatchAll" ma:showField="CatchAllData" ma:web="6794ed42-5c3c-4a5b-8c3c-967493b26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EC93F-96BC-4E96-B8A1-AAD8EA1E2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F8411-93EC-4201-A614-F2C25C7AFA34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ebbe2ae9-b99b-4b4b-9758-66dcedcafc9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794ed42-5c3c-4a5b-8c3c-967493b268f0"/>
  </ds:schemaRefs>
</ds:datastoreItem>
</file>

<file path=customXml/itemProps3.xml><?xml version="1.0" encoding="utf-8"?>
<ds:datastoreItem xmlns:ds="http://schemas.openxmlformats.org/officeDocument/2006/customXml" ds:itemID="{0A27F9F8-62A2-4D80-8027-D89040432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e2ae9-b99b-4b4b-9758-66dcedcafc90"/>
    <ds:schemaRef ds:uri="6794ed42-5c3c-4a5b-8c3c-967493b26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2b498cd-7a81-4486-9103-65b5717baee6}" enabled="1" method="Privileged" siteId="{27864e10-5be4-4d4f-adb5-bbab512029e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Formulación 2025</vt:lpstr>
      <vt:lpstr>ICFES</vt:lpstr>
      <vt:lpstr>Tablero de Seguimiento</vt:lpstr>
      <vt:lpstr>ETITC</vt:lpstr>
      <vt:lpstr>FODESEP</vt:lpstr>
      <vt:lpstr>ICETEX</vt:lpstr>
      <vt:lpstr>INFOTEP SAI</vt:lpstr>
      <vt:lpstr>INFOTEP SAN JUAN</vt:lpstr>
      <vt:lpstr>ITFIP</vt:lpstr>
      <vt:lpstr>MEN</vt:lpstr>
      <vt:lpstr>UAPA</vt:lpstr>
      <vt:lpstr>INTENALCO</vt:lpstr>
      <vt:lpstr>Versionamiento</vt:lpstr>
      <vt:lpstr>Hoja1</vt:lpstr>
      <vt:lpstr>Categorías</vt:lpstr>
      <vt:lpstr>_Toc116647881</vt:lpstr>
      <vt:lpstr>Versionamiento!Área_de_impresión</vt:lpstr>
    </vt:vector>
  </TitlesOfParts>
  <Manager/>
  <Company>Camara de comercio de cartagena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apina</dc:creator>
  <cp:keywords/>
  <dc:description/>
  <cp:lastModifiedBy>Javier Andrés Niño Parrado</cp:lastModifiedBy>
  <cp:revision/>
  <dcterms:created xsi:type="dcterms:W3CDTF">2008-08-05T17:06:18Z</dcterms:created>
  <dcterms:modified xsi:type="dcterms:W3CDTF">2025-02-12T21:00:18Z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0x01010098F24117756FA745A225E9696A4708ED</vt:lpwstr>
  </property>
  <property fmtid="{D5CDD505-2E9C-101B-9397-08002B2CF9AE}" pid="3" name="MediaServiceImageTags">
    <vt:lpwstr/>
  </property>
  <property fmtid="{D5CDD505-2E9C-101B-9397-08002B2CF9AE}" pid="4" name="MSIP_Label_52b498cd-7a81-4486-9103-65b5717baee6_Enabled">
    <vt:lpwstr>true</vt:lpwstr>
  </property>
  <property fmtid="{D5CDD505-2E9C-101B-9397-08002B2CF9AE}" pid="5" name="MSIP_Label_52b498cd-7a81-4486-9103-65b5717baee6_SetDate">
    <vt:lpwstr>2022-07-11T14:46:31Z</vt:lpwstr>
  </property>
  <property fmtid="{D5CDD505-2E9C-101B-9397-08002B2CF9AE}" pid="6" name="MSIP_Label_52b498cd-7a81-4486-9103-65b5717baee6_Method">
    <vt:lpwstr>Privileged</vt:lpwstr>
  </property>
  <property fmtid="{D5CDD505-2E9C-101B-9397-08002B2CF9AE}" pid="7" name="MSIP_Label_52b498cd-7a81-4486-9103-65b5717baee6_Name">
    <vt:lpwstr>Información Pública Clasificada</vt:lpwstr>
  </property>
  <property fmtid="{D5CDD505-2E9C-101B-9397-08002B2CF9AE}" pid="8" name="MSIP_Label_52b498cd-7a81-4486-9103-65b5717baee6_SiteId">
    <vt:lpwstr>27864e10-5be4-4d4f-adb5-bbab512029e8</vt:lpwstr>
  </property>
  <property fmtid="{D5CDD505-2E9C-101B-9397-08002B2CF9AE}" pid="9" name="MSIP_Label_52b498cd-7a81-4486-9103-65b5717baee6_ActionId">
    <vt:lpwstr>664256ae-8cda-4298-bcbf-30da8cc85605</vt:lpwstr>
  </property>
  <property fmtid="{D5CDD505-2E9C-101B-9397-08002B2CF9AE}" pid="10" name="MSIP_Label_52b498cd-7a81-4486-9103-65b5717baee6_ContentBits">
    <vt:lpwstr>1</vt:lpwstr>
  </property>
</Properties>
</file>