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130" tabRatio="820" activeTab="3"/>
  </bookViews>
  <sheets>
    <sheet name="OFERTA SABER 11- B " sheetId="1" r:id="rId1"/>
    <sheet name="OFERTA SABER 11 -A" sheetId="2" r:id="rId2"/>
    <sheet name="OFERTA SABER PRO1" sheetId="3" r:id="rId3"/>
    <sheet name="OFERTA SABER PRO-2" sheetId="4" r:id="rId4"/>
    <sheet name="OFERTA KITS PRUEBAS ESTADO" sheetId="5" r:id="rId5"/>
    <sheet name="RESUMEN DE OFERTA ECONOMICA" sheetId="6" r:id="rId6"/>
  </sheets>
  <definedNames>
    <definedName name="_xlnm.Print_Area" localSheetId="4">'OFERTA KITS PRUEBAS ESTADO'!$A$1:$K$52</definedName>
    <definedName name="_xlnm.Print_Area" localSheetId="1">'OFERTA SABER 11 -A'!$A$1:$G$15</definedName>
    <definedName name="_xlnm.Print_Area" localSheetId="0">'OFERTA SABER 11- B '!$A$1:$G$15</definedName>
    <definedName name="_xlnm.Print_Area" localSheetId="2">'OFERTA SABER PRO1'!$A$1:$G$22</definedName>
    <definedName name="_xlnm.Print_Area" localSheetId="3">'OFERTA SABER PRO-2'!$A$1:$G$24</definedName>
    <definedName name="_xlnm.Print_Area" localSheetId="5">'RESUMEN DE OFERTA ECONOMICA'!$A$1:$K$27</definedName>
  </definedNames>
  <calcPr fullCalcOnLoad="1"/>
</workbook>
</file>

<file path=xl/sharedStrings.xml><?xml version="1.0" encoding="utf-8"?>
<sst xmlns="http://schemas.openxmlformats.org/spreadsheetml/2006/main" count="338" uniqueCount="115">
  <si>
    <t>ÍTEM</t>
  </si>
  <si>
    <t>DESCRIPCIÓN</t>
  </si>
  <si>
    <t>MEDIDA</t>
  </si>
  <si>
    <t>CANTIDAD</t>
  </si>
  <si>
    <t xml:space="preserve">PRUEBAS ICFES </t>
  </si>
  <si>
    <t>MATERIAL DE EXAMEN</t>
  </si>
  <si>
    <t>UNIDAD</t>
  </si>
  <si>
    <t>IMPRESIÓN HOJAS DE OPERACIONES</t>
  </si>
  <si>
    <t>PLANO PARA EXAMEN DE ARQUITECTURA</t>
  </si>
  <si>
    <t>IMPRESIÓN ACTA DE SESION</t>
  </si>
  <si>
    <t>MATERIAL KIT DE APLICACIÓN</t>
  </si>
  <si>
    <t>IMPRESIÓN CREDENCIAL CON ESCARAPELA DE 10 * 12</t>
  </si>
  <si>
    <t>IMPRESIÓN CREDENCIAL CON ESCARAPELA DE 10 * 6.2</t>
  </si>
  <si>
    <t>IMPRESION ROTULOS PUERTA SALON CARTA</t>
  </si>
  <si>
    <t xml:space="preserve">IMPRESIÓN INSTRUCCIONES ESPECIFICAS DE LA PRUEBA </t>
  </si>
  <si>
    <t>ESFEROS DE TINTA ROJA</t>
  </si>
  <si>
    <t>ESFEROS DE TINTA NEGRA</t>
  </si>
  <si>
    <t xml:space="preserve">LAPICES </t>
  </si>
  <si>
    <t>MARCADORES BORRABLES</t>
  </si>
  <si>
    <t>BOLSA PLÁSTICA GRANDE 42.7 X 30</t>
  </si>
  <si>
    <t>CINTA PEGANTE</t>
  </si>
  <si>
    <t>CERTIFICADO DE ASISTENCIA</t>
  </si>
  <si>
    <t>IMPRESIÓN AFICHE INSTRUCCIONES EXAMINDANDOS (47*68)</t>
  </si>
  <si>
    <t>IMPRESIÓN AFICHE INICIO/FIN Y PRIMERA/SEGUNDA SESION  (47*68)</t>
  </si>
  <si>
    <t>IMPRESIÓN AFICHE OFICINA DEL DELEGADO ICFES  (32,5*50)</t>
  </si>
  <si>
    <t>IMPRESIÓN AFICHE SILENCIO (32,5*50)</t>
  </si>
  <si>
    <t>IMPRESIÓN AFICHE BAÑOS (32,5*50)</t>
  </si>
  <si>
    <t>IMPRESIÓN AFICHE ELEMENTOS NO PERMITIDOS  (32,5*50)</t>
  </si>
  <si>
    <t>IMPRESIÓN FORMATO DE PREGUNTAS DUDOSAS</t>
  </si>
  <si>
    <t>IMPRESIÓN  FORMATO DE UBICACIÓN</t>
  </si>
  <si>
    <t>IMPRESIÓN ACTA DE ANULACION</t>
  </si>
  <si>
    <t>IMPRESIÓN ACTA PARA EXAMINADOS QUE NO PRESENTAN DOCUMENTO DE IDENTIDAD</t>
  </si>
  <si>
    <t>IMPRESIÓN INFORME DEL COORDINADOR DE SALONES</t>
  </si>
  <si>
    <t>IMPRESIÓN FORMATO CORRECCION DE DATOS (32,5*50)</t>
  </si>
  <si>
    <t xml:space="preserve">PROPONENTE : </t>
  </si>
  <si>
    <t xml:space="preserve">PROPONENTE: </t>
  </si>
  <si>
    <t>EMPAQUE INDIVIDUALES DE MATERIAL DE EXAMEN</t>
  </si>
  <si>
    <t>IMPRESIÓN INFORME ESPECIFICO DE APLICACIÓN</t>
  </si>
  <si>
    <t>IMPRESIÓN INFORME COORDINADOR DE SITIO</t>
  </si>
  <si>
    <t>IMPRESIÓN FORMATO DE VISITA A LA PLANTA FISICA</t>
  </si>
  <si>
    <t>IMPRESIÓN LISTADO IDENTIFICACION AUSENTES</t>
  </si>
  <si>
    <t>IMPRESIÓN LISTADO DE REGISTRO DE ASISTENCIA E IDENTIFICACION</t>
  </si>
  <si>
    <t>IMPRESIÓN LISTADO PUERTA SALON</t>
  </si>
  <si>
    <t>IMPRESIÓN LISTADO ALFABETICO</t>
  </si>
  <si>
    <t>BOLSAS BLANCAS CON MANIJAS</t>
  </si>
  <si>
    <t>BOLSAS PLASTICAS HOJAS DE RESPUESTA</t>
  </si>
  <si>
    <t>FRECUENCIA POR SITIO</t>
  </si>
  <si>
    <t>SOBRE DE MANILA OFICIO</t>
  </si>
  <si>
    <t>HOJA BORRADOR</t>
  </si>
  <si>
    <t xml:space="preserve">PRECIO UNITARIO </t>
  </si>
  <si>
    <t>PRECIO TOTAL DE ITEMS PRUEBAS ICFES</t>
  </si>
  <si>
    <t>CARPETA YUTE</t>
  </si>
  <si>
    <t>GANCHO LEGAJADOR</t>
  </si>
  <si>
    <t xml:space="preserve">GANCHO ESCARAPELA </t>
  </si>
  <si>
    <t xml:space="preserve">TOTAL DE CANTIDADES </t>
  </si>
  <si>
    <t xml:space="preserve">HUELLEROS </t>
  </si>
  <si>
    <t>IMPRESIÓN Y PERSONALIZACION DE HOJAS DE RESPUESTAS HASTA CON 4 CAMBIOS</t>
  </si>
  <si>
    <t>IMPRESIÓN, ARMADO Y PERSONALIZACION DE CUADERNILLOS PLEGADOS DE 24 A 36 PÁGINAS, HASTA CON 60 CAMBIOS.</t>
  </si>
  <si>
    <t>IMPRESIÓN, ARMADO Y PERSONALIZACION DE CUADERNILLOS PLEGADOS DE 4 PÁGINAS ( PREGUNTA ABIERTA) , HASTA CON 6 CAMBIOS</t>
  </si>
  <si>
    <t>TOTAL</t>
  </si>
  <si>
    <r>
      <t xml:space="preserve">PRECIO TOTAL DEL ITEM = 
</t>
    </r>
    <r>
      <rPr>
        <b/>
        <sz val="11"/>
        <color indexed="60"/>
        <rFont val="Calibri"/>
        <family val="2"/>
      </rPr>
      <t>TOTAL CANTIDAD X PRECIO UNITARIO</t>
    </r>
  </si>
  <si>
    <r>
      <t xml:space="preserve">PRECIO TOTAL ITEM =
</t>
    </r>
    <r>
      <rPr>
        <b/>
        <sz val="8"/>
        <color indexed="60"/>
        <rFont val="Arial"/>
        <family val="2"/>
      </rPr>
      <t>TOTAL DE CANTIDAD X PRECIO UNITARIO</t>
    </r>
  </si>
  <si>
    <t xml:space="preserve">IMPRESIÓN MANUALES ( DE DOS A CUATRO CUARTILLAS  Y DE UNA A DOS HOJAS) </t>
  </si>
  <si>
    <t>IMPRESIÓN, ARMADO Y PERSONALIZACION DE CUADERNILLOS COSIDOS TIPO 1 DE 56 PÁGINAS,  HASTA CON 45  CAMBIOS</t>
  </si>
  <si>
    <t>CLIPS</t>
  </si>
  <si>
    <t>IMPRESIÓN FORMATO DE VISITA A LOS SITIOS DE APLICACIÓN</t>
  </si>
  <si>
    <t>REPUBLICA DE COLOMBIA</t>
  </si>
  <si>
    <t xml:space="preserve">Nota: En el Item No 1 se incluye  los manuales de Delegado, Coordinador de salones, jefes de salon, dactiloscopista, coordinador de seguridad, coordinador de sitio y coordinadoer de municipio. 
El presente formato deberá diligenciarse en la estructura presentada,  no se pordrá agregar, eliminar o desagregar columnas. </t>
  </si>
  <si>
    <t xml:space="preserve">Nota: Todos los items respecto de la  columna de Cantidad Total  deben registrar un Precio Unitario.
El presente formato deberá diligenciarse en la estructura presentada,  no se pordrá agregar, eliminar o desagregar columnas. </t>
  </si>
  <si>
    <t>PRUEBAS</t>
  </si>
  <si>
    <t xml:space="preserve">SABER PRO 2 </t>
  </si>
  <si>
    <t>SABER 11 -B</t>
  </si>
  <si>
    <t>SABER PRO-1</t>
  </si>
  <si>
    <t>SABER 11 -A</t>
  </si>
  <si>
    <t xml:space="preserve">SABER 11-B </t>
  </si>
  <si>
    <t>BANDAS DE CAUCHO</t>
  </si>
  <si>
    <t>CARTA SOLICITUD PERSONAL</t>
  </si>
  <si>
    <t>IMPRESIÓN FORMATO RECEPCIÓN INFORME DEL DELEGADO</t>
  </si>
  <si>
    <t>DESLOME CUADERNILLOS DE PREGUNTA ABIERTA</t>
  </si>
  <si>
    <t>DESLOME CUADERNILLO DE PREGUNTA ABIERTA</t>
  </si>
  <si>
    <t xml:space="preserve">SABER PRO 1 </t>
  </si>
  <si>
    <t>REJILLA DE ARQUITECTURA</t>
  </si>
  <si>
    <t>IMPRESIÓN, ARMADO Y PERSONALIZACION DE CUADERNILLOS COSIDOS TIPO 1 DE 57 PÁGINAS A 64 PAGINAS,  HASTA CON 15 CAMBIOS</t>
  </si>
  <si>
    <t>IMPRESIÓN, ARMADO Y PERSONALIZACION DE CUADERNILLOS COSIDOS TIPO 1 DE HASTA 56 PÁGINAS,  HASTA CON 75 CAMBIOS</t>
  </si>
  <si>
    <t>IMPRESIÓN, ARMADO Y PERSONALIZACION DE CUADERNILLOS PLEGADOS DE 24 A 36 PÁGINAS, HASTA CON 70CAMBIOS.</t>
  </si>
  <si>
    <r>
      <t xml:space="preserve">IMPRESIÓN, ARMADO Y PERSONALIZACION DE CUADERNILLOS PLEGADOS DE 12 A 20 PÁGINAS, HASTA CON </t>
    </r>
    <r>
      <rPr>
        <sz val="11"/>
        <rFont val="Calibri"/>
        <family val="2"/>
      </rPr>
      <t>25 CAMBIOS.</t>
    </r>
  </si>
  <si>
    <t>PROCESO DE SELECCIÓN ICFES CP- 001-2015</t>
  </si>
  <si>
    <t>PROCESO DE SELECCIÓN ICFES CP-001-2015</t>
  </si>
  <si>
    <t>FORMATO 9
FORMATO OFERTA  ECONOMICA SABER 11-B
MATERIAL DE EXAMEN</t>
  </si>
  <si>
    <t>FORMATO 9
FORMATO OFERTA  ECONOMICA SABER 11-A
MATERIAL DE EXAMEN</t>
  </si>
  <si>
    <t>FORMATO 9
FORMATO OFERTA  ECONOMICA SABER PRO 1
MATERIAL DE EXAMEN</t>
  </si>
  <si>
    <t>FORMATO 9
FORMATO OFERTA  ECONOMICA SABER PRO 2
MATERIAL DE EXAMEN</t>
  </si>
  <si>
    <t>FORMATO 9
 OFERTA  ECONOMICA KITS 
MATERIAL KITS PRUEBAS DE ESTADO</t>
  </si>
  <si>
    <t>SABER PRO 2</t>
  </si>
  <si>
    <t>SABER 11 B</t>
  </si>
  <si>
    <t>N/A</t>
  </si>
  <si>
    <t>SABER 11 A</t>
  </si>
  <si>
    <t>IMPRESIÓN, ARMADO Y PERSONALIZACION DE CUADERNILLOS PLEGADOS DE 12 A 20 PÁGINAS, HASTA CON 35 CAMBIOS.</t>
  </si>
  <si>
    <t>FORMATO 9
 OFERTA  ECONOMICA - RESUMEN
MATERIAL DE EXAMEN</t>
  </si>
  <si>
    <t xml:space="preserve">CANTIDAD TOTAL </t>
  </si>
  <si>
    <t>Nombre del Representante Legal del Proponente</t>
  </si>
  <si>
    <t>Firma del Representante Legal del Proponente</t>
  </si>
  <si>
    <t>Hago constar que la información descrita es verídica</t>
  </si>
  <si>
    <r>
      <t xml:space="preserve">IMPRESIÓN, ARMADO Y PERSONALIZACION DE CUADERNILLOS PLEGADOS DE 24 A 36 PÁGINAS, HASTA CON </t>
    </r>
    <r>
      <rPr>
        <sz val="11"/>
        <color indexed="10"/>
        <rFont val="Calibri"/>
        <family val="2"/>
      </rPr>
      <t xml:space="preserve">35 </t>
    </r>
    <r>
      <rPr>
        <sz val="11"/>
        <rFont val="Calibri"/>
        <family val="2"/>
      </rPr>
      <t>CAMBIOS.</t>
    </r>
  </si>
  <si>
    <r>
      <t xml:space="preserve">IMPRESIÓN, ARMADO Y PERSONALIZACION DE CUADERNILLOS COSIDOS TIPO 1 DE 56 PÁGINAS,  HASTA CON </t>
    </r>
    <r>
      <rPr>
        <sz val="11"/>
        <color indexed="10"/>
        <rFont val="Calibri"/>
        <family val="2"/>
      </rPr>
      <t xml:space="preserve">4  </t>
    </r>
    <r>
      <rPr>
        <sz val="11"/>
        <rFont val="Calibri"/>
        <family val="2"/>
      </rPr>
      <t>CAMBIOS</t>
    </r>
  </si>
  <si>
    <r>
      <t xml:space="preserve">IMPRESIÓN, ARMADO Y PERSONALIZACION DE CUADERNILLOS PLEGADOS DE 12 A 20 PÁGINAS, HASTA CON </t>
    </r>
    <r>
      <rPr>
        <sz val="11"/>
        <color indexed="10"/>
        <rFont val="Calibri"/>
        <family val="2"/>
      </rPr>
      <t>2</t>
    </r>
    <r>
      <rPr>
        <sz val="11"/>
        <rFont val="Calibri"/>
        <family val="2"/>
      </rPr>
      <t xml:space="preserve"> CAMBIOS.</t>
    </r>
  </si>
  <si>
    <r>
      <t xml:space="preserve">IMPRESIÓN Y PERSONALIZACION DE HOJAS DE RESPUESTAS HASTA CON </t>
    </r>
    <r>
      <rPr>
        <sz val="11"/>
        <color indexed="10"/>
        <rFont val="Calibri"/>
        <family val="2"/>
      </rPr>
      <t>2</t>
    </r>
    <r>
      <rPr>
        <sz val="11"/>
        <rFont val="Calibri"/>
        <family val="2"/>
      </rPr>
      <t xml:space="preserve"> CAMBIOS</t>
    </r>
  </si>
  <si>
    <r>
      <t xml:space="preserve">IMPRESIÓN, ARMADO Y PERSONALIZACION DE CUADERNILLOS PLEGADOS DE 4 PÁGINAS ( PREGUNTA ABIERTA) , HASTA CON </t>
    </r>
    <r>
      <rPr>
        <sz val="11"/>
        <color indexed="10"/>
        <rFont val="Calibri"/>
        <family val="2"/>
      </rPr>
      <t>4</t>
    </r>
    <r>
      <rPr>
        <sz val="11"/>
        <rFont val="Calibri"/>
        <family val="2"/>
      </rPr>
      <t xml:space="preserve"> CAMBIOS</t>
    </r>
  </si>
  <si>
    <r>
      <t xml:space="preserve">IMPRESIÓN, ARMADO Y PERSONALIZACION DE CUADERNILLOS PLEGADOS DE 24 A 36 PÁGINAS, HASTA CON </t>
    </r>
    <r>
      <rPr>
        <sz val="11"/>
        <color indexed="10"/>
        <rFont val="Calibri"/>
        <family val="2"/>
      </rPr>
      <t>44</t>
    </r>
    <r>
      <rPr>
        <sz val="11"/>
        <rFont val="Calibri"/>
        <family val="2"/>
      </rPr>
      <t xml:space="preserve"> CAMBIOS.</t>
    </r>
  </si>
  <si>
    <r>
      <t xml:space="preserve">IMPRESIÓN, ARMADO Y PERSONALIZACION DE CUADERNILLOS COSIDOS TIPO 1 DE HASTA 56 PÁGINAS,  HASTA CON </t>
    </r>
    <r>
      <rPr>
        <sz val="11"/>
        <color indexed="10"/>
        <rFont val="Calibri"/>
        <family val="2"/>
      </rPr>
      <t xml:space="preserve">74 </t>
    </r>
    <r>
      <rPr>
        <sz val="11"/>
        <rFont val="Calibri"/>
        <family val="2"/>
      </rPr>
      <t>CAMBIOS</t>
    </r>
  </si>
  <si>
    <r>
      <t xml:space="preserve">IMPRESIÓN, ARMADO Y PERSONALIZACION DE CUADERNILLOS COSIDOS TIPO 1 DE 57 PÁGINAS A 64 PAGINAS,  HASTA CON </t>
    </r>
    <r>
      <rPr>
        <sz val="11"/>
        <color indexed="10"/>
        <rFont val="Calibri"/>
        <family val="2"/>
      </rPr>
      <t xml:space="preserve">7 </t>
    </r>
    <r>
      <rPr>
        <sz val="11"/>
        <rFont val="Calibri"/>
        <family val="2"/>
      </rPr>
      <t>CAMBIOS</t>
    </r>
  </si>
  <si>
    <r>
      <t xml:space="preserve">IMPRESIÓN, ARMADO Y PERSONALIZACION DE CUADERNILLOS PLEGADOS DE 12 A 20 PÁGINAS, HASTA CON </t>
    </r>
    <r>
      <rPr>
        <sz val="11"/>
        <color indexed="10"/>
        <rFont val="Calibri"/>
        <family val="2"/>
      </rPr>
      <t>31</t>
    </r>
    <r>
      <rPr>
        <sz val="11"/>
        <rFont val="Calibri"/>
        <family val="2"/>
      </rPr>
      <t xml:space="preserve"> CAMBIOS.</t>
    </r>
  </si>
  <si>
    <r>
      <t xml:space="preserve">IMPRESIÓN, ARMADO Y PERSONALIZACION DE CUADERNILLOS PLEGADOS DE 24 A 36 PÁGINAS, HASTA CON </t>
    </r>
    <r>
      <rPr>
        <sz val="11"/>
        <color indexed="10"/>
        <rFont val="Calibri"/>
        <family val="2"/>
      </rPr>
      <t xml:space="preserve">62 </t>
    </r>
    <r>
      <rPr>
        <sz val="11"/>
        <rFont val="Calibri"/>
        <family val="2"/>
      </rPr>
      <t>CAMBIOS.</t>
    </r>
  </si>
  <si>
    <r>
      <t xml:space="preserve">IMPRESIÓN, ARMADO Y PERSONALIZACION DE CUADERNILLOS PLEGADOS DE 4 PÁGINAS ( PREGUNTA ABIERTA) , HASTA CON </t>
    </r>
    <r>
      <rPr>
        <sz val="11"/>
        <color indexed="10"/>
        <rFont val="Calibri"/>
        <family val="2"/>
      </rPr>
      <t xml:space="preserve">14 </t>
    </r>
    <r>
      <rPr>
        <sz val="11"/>
        <rFont val="Calibri"/>
        <family val="2"/>
      </rPr>
      <t>CAMBIOS</t>
    </r>
  </si>
  <si>
    <r>
      <t xml:space="preserve">IMPRESIÓN, ARMADO Y PERSONALIZACION DE CUADERNILLOS PLEGADOS DE 24 A 36 PÁGINAS, HASTA CON </t>
    </r>
    <r>
      <rPr>
        <sz val="11"/>
        <color indexed="10"/>
        <rFont val="Calibri"/>
        <family val="2"/>
      </rPr>
      <t xml:space="preserve">6 </t>
    </r>
    <r>
      <rPr>
        <sz val="11"/>
        <rFont val="Calibri"/>
        <family val="2"/>
      </rPr>
      <t>CAMBIOS.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</si>
</sst>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-* #,##0.00\ _P_t_s_-;\-* #,##0.00\ _P_t_s_-;_-* &quot;-&quot;??\ _P_t_s_-;_-@_-"/>
    <numFmt numFmtId="174" formatCode="_-* #,##0.00\ [$€]_-;\-* #,##0.00\ [$€]_-;_-* &quot;-&quot;??\ [$€]_-;_-@_-"/>
    <numFmt numFmtId="175" formatCode="0.00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"/>
    <numFmt numFmtId="181" formatCode="0.0"/>
    <numFmt numFmtId="182" formatCode="0.0000"/>
    <numFmt numFmtId="183" formatCode="_([$$-240A]\ * #,##0.00_);_([$$-240A]\ * \(#,##0.00\);_([$$-240A]\ * &quot;-&quot;??_);_(@_)"/>
    <numFmt numFmtId="184" formatCode="_([$$-240A]\ * #,##0.0_);_([$$-240A]\ * \(#,##0.0\);_([$$-240A]\ * &quot;-&quot;??_);_(@_)"/>
    <numFmt numFmtId="185" formatCode="_([$$-240A]\ * #,##0_);_([$$-240A]\ * \(#,##0\);_([$$-240A]\ * &quot;-&quot;??_);_(@_)"/>
    <numFmt numFmtId="186" formatCode="&quot;$&quot;\ #,##0.00"/>
    <numFmt numFmtId="187" formatCode="_(* #,##0_);_(* \(#,##0\);_(* &quot;-&quot;??_);_(@_)"/>
    <numFmt numFmtId="188" formatCode="_(* #,##0.0_);_(* \(#,##0.0\);_(* &quot;-&quot;??_);_(@_)"/>
    <numFmt numFmtId="189" formatCode="_-* #,##0.00\ [$€-C0A]_-;\-* #,##0.00\ [$€-C0A]_-;_-* &quot;-&quot;??\ [$€-C0A]_-;_-@_-"/>
    <numFmt numFmtId="190" formatCode="_-* #,##0.0\ &quot;€&quot;_-;\-* #,##0.0\ &quot;€&quot;_-;_-* &quot;-&quot;??\ &quot;€&quot;_-;_-@_-"/>
    <numFmt numFmtId="191" formatCode="_-* #,##0\ &quot;€&quot;_-;\-* #,##0\ &quot;€&quot;_-;_-* &quot;-&quot;??\ &quot;€&quot;_-;_-@_-"/>
    <numFmt numFmtId="192" formatCode="&quot;$&quot;\ #,##0"/>
    <numFmt numFmtId="193" formatCode="0.00000000"/>
    <numFmt numFmtId="194" formatCode="0.0000000"/>
    <numFmt numFmtId="195" formatCode="0.000000"/>
    <numFmt numFmtId="196" formatCode="0.00000"/>
    <numFmt numFmtId="197" formatCode="_-[$$-240A]\ * #,##0.00_ ;_-[$$-240A]\ * \-#,##0.00\ ;_-[$$-240A]\ * &quot;-&quot;??_ ;_-@_ "/>
    <numFmt numFmtId="198" formatCode="_-* #,##0.0\ _€_-;\-* #,##0.0\ _€_-;_-* &quot;-&quot;??\ _€_-;_-@_-"/>
    <numFmt numFmtId="199" formatCode="_-* #,##0\ _€_-;\-* #,##0\ _€_-;_-* &quot;-&quot;??\ _€_-;_-@_-"/>
    <numFmt numFmtId="200" formatCode="[$$-240A]\ #,##0_ ;\-[$$-240A]\ #,##0\ "/>
    <numFmt numFmtId="201" formatCode="[$$-240A]\ 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60"/>
      <name val="Calibri"/>
      <family val="2"/>
    </font>
    <font>
      <b/>
      <sz val="8"/>
      <color indexed="6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/>
    </border>
    <border>
      <left/>
      <right/>
      <top style="hair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5" fillId="33" borderId="10" xfId="59" applyFont="1" applyFill="1" applyBorder="1" applyAlignment="1" quotePrefix="1">
      <alignment horizontal="center"/>
      <protection/>
    </xf>
    <xf numFmtId="0" fontId="5" fillId="33" borderId="11" xfId="59" applyFont="1" applyFill="1" applyBorder="1" applyAlignment="1">
      <alignment horizontal="center"/>
      <protection/>
    </xf>
    <xf numFmtId="0" fontId="5" fillId="33" borderId="11" xfId="59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9" fillId="0" borderId="13" xfId="59" applyFont="1" applyBorder="1" applyAlignment="1">
      <alignment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/>
      <protection/>
    </xf>
    <xf numFmtId="49" fontId="9" fillId="0" borderId="17" xfId="59" applyNumberFormat="1" applyFont="1" applyBorder="1" applyAlignment="1" quotePrefix="1">
      <alignment horizontal="center"/>
      <protection/>
    </xf>
    <xf numFmtId="0" fontId="28" fillId="33" borderId="18" xfId="59" applyFont="1" applyFill="1" applyBorder="1">
      <alignment/>
      <protection/>
    </xf>
    <xf numFmtId="0" fontId="9" fillId="0" borderId="19" xfId="59" applyFont="1" applyBorder="1" applyAlignment="1">
      <alignment horizontal="left" vertical="center" wrapText="1"/>
      <protection/>
    </xf>
    <xf numFmtId="0" fontId="9" fillId="0" borderId="20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left" vertical="center" wrapText="1"/>
      <protection/>
    </xf>
    <xf numFmtId="0" fontId="9" fillId="0" borderId="22" xfId="59" applyFont="1" applyBorder="1" applyAlignment="1">
      <alignment vertical="center" wrapText="1"/>
      <protection/>
    </xf>
    <xf numFmtId="0" fontId="0" fillId="0" borderId="23" xfId="0" applyBorder="1" applyAlignment="1">
      <alignment/>
    </xf>
    <xf numFmtId="0" fontId="0" fillId="0" borderId="0" xfId="0" applyFont="1" applyAlignment="1">
      <alignment wrapText="1"/>
    </xf>
    <xf numFmtId="3" fontId="9" fillId="34" borderId="24" xfId="49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85" fontId="28" fillId="0" borderId="18" xfId="51" applyNumberFormat="1" applyFont="1" applyBorder="1" applyAlignment="1">
      <alignment/>
    </xf>
    <xf numFmtId="0" fontId="28" fillId="33" borderId="10" xfId="59" applyFont="1" applyFill="1" applyBorder="1" applyAlignment="1" quotePrefix="1">
      <alignment horizontal="center"/>
      <protection/>
    </xf>
    <xf numFmtId="0" fontId="28" fillId="33" borderId="11" xfId="59" applyFont="1" applyFill="1" applyBorder="1" applyAlignment="1">
      <alignment horizontal="center"/>
      <protection/>
    </xf>
    <xf numFmtId="0" fontId="28" fillId="33" borderId="11" xfId="59" applyFont="1" applyFill="1" applyBorder="1">
      <alignment/>
      <protection/>
    </xf>
    <xf numFmtId="0" fontId="9" fillId="0" borderId="25" xfId="59" applyFont="1" applyBorder="1" applyAlignment="1">
      <alignment horizontal="left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27" xfId="59" applyFont="1" applyBorder="1" applyAlignment="1">
      <alignment horizontal="center" vertical="center" wrapText="1"/>
      <protection/>
    </xf>
    <xf numFmtId="0" fontId="5" fillId="33" borderId="18" xfId="59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0" fontId="5" fillId="33" borderId="27" xfId="59" applyFont="1" applyFill="1" applyBorder="1" applyAlignment="1">
      <alignment wrapText="1"/>
      <protection/>
    </xf>
    <xf numFmtId="0" fontId="5" fillId="33" borderId="28" xfId="59" applyFont="1" applyFill="1" applyBorder="1">
      <alignment/>
      <protection/>
    </xf>
    <xf numFmtId="0" fontId="6" fillId="0" borderId="29" xfId="59" applyFont="1" applyBorder="1" applyAlignment="1">
      <alignment horizontal="center"/>
      <protection/>
    </xf>
    <xf numFmtId="49" fontId="6" fillId="0" borderId="30" xfId="59" applyNumberFormat="1" applyFont="1" applyBorder="1" applyAlignment="1" quotePrefix="1">
      <alignment horizontal="center"/>
      <protection/>
    </xf>
    <xf numFmtId="3" fontId="9" fillId="34" borderId="12" xfId="49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9" fillId="34" borderId="32" xfId="49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18" xfId="59" applyFont="1" applyBorder="1" applyAlignment="1">
      <alignment horizontal="center" vertical="center" wrapText="1"/>
      <protection/>
    </xf>
    <xf numFmtId="0" fontId="5" fillId="33" borderId="40" xfId="59" applyFont="1" applyFill="1" applyBorder="1">
      <alignment/>
      <protection/>
    </xf>
    <xf numFmtId="0" fontId="5" fillId="33" borderId="41" xfId="59" applyFont="1" applyFill="1" applyBorder="1">
      <alignment/>
      <protection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29" fillId="0" borderId="27" xfId="60" applyFont="1" applyBorder="1" applyAlignment="1">
      <alignment horizontal="center" vertical="center" wrapText="1"/>
      <protection/>
    </xf>
    <xf numFmtId="0" fontId="29" fillId="33" borderId="18" xfId="60" applyFont="1" applyFill="1" applyBorder="1">
      <alignment/>
      <protection/>
    </xf>
    <xf numFmtId="0" fontId="0" fillId="0" borderId="39" xfId="0" applyBorder="1" applyAlignment="1">
      <alignment wrapText="1"/>
    </xf>
    <xf numFmtId="0" fontId="5" fillId="33" borderId="11" xfId="59" applyFont="1" applyFill="1" applyBorder="1" applyAlignment="1">
      <alignment horizontal="left"/>
      <protection/>
    </xf>
    <xf numFmtId="0" fontId="5" fillId="33" borderId="28" xfId="59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3" fontId="0" fillId="34" borderId="0" xfId="0" applyNumberFormat="1" applyFont="1" applyFill="1" applyAlignment="1">
      <alignment/>
    </xf>
    <xf numFmtId="0" fontId="28" fillId="0" borderId="43" xfId="59" applyFont="1" applyBorder="1" applyAlignment="1">
      <alignment horizontal="center" vertical="center"/>
      <protection/>
    </xf>
    <xf numFmtId="0" fontId="28" fillId="0" borderId="44" xfId="59" applyFont="1" applyBorder="1" applyAlignment="1">
      <alignment horizontal="center" vertical="center"/>
      <protection/>
    </xf>
    <xf numFmtId="0" fontId="50" fillId="0" borderId="45" xfId="0" applyFont="1" applyBorder="1" applyAlignment="1">
      <alignment horizontal="center" vertical="center"/>
    </xf>
    <xf numFmtId="0" fontId="50" fillId="34" borderId="46" xfId="0" applyFont="1" applyFill="1" applyBorder="1" applyAlignment="1">
      <alignment horizontal="center" vertical="center"/>
    </xf>
    <xf numFmtId="0" fontId="9" fillId="34" borderId="21" xfId="59" applyFont="1" applyFill="1" applyBorder="1" applyAlignment="1">
      <alignment horizontal="left" vertical="center" wrapText="1"/>
      <protection/>
    </xf>
    <xf numFmtId="0" fontId="0" fillId="0" borderId="12" xfId="0" applyNumberFormat="1" applyBorder="1" applyAlignment="1">
      <alignment horizontal="right"/>
    </xf>
    <xf numFmtId="3" fontId="51" fillId="0" borderId="4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/>
    </xf>
    <xf numFmtId="187" fontId="31" fillId="0" borderId="24" xfId="49" applyNumberFormat="1" applyFont="1" applyFill="1" applyBorder="1" applyAlignment="1">
      <alignment horizontal="center" vertical="center" wrapText="1"/>
    </xf>
    <xf numFmtId="187" fontId="31" fillId="0" borderId="37" xfId="49" applyNumberFormat="1" applyFont="1" applyFill="1" applyBorder="1" applyAlignment="1">
      <alignment horizontal="center" vertical="center" wrapText="1"/>
    </xf>
    <xf numFmtId="187" fontId="31" fillId="0" borderId="12" xfId="49" applyNumberFormat="1" applyFont="1" applyFill="1" applyBorder="1" applyAlignment="1">
      <alignment horizontal="center" vertical="center" wrapText="1"/>
    </xf>
    <xf numFmtId="187" fontId="31" fillId="0" borderId="31" xfId="49" applyNumberFormat="1" applyFont="1" applyFill="1" applyBorder="1" applyAlignment="1">
      <alignment horizontal="center" vertical="center" wrapText="1"/>
    </xf>
    <xf numFmtId="187" fontId="31" fillId="34" borderId="12" xfId="49" applyNumberFormat="1" applyFont="1" applyFill="1" applyBorder="1" applyAlignment="1">
      <alignment horizontal="center" vertical="center" wrapText="1"/>
    </xf>
    <xf numFmtId="187" fontId="31" fillId="34" borderId="48" xfId="49" applyNumberFormat="1" applyFont="1" applyFill="1" applyBorder="1" applyAlignment="1">
      <alignment horizontal="center" vertical="center" wrapText="1"/>
    </xf>
    <xf numFmtId="187" fontId="31" fillId="34" borderId="39" xfId="49" applyNumberFormat="1" applyFont="1" applyFill="1" applyBorder="1" applyAlignment="1">
      <alignment horizontal="center" vertical="center" wrapText="1"/>
    </xf>
    <xf numFmtId="187" fontId="31" fillId="0" borderId="12" xfId="49" applyNumberFormat="1" applyFont="1" applyBorder="1" applyAlignment="1">
      <alignment horizontal="center" vertical="center" wrapText="1"/>
    </xf>
    <xf numFmtId="187" fontId="51" fillId="0" borderId="39" xfId="49" applyNumberFormat="1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wrapText="1"/>
    </xf>
    <xf numFmtId="0" fontId="5" fillId="0" borderId="28" xfId="59" applyFont="1" applyBorder="1" applyAlignment="1">
      <alignment horizontal="center" vertical="center"/>
      <protection/>
    </xf>
    <xf numFmtId="187" fontId="0" fillId="0" borderId="12" xfId="0" applyNumberFormat="1" applyBorder="1" applyAlignment="1">
      <alignment/>
    </xf>
    <xf numFmtId="0" fontId="28" fillId="0" borderId="44" xfId="59" applyFont="1" applyBorder="1" applyAlignment="1">
      <alignment horizontal="center" vertical="center"/>
      <protection/>
    </xf>
    <xf numFmtId="187" fontId="31" fillId="0" borderId="49" xfId="49" applyNumberFormat="1" applyFont="1" applyFill="1" applyBorder="1" applyAlignment="1">
      <alignment horizontal="center" vertical="center" wrapText="1"/>
    </xf>
    <xf numFmtId="187" fontId="31" fillId="0" borderId="50" xfId="49" applyNumberFormat="1" applyFont="1" applyFill="1" applyBorder="1" applyAlignment="1">
      <alignment horizontal="center" vertical="center" wrapText="1"/>
    </xf>
    <xf numFmtId="187" fontId="31" fillId="34" borderId="50" xfId="49" applyNumberFormat="1" applyFont="1" applyFill="1" applyBorder="1" applyAlignment="1">
      <alignment horizontal="center" vertical="center" wrapText="1"/>
    </xf>
    <xf numFmtId="187" fontId="31" fillId="34" borderId="30" xfId="49" applyNumberFormat="1" applyFont="1" applyFill="1" applyBorder="1" applyAlignment="1">
      <alignment horizontal="center" vertical="center" wrapText="1"/>
    </xf>
    <xf numFmtId="187" fontId="31" fillId="34" borderId="51" xfId="49" applyNumberFormat="1" applyFont="1" applyFill="1" applyBorder="1" applyAlignment="1">
      <alignment horizontal="center" vertical="center" wrapText="1"/>
    </xf>
    <xf numFmtId="187" fontId="31" fillId="0" borderId="50" xfId="49" applyNumberFormat="1" applyFont="1" applyBorder="1" applyAlignment="1">
      <alignment horizontal="center" vertical="center" wrapText="1"/>
    </xf>
    <xf numFmtId="187" fontId="51" fillId="0" borderId="51" xfId="49" applyNumberFormat="1" applyFont="1" applyBorder="1" applyAlignment="1">
      <alignment horizontal="center" vertical="center"/>
    </xf>
    <xf numFmtId="3" fontId="9" fillId="34" borderId="39" xfId="49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9" fillId="0" borderId="43" xfId="59" applyFont="1" applyBorder="1" applyAlignment="1">
      <alignment horizontal="left" vertical="center" wrapText="1"/>
      <protection/>
    </xf>
    <xf numFmtId="0" fontId="9" fillId="0" borderId="53" xfId="59" applyFont="1" applyBorder="1" applyAlignment="1">
      <alignment vertical="center" wrapText="1"/>
      <protection/>
    </xf>
    <xf numFmtId="0" fontId="9" fillId="0" borderId="54" xfId="59" applyFont="1" applyBorder="1" applyAlignment="1">
      <alignment vertical="center" wrapText="1"/>
      <protection/>
    </xf>
    <xf numFmtId="0" fontId="9" fillId="0" borderId="55" xfId="59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56" xfId="59" applyFont="1" applyBorder="1" applyAlignment="1">
      <alignment horizontal="left" vertical="center" wrapText="1"/>
      <protection/>
    </xf>
    <xf numFmtId="0" fontId="9" fillId="0" borderId="57" xfId="59" applyFont="1" applyBorder="1" applyAlignment="1">
      <alignment horizontal="center" vertical="center" wrapText="1"/>
      <protection/>
    </xf>
    <xf numFmtId="3" fontId="9" fillId="34" borderId="47" xfId="49" applyNumberFormat="1" applyFont="1" applyFill="1" applyBorder="1" applyAlignment="1">
      <alignment horizontal="center" vertical="center" wrapText="1"/>
    </xf>
    <xf numFmtId="0" fontId="9" fillId="0" borderId="58" xfId="59" applyFont="1" applyBorder="1" applyAlignment="1">
      <alignment horizontal="center" vertical="center" wrapText="1"/>
      <protection/>
    </xf>
    <xf numFmtId="0" fontId="9" fillId="0" borderId="58" xfId="59" applyFont="1" applyFill="1" applyBorder="1" applyAlignment="1">
      <alignment horizontal="left" vertical="center" wrapText="1"/>
      <protection/>
    </xf>
    <xf numFmtId="3" fontId="9" fillId="34" borderId="58" xfId="49" applyNumberFormat="1" applyFont="1" applyFill="1" applyBorder="1" applyAlignment="1">
      <alignment horizontal="center" vertical="center" wrapText="1"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35" xfId="59" applyFont="1" applyBorder="1" applyAlignment="1">
      <alignment horizontal="center" vertical="center" wrapText="1"/>
      <protection/>
    </xf>
    <xf numFmtId="0" fontId="9" fillId="0" borderId="59" xfId="59" applyFont="1" applyBorder="1" applyAlignment="1">
      <alignment vertical="center" wrapText="1"/>
      <protection/>
    </xf>
    <xf numFmtId="0" fontId="9" fillId="0" borderId="60" xfId="59" applyFont="1" applyBorder="1" applyAlignment="1">
      <alignment vertical="center" wrapText="1"/>
      <protection/>
    </xf>
    <xf numFmtId="0" fontId="28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3" fontId="9" fillId="34" borderId="49" xfId="49" applyNumberFormat="1" applyFont="1" applyFill="1" applyBorder="1" applyAlignment="1">
      <alignment horizontal="center" vertical="center" wrapText="1"/>
    </xf>
    <xf numFmtId="0" fontId="9" fillId="0" borderId="61" xfId="59" applyFont="1" applyBorder="1" applyAlignment="1">
      <alignment vertical="center" wrapText="1"/>
      <protection/>
    </xf>
    <xf numFmtId="0" fontId="2" fillId="34" borderId="44" xfId="58" applyFont="1" applyFill="1" applyBorder="1">
      <alignment/>
      <protection/>
    </xf>
    <xf numFmtId="0" fontId="0" fillId="0" borderId="44" xfId="0" applyFont="1" applyBorder="1" applyAlignment="1">
      <alignment/>
    </xf>
    <xf numFmtId="0" fontId="0" fillId="34" borderId="44" xfId="0" applyFill="1" applyBorder="1" applyAlignment="1">
      <alignment/>
    </xf>
    <xf numFmtId="0" fontId="28" fillId="35" borderId="62" xfId="58" applyFont="1" applyFill="1" applyBorder="1" applyAlignment="1">
      <alignment horizontal="center"/>
      <protection/>
    </xf>
    <xf numFmtId="0" fontId="28" fillId="35" borderId="11" xfId="58" applyFont="1" applyFill="1" applyBorder="1" applyAlignment="1">
      <alignment horizontal="center"/>
      <protection/>
    </xf>
    <xf numFmtId="0" fontId="28" fillId="35" borderId="40" xfId="58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34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/>
    </xf>
    <xf numFmtId="0" fontId="28" fillId="0" borderId="62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63" xfId="59" applyFont="1" applyFill="1" applyBorder="1" applyAlignment="1">
      <alignment horizontal="center" vertical="center" wrapText="1"/>
      <protection/>
    </xf>
    <xf numFmtId="0" fontId="28" fillId="0" borderId="31" xfId="59" applyFont="1" applyFill="1" applyBorder="1" applyAlignment="1">
      <alignment horizontal="center" vertical="center" wrapText="1"/>
      <protection/>
    </xf>
    <xf numFmtId="0" fontId="28" fillId="0" borderId="36" xfId="59" applyFont="1" applyFill="1" applyBorder="1" applyAlignment="1">
      <alignment horizontal="center" vertical="center" wrapText="1"/>
      <protection/>
    </xf>
    <xf numFmtId="0" fontId="28" fillId="0" borderId="41" xfId="59" applyFont="1" applyFill="1" applyBorder="1" applyAlignment="1">
      <alignment horizontal="center" vertical="center" wrapText="1"/>
      <protection/>
    </xf>
    <xf numFmtId="0" fontId="28" fillId="0" borderId="64" xfId="59" applyFont="1" applyFill="1" applyBorder="1" applyAlignment="1">
      <alignment horizontal="center" vertical="center" wrapText="1"/>
      <protection/>
    </xf>
    <xf numFmtId="0" fontId="28" fillId="0" borderId="65" xfId="59" applyFont="1" applyFill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/>
      <protection/>
    </xf>
    <xf numFmtId="0" fontId="28" fillId="0" borderId="44" xfId="59" applyFont="1" applyBorder="1" applyAlignment="1">
      <alignment horizontal="center" vertical="center"/>
      <protection/>
    </xf>
    <xf numFmtId="0" fontId="28" fillId="0" borderId="24" xfId="59" applyFont="1" applyBorder="1" applyAlignment="1">
      <alignment horizontal="center" vertical="center"/>
      <protection/>
    </xf>
    <xf numFmtId="0" fontId="28" fillId="0" borderId="12" xfId="59" applyFont="1" applyBorder="1" applyAlignment="1">
      <alignment horizontal="center" vertical="center"/>
      <protection/>
    </xf>
    <xf numFmtId="0" fontId="28" fillId="0" borderId="32" xfId="59" applyFont="1" applyBorder="1" applyAlignment="1">
      <alignment horizontal="center" vertical="center"/>
      <protection/>
    </xf>
    <xf numFmtId="0" fontId="28" fillId="34" borderId="24" xfId="59" applyFont="1" applyFill="1" applyBorder="1" applyAlignment="1">
      <alignment horizontal="center" vertical="center"/>
      <protection/>
    </xf>
    <xf numFmtId="0" fontId="28" fillId="34" borderId="12" xfId="59" applyFont="1" applyFill="1" applyBorder="1" applyAlignment="1">
      <alignment horizontal="center" vertical="center"/>
      <protection/>
    </xf>
    <xf numFmtId="0" fontId="28" fillId="34" borderId="32" xfId="59" applyFont="1" applyFill="1" applyBorder="1" applyAlignment="1">
      <alignment horizontal="center" vertical="center"/>
      <protection/>
    </xf>
    <xf numFmtId="0" fontId="29" fillId="33" borderId="66" xfId="60" applyFont="1" applyFill="1" applyBorder="1" applyAlignment="1">
      <alignment horizontal="center" vertical="center"/>
      <protection/>
    </xf>
    <xf numFmtId="0" fontId="29" fillId="33" borderId="67" xfId="60" applyFont="1" applyFill="1" applyBorder="1" applyAlignment="1">
      <alignment horizontal="center" vertical="center"/>
      <protection/>
    </xf>
    <xf numFmtId="0" fontId="29" fillId="33" borderId="68" xfId="60" applyFont="1" applyFill="1" applyBorder="1" applyAlignment="1">
      <alignment horizontal="center" vertical="center"/>
      <protection/>
    </xf>
    <xf numFmtId="0" fontId="29" fillId="33" borderId="32" xfId="60" applyFont="1" applyFill="1" applyBorder="1" applyAlignment="1">
      <alignment horizontal="center" vertical="center"/>
      <protection/>
    </xf>
    <xf numFmtId="0" fontId="29" fillId="33" borderId="63" xfId="60" applyFont="1" applyFill="1" applyBorder="1" applyAlignment="1">
      <alignment horizontal="center" vertical="center"/>
      <protection/>
    </xf>
    <xf numFmtId="0" fontId="29" fillId="33" borderId="36" xfId="60" applyFont="1" applyFill="1" applyBorder="1" applyAlignment="1">
      <alignment horizontal="center" vertical="center"/>
      <protection/>
    </xf>
    <xf numFmtId="0" fontId="50" fillId="34" borderId="0" xfId="0" applyFont="1" applyFill="1" applyAlignment="1">
      <alignment horizontal="center"/>
    </xf>
    <xf numFmtId="0" fontId="5" fillId="0" borderId="69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center"/>
    </xf>
    <xf numFmtId="0" fontId="29" fillId="0" borderId="62" xfId="60" applyFont="1" applyBorder="1" applyAlignment="1">
      <alignment horizontal="center" vertical="center" wrapText="1"/>
      <protection/>
    </xf>
    <xf numFmtId="0" fontId="29" fillId="0" borderId="11" xfId="60" applyFont="1" applyBorder="1" applyAlignment="1">
      <alignment horizontal="center" vertical="center" wrapText="1"/>
      <protection/>
    </xf>
    <xf numFmtId="0" fontId="29" fillId="0" borderId="40" xfId="60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/>
    </xf>
    <xf numFmtId="0" fontId="32" fillId="35" borderId="62" xfId="58" applyFont="1" applyFill="1" applyBorder="1" applyAlignment="1">
      <alignment horizontal="center"/>
      <protection/>
    </xf>
    <xf numFmtId="0" fontId="32" fillId="35" borderId="11" xfId="58" applyFont="1" applyFill="1" applyBorder="1" applyAlignment="1">
      <alignment horizontal="center"/>
      <protection/>
    </xf>
    <xf numFmtId="0" fontId="32" fillId="35" borderId="40" xfId="58" applyFont="1" applyFill="1" applyBorder="1" applyAlignment="1">
      <alignment horizontal="center"/>
      <protection/>
    </xf>
    <xf numFmtId="0" fontId="28" fillId="0" borderId="69" xfId="59" applyFont="1" applyBorder="1" applyAlignment="1">
      <alignment horizontal="center" vertical="center"/>
      <protection/>
    </xf>
    <xf numFmtId="0" fontId="28" fillId="0" borderId="70" xfId="59" applyFont="1" applyBorder="1" applyAlignment="1">
      <alignment horizontal="center" vertical="center"/>
      <protection/>
    </xf>
    <xf numFmtId="0" fontId="28" fillId="34" borderId="66" xfId="59" applyFont="1" applyFill="1" applyBorder="1" applyAlignment="1">
      <alignment horizontal="center" vertical="center"/>
      <protection/>
    </xf>
    <xf numFmtId="0" fontId="28" fillId="34" borderId="48" xfId="59" applyFont="1" applyFill="1" applyBorder="1" applyAlignment="1">
      <alignment horizontal="center" vertical="center"/>
      <protection/>
    </xf>
    <xf numFmtId="0" fontId="28" fillId="34" borderId="67" xfId="59" applyFont="1" applyFill="1" applyBorder="1" applyAlignment="1">
      <alignment horizontal="center" vertical="center"/>
      <protection/>
    </xf>
    <xf numFmtId="0" fontId="50" fillId="34" borderId="71" xfId="0" applyFont="1" applyFill="1" applyBorder="1" applyAlignment="1">
      <alignment horizontal="center" vertical="center" wrapText="1"/>
    </xf>
    <xf numFmtId="0" fontId="50" fillId="34" borderId="72" xfId="0" applyFont="1" applyFill="1" applyBorder="1" applyAlignment="1">
      <alignment horizontal="center" vertical="center" wrapText="1"/>
    </xf>
    <xf numFmtId="0" fontId="50" fillId="34" borderId="73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10" xfId="56"/>
    <cellStyle name="Normal 2" xfId="57"/>
    <cellStyle name="Normal 2 2" xfId="58"/>
    <cellStyle name="Normal 4" xfId="59"/>
    <cellStyle name="Normal 4 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1304925</xdr:colOff>
      <xdr:row>2</xdr:row>
      <xdr:rowOff>9525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1304925</xdr:colOff>
      <xdr:row>2</xdr:row>
      <xdr:rowOff>9525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1304925</xdr:colOff>
      <xdr:row>2</xdr:row>
      <xdr:rowOff>9525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1304925</xdr:colOff>
      <xdr:row>2</xdr:row>
      <xdr:rowOff>9525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1276350</xdr:colOff>
      <xdr:row>1</xdr:row>
      <xdr:rowOff>371475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1304925</xdr:colOff>
      <xdr:row>2</xdr:row>
      <xdr:rowOff>9525</xdr:rowOff>
    </xdr:to>
    <xdr:pic>
      <xdr:nvPicPr>
        <xdr:cNvPr id="1" name="1 Imagen" descr="Descripción: Icf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3.8515625" style="5" customWidth="1"/>
    <col min="2" max="2" width="5.00390625" style="5" customWidth="1"/>
    <col min="3" max="3" width="54.7109375" style="5" customWidth="1"/>
    <col min="4" max="4" width="14.7109375" style="5" customWidth="1"/>
    <col min="5" max="5" width="10.28125" style="5" bestFit="1" customWidth="1"/>
    <col min="6" max="6" width="14.140625" style="5" customWidth="1"/>
    <col min="7" max="7" width="19.421875" style="5" customWidth="1"/>
    <col min="8" max="16384" width="11.421875" style="5" customWidth="1"/>
  </cols>
  <sheetData>
    <row r="1" s="19" customFormat="1" ht="15">
      <c r="D1" s="69"/>
    </row>
    <row r="2" spans="1:7" s="19" customFormat="1" ht="46.5" customHeight="1">
      <c r="A2" s="124" t="s">
        <v>88</v>
      </c>
      <c r="B2" s="124"/>
      <c r="C2" s="124"/>
      <c r="D2" s="124"/>
      <c r="E2" s="124"/>
      <c r="F2" s="124"/>
      <c r="G2" s="124"/>
    </row>
    <row r="3" spans="1:7" s="19" customFormat="1" ht="13.5" customHeight="1">
      <c r="A3" s="125" t="s">
        <v>87</v>
      </c>
      <c r="B3" s="125"/>
      <c r="C3" s="125"/>
      <c r="D3" s="125"/>
      <c r="E3" s="125"/>
      <c r="F3" s="125"/>
      <c r="G3" s="125"/>
    </row>
    <row r="4" spans="1:5" s="19" customFormat="1" ht="15.75" thickBot="1">
      <c r="A4" s="125"/>
      <c r="B4" s="125"/>
      <c r="C4" s="125"/>
      <c r="D4" s="125"/>
      <c r="E4" s="125"/>
    </row>
    <row r="5" spans="1:7" ht="16.5" customHeight="1" thickBot="1">
      <c r="A5" s="126" t="s">
        <v>34</v>
      </c>
      <c r="B5" s="127"/>
      <c r="C5" s="127"/>
      <c r="D5" s="127"/>
      <c r="E5" s="63" t="s">
        <v>74</v>
      </c>
      <c r="F5" s="128" t="s">
        <v>49</v>
      </c>
      <c r="G5" s="131" t="s">
        <v>60</v>
      </c>
    </row>
    <row r="6" spans="1:7" ht="15.75" thickBot="1">
      <c r="A6" s="134" t="s">
        <v>0</v>
      </c>
      <c r="B6" s="135"/>
      <c r="C6" s="61" t="s">
        <v>1</v>
      </c>
      <c r="D6" s="84" t="s">
        <v>2</v>
      </c>
      <c r="E6" s="136" t="s">
        <v>3</v>
      </c>
      <c r="F6" s="129"/>
      <c r="G6" s="132"/>
    </row>
    <row r="7" spans="1:7" ht="15.75" thickBot="1">
      <c r="A7" s="21"/>
      <c r="B7" s="22"/>
      <c r="C7" s="11" t="s">
        <v>4</v>
      </c>
      <c r="D7" s="23"/>
      <c r="E7" s="137"/>
      <c r="F7" s="129"/>
      <c r="G7" s="132"/>
    </row>
    <row r="8" spans="1:7" ht="15.75" thickBot="1">
      <c r="A8" s="9"/>
      <c r="B8" s="10"/>
      <c r="C8" s="11" t="s">
        <v>5</v>
      </c>
      <c r="D8" s="23"/>
      <c r="E8" s="138"/>
      <c r="F8" s="130"/>
      <c r="G8" s="133"/>
    </row>
    <row r="9" spans="1:7" ht="50.25" customHeight="1">
      <c r="A9" s="6"/>
      <c r="B9" s="7">
        <v>1</v>
      </c>
      <c r="C9" s="14" t="s">
        <v>103</v>
      </c>
      <c r="D9" s="8" t="s">
        <v>6</v>
      </c>
      <c r="E9" s="26">
        <v>251544</v>
      </c>
      <c r="F9" s="36"/>
      <c r="G9" s="40"/>
    </row>
    <row r="10" spans="1:7" ht="50.25" customHeight="1">
      <c r="A10" s="6"/>
      <c r="B10" s="7">
        <f>+B9+1</f>
        <v>2</v>
      </c>
      <c r="C10" s="14" t="s">
        <v>56</v>
      </c>
      <c r="D10" s="8" t="s">
        <v>6</v>
      </c>
      <c r="E10" s="26">
        <v>251544</v>
      </c>
      <c r="F10" s="36"/>
      <c r="G10" s="40"/>
    </row>
    <row r="11" spans="1:7" ht="19.5" customHeight="1">
      <c r="A11" s="6"/>
      <c r="B11" s="7">
        <f>+B10+1</f>
        <v>3</v>
      </c>
      <c r="C11" s="14" t="s">
        <v>7</v>
      </c>
      <c r="D11" s="8" t="s">
        <v>6</v>
      </c>
      <c r="E11" s="26">
        <f>+E9</f>
        <v>251544</v>
      </c>
      <c r="F11" s="36"/>
      <c r="G11" s="40"/>
    </row>
    <row r="12" spans="1:7" ht="15">
      <c r="A12" s="6"/>
      <c r="B12" s="7">
        <f>+B11+1</f>
        <v>4</v>
      </c>
      <c r="C12" s="14" t="s">
        <v>9</v>
      </c>
      <c r="D12" s="8" t="s">
        <v>6</v>
      </c>
      <c r="E12" s="26">
        <v>9180</v>
      </c>
      <c r="F12" s="36"/>
      <c r="G12" s="40"/>
    </row>
    <row r="13" spans="1:7" ht="15.75" thickBot="1">
      <c r="A13" s="15"/>
      <c r="B13" s="7">
        <f>+B12+1</f>
        <v>5</v>
      </c>
      <c r="C13" s="24" t="s">
        <v>36</v>
      </c>
      <c r="D13" s="25" t="s">
        <v>6</v>
      </c>
      <c r="E13" s="37">
        <f>+E9</f>
        <v>251544</v>
      </c>
      <c r="F13" s="42"/>
      <c r="G13" s="41"/>
    </row>
    <row r="14" spans="1:7" ht="15.75" thickBot="1">
      <c r="A14" s="119" t="s">
        <v>50</v>
      </c>
      <c r="B14" s="120"/>
      <c r="C14" s="120"/>
      <c r="D14" s="120"/>
      <c r="E14" s="120"/>
      <c r="F14" s="121"/>
      <c r="G14" s="20"/>
    </row>
    <row r="16" spans="1:7" ht="55.5" customHeight="1">
      <c r="A16" s="122" t="s">
        <v>68</v>
      </c>
      <c r="B16" s="123"/>
      <c r="C16" s="123"/>
      <c r="D16" s="123"/>
      <c r="E16" s="123"/>
      <c r="F16" s="123"/>
      <c r="G16" s="123"/>
    </row>
    <row r="17" ht="15">
      <c r="C17" s="17"/>
    </row>
    <row r="18" spans="3:7" ht="15.75" thickBot="1">
      <c r="C18" s="118"/>
      <c r="E18" s="116"/>
      <c r="F18" s="117"/>
      <c r="G18" s="117"/>
    </row>
    <row r="19" spans="3:5" ht="15">
      <c r="C19" s="69" t="s">
        <v>100</v>
      </c>
      <c r="E19" s="69" t="s">
        <v>101</v>
      </c>
    </row>
    <row r="20" spans="3:5" ht="15">
      <c r="C20" s="69" t="s">
        <v>102</v>
      </c>
      <c r="E20" s="59"/>
    </row>
  </sheetData>
  <sheetProtection/>
  <mergeCells count="10">
    <mergeCell ref="A14:F14"/>
    <mergeCell ref="A16:G16"/>
    <mergeCell ref="A2:G2"/>
    <mergeCell ref="A3:G3"/>
    <mergeCell ref="A4:E4"/>
    <mergeCell ref="A5:D5"/>
    <mergeCell ref="F5:F8"/>
    <mergeCell ref="G5:G8"/>
    <mergeCell ref="A6:B6"/>
    <mergeCell ref="E6:E8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3.8515625" style="5" customWidth="1"/>
    <col min="2" max="2" width="5.00390625" style="5" customWidth="1"/>
    <col min="3" max="3" width="54.7109375" style="5" customWidth="1"/>
    <col min="4" max="4" width="14.7109375" style="5" customWidth="1"/>
    <col min="5" max="5" width="10.28125" style="5" bestFit="1" customWidth="1"/>
    <col min="6" max="6" width="14.140625" style="5" customWidth="1"/>
    <col min="7" max="7" width="19.421875" style="5" customWidth="1"/>
    <col min="8" max="16384" width="11.421875" style="5" customWidth="1"/>
  </cols>
  <sheetData>
    <row r="1" s="19" customFormat="1" ht="15">
      <c r="D1" s="69"/>
    </row>
    <row r="2" spans="1:7" s="19" customFormat="1" ht="46.5" customHeight="1">
      <c r="A2" s="124" t="s">
        <v>89</v>
      </c>
      <c r="B2" s="124"/>
      <c r="C2" s="124"/>
      <c r="D2" s="124"/>
      <c r="E2" s="124"/>
      <c r="F2" s="124"/>
      <c r="G2" s="124"/>
    </row>
    <row r="3" spans="1:7" s="19" customFormat="1" ht="13.5" customHeight="1">
      <c r="A3" s="125" t="s">
        <v>86</v>
      </c>
      <c r="B3" s="125"/>
      <c r="C3" s="125"/>
      <c r="D3" s="125"/>
      <c r="E3" s="125"/>
      <c r="F3" s="125"/>
      <c r="G3" s="125"/>
    </row>
    <row r="4" spans="1:5" s="19" customFormat="1" ht="15.75" thickBot="1">
      <c r="A4" s="125"/>
      <c r="B4" s="125"/>
      <c r="C4" s="125"/>
      <c r="D4" s="125"/>
      <c r="E4" s="125"/>
    </row>
    <row r="5" spans="1:7" ht="16.5" customHeight="1" thickBot="1">
      <c r="A5" s="126" t="s">
        <v>34</v>
      </c>
      <c r="B5" s="127"/>
      <c r="C5" s="127"/>
      <c r="D5" s="127"/>
      <c r="E5" s="63" t="s">
        <v>73</v>
      </c>
      <c r="F5" s="128" t="s">
        <v>49</v>
      </c>
      <c r="G5" s="131" t="s">
        <v>60</v>
      </c>
    </row>
    <row r="6" spans="1:7" ht="15.75" thickBot="1">
      <c r="A6" s="134" t="s">
        <v>0</v>
      </c>
      <c r="B6" s="135"/>
      <c r="C6" s="61" t="s">
        <v>1</v>
      </c>
      <c r="D6" s="62" t="s">
        <v>2</v>
      </c>
      <c r="E6" s="136" t="s">
        <v>3</v>
      </c>
      <c r="F6" s="129"/>
      <c r="G6" s="132"/>
    </row>
    <row r="7" spans="1:7" ht="15.75" thickBot="1">
      <c r="A7" s="21"/>
      <c r="B7" s="22"/>
      <c r="C7" s="11" t="s">
        <v>4</v>
      </c>
      <c r="D7" s="23"/>
      <c r="E7" s="137"/>
      <c r="F7" s="129"/>
      <c r="G7" s="132"/>
    </row>
    <row r="8" spans="1:7" ht="15.75" thickBot="1">
      <c r="A8" s="9"/>
      <c r="B8" s="10"/>
      <c r="C8" s="11" t="s">
        <v>5</v>
      </c>
      <c r="D8" s="23"/>
      <c r="E8" s="138"/>
      <c r="F8" s="130"/>
      <c r="G8" s="133"/>
    </row>
    <row r="9" spans="1:7" ht="50.25" customHeight="1">
      <c r="A9" s="6"/>
      <c r="B9" s="7">
        <v>3</v>
      </c>
      <c r="C9" s="14" t="s">
        <v>108</v>
      </c>
      <c r="D9" s="8" t="s">
        <v>6</v>
      </c>
      <c r="E9" s="26">
        <v>1223758</v>
      </c>
      <c r="F9" s="36"/>
      <c r="G9" s="40"/>
    </row>
    <row r="10" spans="1:7" ht="50.25" customHeight="1">
      <c r="A10" s="6"/>
      <c r="B10" s="7">
        <v>6</v>
      </c>
      <c r="C10" s="14" t="s">
        <v>56</v>
      </c>
      <c r="D10" s="8" t="s">
        <v>6</v>
      </c>
      <c r="E10" s="26">
        <f>+E9</f>
        <v>1223758</v>
      </c>
      <c r="F10" s="36"/>
      <c r="G10" s="40"/>
    </row>
    <row r="11" spans="1:7" ht="19.5" customHeight="1">
      <c r="A11" s="6"/>
      <c r="B11" s="7">
        <v>9</v>
      </c>
      <c r="C11" s="14" t="s">
        <v>7</v>
      </c>
      <c r="D11" s="8" t="s">
        <v>6</v>
      </c>
      <c r="E11" s="26">
        <f>+E10</f>
        <v>1223758</v>
      </c>
      <c r="F11" s="36"/>
      <c r="G11" s="40"/>
    </row>
    <row r="12" spans="1:7" ht="15">
      <c r="A12" s="6"/>
      <c r="B12" s="7">
        <v>12</v>
      </c>
      <c r="C12" s="14" t="s">
        <v>9</v>
      </c>
      <c r="D12" s="8" t="s">
        <v>6</v>
      </c>
      <c r="E12" s="26">
        <v>43346</v>
      </c>
      <c r="F12" s="36"/>
      <c r="G12" s="40"/>
    </row>
    <row r="13" spans="1:7" ht="15.75" thickBot="1">
      <c r="A13" s="15"/>
      <c r="B13" s="7">
        <v>15</v>
      </c>
      <c r="C13" s="24" t="s">
        <v>36</v>
      </c>
      <c r="D13" s="25" t="s">
        <v>6</v>
      </c>
      <c r="E13" s="37">
        <f>+E9</f>
        <v>1223758</v>
      </c>
      <c r="F13" s="42"/>
      <c r="G13" s="41"/>
    </row>
    <row r="14" spans="1:7" ht="15.75" thickBot="1">
      <c r="A14" s="119" t="s">
        <v>50</v>
      </c>
      <c r="B14" s="120"/>
      <c r="C14" s="120"/>
      <c r="D14" s="120"/>
      <c r="E14" s="120"/>
      <c r="F14" s="121"/>
      <c r="G14" s="20"/>
    </row>
    <row r="16" spans="1:7" ht="55.5" customHeight="1">
      <c r="A16" s="122" t="s">
        <v>68</v>
      </c>
      <c r="B16" s="123"/>
      <c r="C16" s="123"/>
      <c r="D16" s="123"/>
      <c r="E16" s="123"/>
      <c r="F16" s="123"/>
      <c r="G16" s="123"/>
    </row>
    <row r="17" spans="3:7" ht="15.75" thickBot="1">
      <c r="C17" s="118"/>
      <c r="E17" s="116"/>
      <c r="F17" s="117"/>
      <c r="G17" s="117"/>
    </row>
    <row r="18" spans="3:5" ht="15">
      <c r="C18" s="69" t="s">
        <v>100</v>
      </c>
      <c r="E18" s="69" t="s">
        <v>101</v>
      </c>
    </row>
    <row r="19" spans="3:5" ht="15">
      <c r="C19" s="69" t="s">
        <v>102</v>
      </c>
      <c r="E19" s="59"/>
    </row>
  </sheetData>
  <sheetProtection/>
  <mergeCells count="10">
    <mergeCell ref="A5:D5"/>
    <mergeCell ref="A16:G16"/>
    <mergeCell ref="A14:F14"/>
    <mergeCell ref="A4:E4"/>
    <mergeCell ref="F5:F8"/>
    <mergeCell ref="A2:G2"/>
    <mergeCell ref="A3:G3"/>
    <mergeCell ref="G5:G8"/>
    <mergeCell ref="A6:B6"/>
    <mergeCell ref="E6:E8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3.8515625" style="5" customWidth="1"/>
    <col min="2" max="2" width="5.00390625" style="5" customWidth="1"/>
    <col min="3" max="3" width="54.7109375" style="5" customWidth="1"/>
    <col min="4" max="4" width="14.7109375" style="5" customWidth="1"/>
    <col min="5" max="5" width="12.140625" style="19" bestFit="1" customWidth="1"/>
    <col min="6" max="6" width="14.140625" style="5" customWidth="1"/>
    <col min="7" max="7" width="19.421875" style="5" customWidth="1"/>
    <col min="8" max="16384" width="11.421875" style="5" customWidth="1"/>
  </cols>
  <sheetData>
    <row r="1" s="19" customFormat="1" ht="15">
      <c r="D1" s="69"/>
    </row>
    <row r="2" spans="1:7" s="19" customFormat="1" ht="46.5" customHeight="1">
      <c r="A2" s="124" t="s">
        <v>90</v>
      </c>
      <c r="B2" s="124"/>
      <c r="C2" s="124"/>
      <c r="D2" s="124"/>
      <c r="E2" s="124"/>
      <c r="F2" s="124"/>
      <c r="G2" s="124"/>
    </row>
    <row r="3" spans="1:7" s="19" customFormat="1" ht="13.5" customHeight="1">
      <c r="A3" s="125" t="s">
        <v>86</v>
      </c>
      <c r="B3" s="125"/>
      <c r="C3" s="125"/>
      <c r="D3" s="125"/>
      <c r="E3" s="125"/>
      <c r="F3" s="125"/>
      <c r="G3" s="125"/>
    </row>
    <row r="4" spans="1:5" s="19" customFormat="1" ht="15.75" thickBot="1">
      <c r="A4" s="125"/>
      <c r="B4" s="125"/>
      <c r="C4" s="125"/>
      <c r="D4" s="125"/>
      <c r="E4" s="125"/>
    </row>
    <row r="5" spans="1:7" ht="16.5" customHeight="1" thickBot="1">
      <c r="A5" s="126" t="s">
        <v>34</v>
      </c>
      <c r="B5" s="127"/>
      <c r="C5" s="127"/>
      <c r="D5" s="127"/>
      <c r="E5" s="64" t="s">
        <v>80</v>
      </c>
      <c r="F5" s="128" t="s">
        <v>49</v>
      </c>
      <c r="G5" s="131" t="s">
        <v>60</v>
      </c>
    </row>
    <row r="6" spans="1:7" ht="15.75" thickBot="1">
      <c r="A6" s="134" t="s">
        <v>0</v>
      </c>
      <c r="B6" s="135"/>
      <c r="C6" s="61" t="s">
        <v>1</v>
      </c>
      <c r="D6" s="84" t="s">
        <v>2</v>
      </c>
      <c r="E6" s="139" t="s">
        <v>3</v>
      </c>
      <c r="F6" s="129"/>
      <c r="G6" s="132"/>
    </row>
    <row r="7" spans="1:7" ht="15.75" thickBot="1">
      <c r="A7" s="21"/>
      <c r="B7" s="22"/>
      <c r="C7" s="11" t="s">
        <v>4</v>
      </c>
      <c r="D7" s="23"/>
      <c r="E7" s="140"/>
      <c r="F7" s="129"/>
      <c r="G7" s="132"/>
    </row>
    <row r="8" spans="1:7" ht="15.75" thickBot="1">
      <c r="A8" s="9"/>
      <c r="B8" s="10"/>
      <c r="C8" s="11" t="s">
        <v>5</v>
      </c>
      <c r="D8" s="23"/>
      <c r="E8" s="141"/>
      <c r="F8" s="130"/>
      <c r="G8" s="133"/>
    </row>
    <row r="9" spans="1:7" ht="45">
      <c r="A9" s="6"/>
      <c r="B9" s="7">
        <v>1</v>
      </c>
      <c r="C9" s="12" t="s">
        <v>105</v>
      </c>
      <c r="D9" s="13" t="s">
        <v>6</v>
      </c>
      <c r="E9" s="18">
        <v>1022</v>
      </c>
      <c r="F9" s="43"/>
      <c r="G9" s="39"/>
    </row>
    <row r="10" spans="1:7" ht="50.25" customHeight="1">
      <c r="A10" s="6"/>
      <c r="B10" s="7">
        <v>2</v>
      </c>
      <c r="C10" s="65" t="s">
        <v>104</v>
      </c>
      <c r="D10" s="8" t="s">
        <v>6</v>
      </c>
      <c r="E10" s="35">
        <v>113721</v>
      </c>
      <c r="F10" s="43"/>
      <c r="G10" s="39"/>
    </row>
    <row r="11" spans="1:7" ht="50.25" customHeight="1">
      <c r="A11" s="6"/>
      <c r="B11" s="7">
        <v>3</v>
      </c>
      <c r="C11" s="14" t="s">
        <v>114</v>
      </c>
      <c r="D11" s="8" t="s">
        <v>6</v>
      </c>
      <c r="E11" s="35">
        <v>4386</v>
      </c>
      <c r="F11" s="36"/>
      <c r="G11" s="40"/>
    </row>
    <row r="12" spans="1:7" ht="50.25" customHeight="1">
      <c r="A12" s="6"/>
      <c r="B12" s="7">
        <v>4</v>
      </c>
      <c r="C12" s="14" t="s">
        <v>107</v>
      </c>
      <c r="D12" s="8" t="s">
        <v>6</v>
      </c>
      <c r="E12" s="35">
        <v>113721</v>
      </c>
      <c r="F12" s="36"/>
      <c r="G12" s="40"/>
    </row>
    <row r="13" spans="1:7" ht="50.25" customHeight="1">
      <c r="A13" s="6"/>
      <c r="B13" s="7">
        <v>5</v>
      </c>
      <c r="C13" s="14" t="s">
        <v>106</v>
      </c>
      <c r="D13" s="8" t="s">
        <v>6</v>
      </c>
      <c r="E13" s="35">
        <f>+E9+E10+E11</f>
        <v>119129</v>
      </c>
      <c r="F13" s="36"/>
      <c r="G13" s="40"/>
    </row>
    <row r="14" spans="1:7" ht="19.5" customHeight="1">
      <c r="A14" s="6"/>
      <c r="B14" s="7">
        <v>6</v>
      </c>
      <c r="C14" s="14" t="s">
        <v>7</v>
      </c>
      <c r="D14" s="8" t="s">
        <v>6</v>
      </c>
      <c r="E14" s="35">
        <v>118096</v>
      </c>
      <c r="F14" s="36"/>
      <c r="G14" s="40"/>
    </row>
    <row r="15" spans="1:7" ht="15">
      <c r="A15" s="6"/>
      <c r="B15" s="7">
        <v>7</v>
      </c>
      <c r="C15" s="14" t="s">
        <v>48</v>
      </c>
      <c r="D15" s="8" t="s">
        <v>6</v>
      </c>
      <c r="E15" s="35">
        <f>+E13</f>
        <v>119129</v>
      </c>
      <c r="F15" s="36"/>
      <c r="G15" s="40"/>
    </row>
    <row r="16" spans="1:7" ht="19.5" customHeight="1">
      <c r="A16" s="6"/>
      <c r="B16" s="7">
        <v>8</v>
      </c>
      <c r="C16" s="14" t="s">
        <v>8</v>
      </c>
      <c r="D16" s="8" t="s">
        <v>6</v>
      </c>
      <c r="E16" s="35">
        <v>0</v>
      </c>
      <c r="F16" s="36"/>
      <c r="G16" s="40"/>
    </row>
    <row r="17" spans="1:7" ht="15">
      <c r="A17" s="6"/>
      <c r="B17" s="7">
        <v>9</v>
      </c>
      <c r="C17" s="14" t="s">
        <v>9</v>
      </c>
      <c r="D17" s="8" t="s">
        <v>6</v>
      </c>
      <c r="E17" s="35">
        <v>3256</v>
      </c>
      <c r="F17" s="36"/>
      <c r="G17" s="40"/>
    </row>
    <row r="18" spans="1:7" ht="15">
      <c r="A18" s="6"/>
      <c r="B18" s="7">
        <v>10</v>
      </c>
      <c r="C18" s="14" t="s">
        <v>21</v>
      </c>
      <c r="D18" s="8" t="s">
        <v>6</v>
      </c>
      <c r="E18" s="35">
        <v>113009</v>
      </c>
      <c r="F18" s="36"/>
      <c r="G18" s="40"/>
    </row>
    <row r="19" spans="1:7" ht="15">
      <c r="A19" s="96"/>
      <c r="B19" s="7">
        <v>11</v>
      </c>
      <c r="C19" s="24" t="s">
        <v>36</v>
      </c>
      <c r="D19" s="25" t="s">
        <v>6</v>
      </c>
      <c r="E19" s="35">
        <f>+E9+E10+E11</f>
        <v>119129</v>
      </c>
      <c r="F19" s="36"/>
      <c r="G19" s="40"/>
    </row>
    <row r="20" spans="1:7" ht="15.75" thickBot="1">
      <c r="A20" s="97"/>
      <c r="B20" s="7">
        <v>12</v>
      </c>
      <c r="C20" s="95" t="s">
        <v>78</v>
      </c>
      <c r="D20" s="98" t="s">
        <v>6</v>
      </c>
      <c r="E20" s="38">
        <f>+E12</f>
        <v>113721</v>
      </c>
      <c r="F20" s="36"/>
      <c r="G20" s="40"/>
    </row>
    <row r="21" spans="1:7" ht="15.75" thickBot="1">
      <c r="A21" s="119" t="s">
        <v>50</v>
      </c>
      <c r="B21" s="120"/>
      <c r="C21" s="120"/>
      <c r="D21" s="120"/>
      <c r="E21" s="120"/>
      <c r="F21" s="121"/>
      <c r="G21" s="20"/>
    </row>
    <row r="23" spans="1:7" ht="55.5" customHeight="1">
      <c r="A23" s="122" t="s">
        <v>68</v>
      </c>
      <c r="B23" s="123"/>
      <c r="C23" s="123"/>
      <c r="D23" s="123"/>
      <c r="E23" s="123"/>
      <c r="F23" s="123"/>
      <c r="G23" s="123"/>
    </row>
    <row r="24" spans="3:7" ht="15.75" thickBot="1">
      <c r="C24" s="118"/>
      <c r="E24" s="116"/>
      <c r="F24" s="117"/>
      <c r="G24" s="117"/>
    </row>
    <row r="25" spans="3:5" ht="15">
      <c r="C25" s="69" t="s">
        <v>100</v>
      </c>
      <c r="E25" s="69" t="s">
        <v>101</v>
      </c>
    </row>
    <row r="26" spans="3:5" ht="15">
      <c r="C26" s="69" t="s">
        <v>102</v>
      </c>
      <c r="E26" s="59"/>
    </row>
  </sheetData>
  <sheetProtection/>
  <mergeCells count="10">
    <mergeCell ref="A21:F21"/>
    <mergeCell ref="A23:G23"/>
    <mergeCell ref="A2:G2"/>
    <mergeCell ref="A3:G3"/>
    <mergeCell ref="A4:E4"/>
    <mergeCell ref="A5:D5"/>
    <mergeCell ref="F5:F8"/>
    <mergeCell ref="G5:G8"/>
    <mergeCell ref="A6:B6"/>
    <mergeCell ref="E6:E8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tabSelected="1" zoomScalePageLayoutView="0" workbookViewId="0" topLeftCell="A4">
      <selection activeCell="J14" sqref="J14"/>
    </sheetView>
  </sheetViews>
  <sheetFormatPr defaultColWidth="11.421875" defaultRowHeight="15"/>
  <cols>
    <col min="1" max="1" width="3.8515625" style="5" customWidth="1"/>
    <col min="2" max="2" width="5.00390625" style="5" customWidth="1"/>
    <col min="3" max="3" width="54.7109375" style="5" customWidth="1"/>
    <col min="4" max="4" width="14.7109375" style="5" customWidth="1"/>
    <col min="5" max="5" width="12.140625" style="19" bestFit="1" customWidth="1"/>
    <col min="6" max="6" width="14.140625" style="5" customWidth="1"/>
    <col min="7" max="7" width="19.421875" style="5" customWidth="1"/>
    <col min="8" max="16384" width="11.421875" style="5" customWidth="1"/>
  </cols>
  <sheetData>
    <row r="1" s="19" customFormat="1" ht="15">
      <c r="D1" s="69"/>
    </row>
    <row r="2" spans="1:7" s="19" customFormat="1" ht="46.5" customHeight="1">
      <c r="A2" s="124" t="s">
        <v>91</v>
      </c>
      <c r="B2" s="124"/>
      <c r="C2" s="124"/>
      <c r="D2" s="124"/>
      <c r="E2" s="124"/>
      <c r="F2" s="124"/>
      <c r="G2" s="124"/>
    </row>
    <row r="3" spans="1:7" s="19" customFormat="1" ht="13.5" customHeight="1">
      <c r="A3" s="125" t="s">
        <v>87</v>
      </c>
      <c r="B3" s="125"/>
      <c r="C3" s="125"/>
      <c r="D3" s="125"/>
      <c r="E3" s="125"/>
      <c r="F3" s="125"/>
      <c r="G3" s="125"/>
    </row>
    <row r="4" spans="1:5" s="19" customFormat="1" ht="15.75" thickBot="1">
      <c r="A4" s="125"/>
      <c r="B4" s="125"/>
      <c r="C4" s="125"/>
      <c r="D4" s="125"/>
      <c r="E4" s="125"/>
    </row>
    <row r="5" spans="1:7" ht="16.5" customHeight="1" thickBot="1">
      <c r="A5" s="126" t="s">
        <v>34</v>
      </c>
      <c r="B5" s="127"/>
      <c r="C5" s="127"/>
      <c r="D5" s="127"/>
      <c r="E5" s="64" t="s">
        <v>70</v>
      </c>
      <c r="F5" s="128" t="s">
        <v>49</v>
      </c>
      <c r="G5" s="131" t="s">
        <v>60</v>
      </c>
    </row>
    <row r="6" spans="1:7" ht="15.75" thickBot="1">
      <c r="A6" s="134" t="s">
        <v>0</v>
      </c>
      <c r="B6" s="135"/>
      <c r="C6" s="61" t="s">
        <v>1</v>
      </c>
      <c r="D6" s="84" t="s">
        <v>2</v>
      </c>
      <c r="E6" s="139" t="s">
        <v>3</v>
      </c>
      <c r="F6" s="129"/>
      <c r="G6" s="132"/>
    </row>
    <row r="7" spans="1:7" ht="15.75" thickBot="1">
      <c r="A7" s="21"/>
      <c r="B7" s="22"/>
      <c r="C7" s="11" t="s">
        <v>4</v>
      </c>
      <c r="D7" s="23"/>
      <c r="E7" s="140"/>
      <c r="F7" s="129"/>
      <c r="G7" s="132"/>
    </row>
    <row r="8" spans="1:7" ht="15.75" thickBot="1">
      <c r="A8" s="9"/>
      <c r="B8" s="10"/>
      <c r="C8" s="11" t="s">
        <v>5</v>
      </c>
      <c r="D8" s="23"/>
      <c r="E8" s="141"/>
      <c r="F8" s="130"/>
      <c r="G8" s="133"/>
    </row>
    <row r="9" spans="1:7" ht="50.25" customHeight="1">
      <c r="A9" s="6"/>
      <c r="B9" s="7">
        <v>1</v>
      </c>
      <c r="C9" s="12" t="s">
        <v>111</v>
      </c>
      <c r="D9" s="13" t="s">
        <v>6</v>
      </c>
      <c r="E9" s="18">
        <v>18496</v>
      </c>
      <c r="F9" s="43"/>
      <c r="G9" s="39"/>
    </row>
    <row r="10" spans="1:7" ht="50.25" customHeight="1">
      <c r="A10" s="6"/>
      <c r="B10" s="7">
        <v>2</v>
      </c>
      <c r="C10" s="65" t="s">
        <v>109</v>
      </c>
      <c r="D10" s="8" t="s">
        <v>6</v>
      </c>
      <c r="E10" s="35">
        <v>336276</v>
      </c>
      <c r="F10" s="43"/>
      <c r="G10" s="39"/>
    </row>
    <row r="11" spans="1:7" ht="50.25" customHeight="1">
      <c r="A11" s="6"/>
      <c r="B11" s="7">
        <v>3</v>
      </c>
      <c r="C11" s="65" t="s">
        <v>110</v>
      </c>
      <c r="D11" s="8" t="s">
        <v>6</v>
      </c>
      <c r="E11" s="35">
        <v>8163</v>
      </c>
      <c r="F11" s="43"/>
      <c r="G11" s="39"/>
    </row>
    <row r="12" spans="1:7" ht="50.25" customHeight="1">
      <c r="A12" s="6"/>
      <c r="B12" s="7">
        <v>4</v>
      </c>
      <c r="C12" s="14" t="s">
        <v>112</v>
      </c>
      <c r="D12" s="8" t="s">
        <v>6</v>
      </c>
      <c r="E12" s="35">
        <v>86453</v>
      </c>
      <c r="F12" s="36"/>
      <c r="G12" s="40"/>
    </row>
    <row r="13" spans="1:7" ht="50.25" customHeight="1">
      <c r="A13" s="6"/>
      <c r="B13" s="7">
        <v>5</v>
      </c>
      <c r="C13" s="14" t="s">
        <v>113</v>
      </c>
      <c r="D13" s="8" t="s">
        <v>6</v>
      </c>
      <c r="E13" s="35">
        <v>270000</v>
      </c>
      <c r="F13" s="36"/>
      <c r="G13" s="40"/>
    </row>
    <row r="14" spans="1:7" ht="50.25" customHeight="1">
      <c r="A14" s="6"/>
      <c r="B14" s="7">
        <v>6</v>
      </c>
      <c r="C14" s="14" t="s">
        <v>56</v>
      </c>
      <c r="D14" s="8" t="s">
        <v>6</v>
      </c>
      <c r="E14" s="35">
        <f>+E9+E10+E11+E12</f>
        <v>449388</v>
      </c>
      <c r="F14" s="36"/>
      <c r="G14" s="40"/>
    </row>
    <row r="15" spans="1:7" ht="19.5" customHeight="1">
      <c r="A15" s="6"/>
      <c r="B15" s="7">
        <v>7</v>
      </c>
      <c r="C15" s="14" t="s">
        <v>7</v>
      </c>
      <c r="D15" s="8" t="s">
        <v>6</v>
      </c>
      <c r="E15" s="35">
        <v>336107</v>
      </c>
      <c r="F15" s="36"/>
      <c r="G15" s="40"/>
    </row>
    <row r="16" spans="1:7" ht="15">
      <c r="A16" s="6"/>
      <c r="B16" s="7">
        <v>8</v>
      </c>
      <c r="C16" s="14" t="s">
        <v>48</v>
      </c>
      <c r="D16" s="8" t="s">
        <v>6</v>
      </c>
      <c r="E16" s="35">
        <f>+E13</f>
        <v>270000</v>
      </c>
      <c r="F16" s="36"/>
      <c r="G16" s="40"/>
    </row>
    <row r="17" spans="1:7" ht="19.5" customHeight="1">
      <c r="A17" s="6"/>
      <c r="B17" s="7">
        <v>9</v>
      </c>
      <c r="C17" s="14" t="s">
        <v>8</v>
      </c>
      <c r="D17" s="8" t="s">
        <v>6</v>
      </c>
      <c r="E17" s="35">
        <v>2454</v>
      </c>
      <c r="F17" s="36"/>
      <c r="G17" s="40"/>
    </row>
    <row r="18" spans="1:7" ht="15">
      <c r="A18" s="6"/>
      <c r="B18" s="7">
        <v>10</v>
      </c>
      <c r="C18" s="14" t="s">
        <v>9</v>
      </c>
      <c r="D18" s="8" t="s">
        <v>6</v>
      </c>
      <c r="E18" s="35">
        <v>12480</v>
      </c>
      <c r="F18" s="36"/>
      <c r="G18" s="40"/>
    </row>
    <row r="19" spans="1:7" ht="15">
      <c r="A19" s="6"/>
      <c r="B19" s="7">
        <v>11</v>
      </c>
      <c r="C19" s="14" t="s">
        <v>21</v>
      </c>
      <c r="D19" s="8" t="s">
        <v>6</v>
      </c>
      <c r="E19" s="35">
        <v>242471</v>
      </c>
      <c r="F19" s="36"/>
      <c r="G19" s="40"/>
    </row>
    <row r="20" spans="1:7" ht="15.75" thickBot="1">
      <c r="A20" s="15"/>
      <c r="B20" s="7">
        <v>12</v>
      </c>
      <c r="C20" s="24" t="s">
        <v>36</v>
      </c>
      <c r="D20" s="25" t="s">
        <v>6</v>
      </c>
      <c r="E20" s="92">
        <f>+E9+E10+E11+E12</f>
        <v>449388</v>
      </c>
      <c r="F20" s="93"/>
      <c r="G20" s="94"/>
    </row>
    <row r="21" spans="1:7" ht="15">
      <c r="A21" s="109"/>
      <c r="B21" s="107">
        <v>13</v>
      </c>
      <c r="C21" s="101" t="s">
        <v>79</v>
      </c>
      <c r="D21" s="102" t="s">
        <v>6</v>
      </c>
      <c r="E21" s="103">
        <f>+E13</f>
        <v>270000</v>
      </c>
      <c r="F21" s="99"/>
      <c r="G21" s="94"/>
    </row>
    <row r="22" spans="1:7" ht="15.75" thickBot="1">
      <c r="A22" s="110"/>
      <c r="B22" s="108">
        <v>14</v>
      </c>
      <c r="C22" s="105" t="s">
        <v>81</v>
      </c>
      <c r="D22" s="104" t="s">
        <v>6</v>
      </c>
      <c r="E22" s="106">
        <v>7362</v>
      </c>
      <c r="F22" s="100"/>
      <c r="G22" s="41"/>
    </row>
    <row r="23" spans="1:7" ht="15.75" thickBot="1">
      <c r="A23" s="119" t="s">
        <v>50</v>
      </c>
      <c r="B23" s="120"/>
      <c r="C23" s="120"/>
      <c r="D23" s="120"/>
      <c r="E23" s="120"/>
      <c r="F23" s="121"/>
      <c r="G23" s="20"/>
    </row>
    <row r="25" spans="1:7" ht="55.5" customHeight="1">
      <c r="A25" s="122" t="s">
        <v>68</v>
      </c>
      <c r="B25" s="123"/>
      <c r="C25" s="123"/>
      <c r="D25" s="123"/>
      <c r="E25" s="123"/>
      <c r="F25" s="123"/>
      <c r="G25" s="123"/>
    </row>
    <row r="26" ht="15">
      <c r="C26" s="17"/>
    </row>
    <row r="27" spans="3:7" ht="15.75" thickBot="1">
      <c r="C27" s="118"/>
      <c r="E27" s="116"/>
      <c r="F27" s="117"/>
      <c r="G27" s="117"/>
    </row>
    <row r="28" spans="3:5" ht="15">
      <c r="C28" s="69" t="s">
        <v>100</v>
      </c>
      <c r="E28" s="69" t="s">
        <v>101</v>
      </c>
    </row>
    <row r="29" spans="3:5" ht="15">
      <c r="C29" s="69" t="s">
        <v>102</v>
      </c>
      <c r="E29" s="59"/>
    </row>
  </sheetData>
  <sheetProtection/>
  <mergeCells count="10">
    <mergeCell ref="A23:F23"/>
    <mergeCell ref="A25:G25"/>
    <mergeCell ref="A2:G2"/>
    <mergeCell ref="A3:G3"/>
    <mergeCell ref="A4:E4"/>
    <mergeCell ref="A5:D5"/>
    <mergeCell ref="F5:F8"/>
    <mergeCell ref="G5:G8"/>
    <mergeCell ref="A6:B6"/>
    <mergeCell ref="E6:E8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zoomScaleSheetLayoutView="115" zoomScalePageLayoutView="0" workbookViewId="0" topLeftCell="A40">
      <selection activeCell="C57" sqref="C57:G59"/>
    </sheetView>
  </sheetViews>
  <sheetFormatPr defaultColWidth="11.421875" defaultRowHeight="15"/>
  <cols>
    <col min="1" max="1" width="4.7109375" style="0" customWidth="1"/>
    <col min="2" max="2" width="7.00390625" style="0" customWidth="1"/>
    <col min="3" max="3" width="56.421875" style="27" customWidth="1"/>
    <col min="4" max="4" width="11.421875" style="58" customWidth="1"/>
    <col min="10" max="10" width="16.00390625" style="0" customWidth="1"/>
    <col min="11" max="11" width="18.140625" style="0" customWidth="1"/>
  </cols>
  <sheetData>
    <row r="1" spans="1:12" s="59" customFormat="1" ht="28.5" customHeight="1">
      <c r="A1" s="19"/>
      <c r="B1" s="19"/>
      <c r="C1" s="19"/>
      <c r="D1" s="148" t="s">
        <v>66</v>
      </c>
      <c r="E1" s="148"/>
      <c r="F1" s="148"/>
      <c r="G1" s="148"/>
      <c r="H1" s="19"/>
      <c r="I1" s="19"/>
      <c r="J1" s="60"/>
      <c r="K1" s="19"/>
      <c r="L1" s="19"/>
    </row>
    <row r="2" spans="1:12" s="59" customFormat="1" ht="53.25" customHeight="1">
      <c r="A2" s="124" t="s">
        <v>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59" customFormat="1" ht="15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81"/>
    </row>
    <row r="4" spans="1:9" s="59" customFormat="1" ht="15.75" thickBot="1">
      <c r="A4" s="156"/>
      <c r="B4" s="156"/>
      <c r="C4" s="156"/>
      <c r="D4" s="156"/>
      <c r="E4" s="156"/>
      <c r="F4" s="156"/>
      <c r="G4" s="156"/>
      <c r="H4" s="156"/>
      <c r="I4" s="156"/>
    </row>
    <row r="5" spans="1:11" s="27" customFormat="1" ht="16.5" customHeight="1" thickBot="1">
      <c r="A5" s="153" t="s">
        <v>35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ht="35.25" customHeight="1" thickBot="1">
      <c r="A6" s="149" t="s">
        <v>0</v>
      </c>
      <c r="B6" s="150"/>
      <c r="C6" s="28" t="s">
        <v>1</v>
      </c>
      <c r="D6" s="82" t="s">
        <v>2</v>
      </c>
      <c r="E6" s="157" t="s">
        <v>69</v>
      </c>
      <c r="F6" s="158"/>
      <c r="G6" s="158"/>
      <c r="H6" s="159"/>
      <c r="I6" s="51" t="s">
        <v>54</v>
      </c>
      <c r="J6" s="46" t="s">
        <v>49</v>
      </c>
      <c r="K6" s="46" t="s">
        <v>61</v>
      </c>
    </row>
    <row r="7" spans="1:11" ht="15.75" thickBot="1">
      <c r="A7" s="1"/>
      <c r="B7" s="2"/>
      <c r="C7" s="29" t="s">
        <v>4</v>
      </c>
      <c r="D7" s="54"/>
      <c r="E7" s="144" t="s">
        <v>71</v>
      </c>
      <c r="F7" s="142" t="s">
        <v>72</v>
      </c>
      <c r="G7" s="142" t="s">
        <v>73</v>
      </c>
      <c r="H7" s="146" t="s">
        <v>70</v>
      </c>
      <c r="I7" s="52"/>
      <c r="J7" s="3"/>
      <c r="K7" s="47"/>
    </row>
    <row r="8" spans="1:11" ht="15.75" thickBot="1">
      <c r="A8" s="33"/>
      <c r="B8" s="34"/>
      <c r="C8" s="31" t="s">
        <v>10</v>
      </c>
      <c r="D8" s="55"/>
      <c r="E8" s="145"/>
      <c r="F8" s="143"/>
      <c r="G8" s="143"/>
      <c r="H8" s="147"/>
      <c r="I8" s="52"/>
      <c r="J8" s="32"/>
      <c r="K8" s="48"/>
    </row>
    <row r="9" spans="1:12" ht="33" customHeight="1">
      <c r="A9" s="4"/>
      <c r="B9" s="66">
        <v>1</v>
      </c>
      <c r="C9" s="30" t="s">
        <v>62</v>
      </c>
      <c r="D9" s="56" t="s">
        <v>6</v>
      </c>
      <c r="E9" s="72">
        <v>5966.79</v>
      </c>
      <c r="F9" s="85">
        <f>4646+11</f>
        <v>4657</v>
      </c>
      <c r="G9" s="85">
        <v>28433.15</v>
      </c>
      <c r="H9" s="73">
        <v>14962.81</v>
      </c>
      <c r="I9" s="67">
        <f>+E9+F9+G9+H9</f>
        <v>54019.75</v>
      </c>
      <c r="J9" s="83"/>
      <c r="K9" s="49"/>
      <c r="L9" s="68"/>
    </row>
    <row r="10" spans="1:11" ht="15">
      <c r="A10" s="16"/>
      <c r="B10" s="66">
        <f>+B9+1</f>
        <v>2</v>
      </c>
      <c r="C10" s="30" t="s">
        <v>11</v>
      </c>
      <c r="D10" s="56" t="s">
        <v>6</v>
      </c>
      <c r="E10" s="74">
        <v>227.63</v>
      </c>
      <c r="F10" s="85">
        <v>203</v>
      </c>
      <c r="G10" s="86">
        <v>1268.96</v>
      </c>
      <c r="H10" s="73">
        <v>580.92</v>
      </c>
      <c r="I10" s="67">
        <f aca="true" t="shared" si="0" ref="I10:I51">+E10+F10+G10+H10</f>
        <v>2280.51</v>
      </c>
      <c r="J10" s="83"/>
      <c r="K10" s="49"/>
    </row>
    <row r="11" spans="1:11" ht="15">
      <c r="A11" s="16"/>
      <c r="B11" s="66">
        <v>2</v>
      </c>
      <c r="C11" s="30" t="s">
        <v>12</v>
      </c>
      <c r="D11" s="56" t="s">
        <v>6</v>
      </c>
      <c r="E11" s="78">
        <v>6669</v>
      </c>
      <c r="F11" s="85">
        <f>4965+11</f>
        <v>4976</v>
      </c>
      <c r="G11" s="86">
        <v>32614.95</v>
      </c>
      <c r="H11" s="73">
        <v>16943.5</v>
      </c>
      <c r="I11" s="67">
        <f t="shared" si="0"/>
        <v>61203.45</v>
      </c>
      <c r="J11" s="83"/>
      <c r="K11" s="49"/>
    </row>
    <row r="12" spans="1:11" ht="15">
      <c r="A12" s="16"/>
      <c r="B12" s="66">
        <f>+B11+1</f>
        <v>3</v>
      </c>
      <c r="C12" s="30" t="s">
        <v>14</v>
      </c>
      <c r="D12" s="56" t="s">
        <v>6</v>
      </c>
      <c r="E12" s="4">
        <v>5793</v>
      </c>
      <c r="F12" s="85">
        <f>4410+203</f>
        <v>4613</v>
      </c>
      <c r="G12" s="87">
        <v>27254.83</v>
      </c>
      <c r="H12" s="73">
        <v>14726.94</v>
      </c>
      <c r="I12" s="67">
        <f t="shared" si="0"/>
        <v>52387.770000000004</v>
      </c>
      <c r="J12" s="83"/>
      <c r="K12" s="49"/>
    </row>
    <row r="13" spans="1:11" ht="15">
      <c r="A13" s="16"/>
      <c r="B13" s="66">
        <v>3</v>
      </c>
      <c r="C13" s="30" t="s">
        <v>28</v>
      </c>
      <c r="D13" s="56" t="s">
        <v>6</v>
      </c>
      <c r="E13" s="76">
        <v>1577.96</v>
      </c>
      <c r="F13" s="85">
        <v>417</v>
      </c>
      <c r="G13" s="87">
        <v>2537.92</v>
      </c>
      <c r="H13" s="73">
        <v>1213.34</v>
      </c>
      <c r="I13" s="67">
        <f t="shared" si="0"/>
        <v>5746.22</v>
      </c>
      <c r="J13" s="83"/>
      <c r="K13" s="49"/>
    </row>
    <row r="14" spans="1:11" ht="15">
      <c r="A14" s="16"/>
      <c r="B14" s="66">
        <f>+B13+1</f>
        <v>4</v>
      </c>
      <c r="C14" s="30" t="s">
        <v>37</v>
      </c>
      <c r="D14" s="56" t="s">
        <v>6</v>
      </c>
      <c r="E14" s="76">
        <v>226.6</v>
      </c>
      <c r="F14" s="85">
        <v>225</v>
      </c>
      <c r="G14" s="87">
        <v>1268.96</v>
      </c>
      <c r="H14" s="73">
        <v>632.42</v>
      </c>
      <c r="I14" s="67">
        <f t="shared" si="0"/>
        <v>2352.98</v>
      </c>
      <c r="J14" s="83"/>
      <c r="K14" s="49"/>
    </row>
    <row r="15" spans="1:11" ht="15">
      <c r="A15" s="16"/>
      <c r="B15" s="66">
        <v>4</v>
      </c>
      <c r="C15" s="30" t="s">
        <v>38</v>
      </c>
      <c r="D15" s="56" t="s">
        <v>6</v>
      </c>
      <c r="E15" s="76">
        <v>593.28</v>
      </c>
      <c r="F15" s="85">
        <v>225</v>
      </c>
      <c r="G15" s="87">
        <v>1260.72</v>
      </c>
      <c r="H15" s="73">
        <v>570.62</v>
      </c>
      <c r="I15" s="67">
        <f t="shared" si="0"/>
        <v>2649.62</v>
      </c>
      <c r="J15" s="83"/>
      <c r="K15" s="49"/>
    </row>
    <row r="16" spans="1:11" ht="15">
      <c r="A16" s="16"/>
      <c r="B16" s="66">
        <f>+B15+1</f>
        <v>5</v>
      </c>
      <c r="C16" s="30" t="s">
        <v>33</v>
      </c>
      <c r="D16" s="56" t="s">
        <v>6</v>
      </c>
      <c r="E16" s="76">
        <v>2111.5</v>
      </c>
      <c r="F16" s="85">
        <v>370</v>
      </c>
      <c r="G16" s="87">
        <v>2068.24</v>
      </c>
      <c r="H16" s="73">
        <v>1181.41</v>
      </c>
      <c r="I16" s="67">
        <f t="shared" si="0"/>
        <v>5731.15</v>
      </c>
      <c r="J16" s="83"/>
      <c r="K16" s="49"/>
    </row>
    <row r="17" spans="1:11" ht="15">
      <c r="A17" s="16"/>
      <c r="B17" s="66">
        <v>5</v>
      </c>
      <c r="C17" s="30" t="s">
        <v>29</v>
      </c>
      <c r="D17" s="56" t="s">
        <v>6</v>
      </c>
      <c r="E17" s="76">
        <v>869.32</v>
      </c>
      <c r="F17" s="85">
        <v>631</v>
      </c>
      <c r="G17" s="87">
        <v>3360.89</v>
      </c>
      <c r="H17" s="73">
        <v>2008.5</v>
      </c>
      <c r="I17" s="67">
        <f t="shared" si="0"/>
        <v>6869.71</v>
      </c>
      <c r="J17" s="83"/>
      <c r="K17" s="49"/>
    </row>
    <row r="18" spans="1:11" ht="15">
      <c r="A18" s="16"/>
      <c r="B18" s="66">
        <f>+B17+1</f>
        <v>6</v>
      </c>
      <c r="C18" s="30" t="s">
        <v>39</v>
      </c>
      <c r="D18" s="56" t="s">
        <v>6</v>
      </c>
      <c r="E18" s="76">
        <v>222.48</v>
      </c>
      <c r="F18" s="85">
        <v>225</v>
      </c>
      <c r="G18" s="87">
        <v>1260.72</v>
      </c>
      <c r="H18" s="73">
        <v>570.62</v>
      </c>
      <c r="I18" s="67">
        <f t="shared" si="0"/>
        <v>2278.82</v>
      </c>
      <c r="J18" s="83"/>
      <c r="K18" s="49"/>
    </row>
    <row r="19" spans="1:11" ht="15">
      <c r="A19" s="16"/>
      <c r="B19" s="66">
        <v>6</v>
      </c>
      <c r="C19" s="70" t="s">
        <v>65</v>
      </c>
      <c r="D19" s="71" t="s">
        <v>6</v>
      </c>
      <c r="E19" s="74">
        <f>37*6</f>
        <v>222</v>
      </c>
      <c r="F19" s="85">
        <f>13*6</f>
        <v>78</v>
      </c>
      <c r="G19" s="86">
        <v>506.76</v>
      </c>
      <c r="H19" s="73">
        <v>346.08</v>
      </c>
      <c r="I19" s="67">
        <f t="shared" si="0"/>
        <v>1152.84</v>
      </c>
      <c r="J19" s="83"/>
      <c r="K19" s="49"/>
    </row>
    <row r="20" spans="1:11" ht="30">
      <c r="A20" s="16"/>
      <c r="B20" s="66">
        <f>+B19+1</f>
        <v>7</v>
      </c>
      <c r="C20" s="30" t="s">
        <v>23</v>
      </c>
      <c r="D20" s="56" t="s">
        <v>6</v>
      </c>
      <c r="E20" s="76">
        <v>4439.3</v>
      </c>
      <c r="F20" s="85">
        <v>3568</v>
      </c>
      <c r="G20" s="87">
        <v>21179.89</v>
      </c>
      <c r="H20" s="73">
        <v>11491.71</v>
      </c>
      <c r="I20" s="67">
        <f t="shared" si="0"/>
        <v>40678.899999999994</v>
      </c>
      <c r="J20" s="83"/>
      <c r="K20" s="49"/>
    </row>
    <row r="21" spans="1:11" ht="15">
      <c r="A21" s="16"/>
      <c r="B21" s="66">
        <v>7</v>
      </c>
      <c r="C21" s="30" t="s">
        <v>24</v>
      </c>
      <c r="D21" s="56" t="s">
        <v>6</v>
      </c>
      <c r="E21" s="76">
        <v>222.48</v>
      </c>
      <c r="F21" s="85">
        <v>201</v>
      </c>
      <c r="G21" s="87">
        <v>1260.72</v>
      </c>
      <c r="H21" s="73">
        <v>570.62</v>
      </c>
      <c r="I21" s="67">
        <f t="shared" si="0"/>
        <v>2254.82</v>
      </c>
      <c r="J21" s="83"/>
      <c r="K21" s="49"/>
    </row>
    <row r="22" spans="1:11" ht="15">
      <c r="A22" s="16"/>
      <c r="B22" s="66">
        <f>+B21+1</f>
        <v>8</v>
      </c>
      <c r="C22" s="30" t="s">
        <v>25</v>
      </c>
      <c r="D22" s="56" t="s">
        <v>6</v>
      </c>
      <c r="E22" s="76">
        <v>1155.66</v>
      </c>
      <c r="F22" s="85">
        <v>801</v>
      </c>
      <c r="G22" s="87">
        <v>3806.88</v>
      </c>
      <c r="H22" s="73">
        <v>2393.72</v>
      </c>
      <c r="I22" s="67">
        <f t="shared" si="0"/>
        <v>8157.26</v>
      </c>
      <c r="J22" s="83"/>
      <c r="K22" s="49"/>
    </row>
    <row r="23" spans="1:11" ht="15">
      <c r="A23" s="16"/>
      <c r="B23" s="66">
        <v>8</v>
      </c>
      <c r="C23" s="30" t="s">
        <v>26</v>
      </c>
      <c r="D23" s="56" t="s">
        <v>6</v>
      </c>
      <c r="E23" s="76">
        <v>682.89</v>
      </c>
      <c r="F23" s="85">
        <v>459</v>
      </c>
      <c r="G23" s="87">
        <v>3806.88</v>
      </c>
      <c r="H23" s="73">
        <v>1697.44</v>
      </c>
      <c r="I23" s="67">
        <f t="shared" si="0"/>
        <v>6646.210000000001</v>
      </c>
      <c r="J23" s="83"/>
      <c r="K23" s="49"/>
    </row>
    <row r="24" spans="1:11" ht="15">
      <c r="A24" s="16"/>
      <c r="B24" s="66">
        <f>+B23+1</f>
        <v>9</v>
      </c>
      <c r="C24" s="30" t="s">
        <v>22</v>
      </c>
      <c r="D24" s="56" t="s">
        <v>6</v>
      </c>
      <c r="E24" s="76">
        <v>4440</v>
      </c>
      <c r="F24" s="85">
        <v>3568</v>
      </c>
      <c r="G24" s="87">
        <v>21179.89</v>
      </c>
      <c r="H24" s="73">
        <v>11337.21</v>
      </c>
      <c r="I24" s="67">
        <f t="shared" si="0"/>
        <v>40525.1</v>
      </c>
      <c r="J24" s="83"/>
      <c r="K24" s="49"/>
    </row>
    <row r="25" spans="1:11" ht="15">
      <c r="A25" s="16"/>
      <c r="B25" s="66">
        <v>9</v>
      </c>
      <c r="C25" s="30" t="s">
        <v>27</v>
      </c>
      <c r="D25" s="56" t="s">
        <v>6</v>
      </c>
      <c r="E25" s="76">
        <v>5106.74</v>
      </c>
      <c r="F25" s="85">
        <v>4171</v>
      </c>
      <c r="G25" s="87">
        <v>24962.05</v>
      </c>
      <c r="H25" s="73">
        <v>13153.1</v>
      </c>
      <c r="I25" s="67">
        <f t="shared" si="0"/>
        <v>47392.89</v>
      </c>
      <c r="J25" s="83"/>
      <c r="K25" s="49"/>
    </row>
    <row r="26" spans="1:11" ht="15">
      <c r="A26" s="16"/>
      <c r="B26" s="66">
        <f>+B25+1</f>
        <v>10</v>
      </c>
      <c r="C26" s="30" t="s">
        <v>30</v>
      </c>
      <c r="D26" s="56" t="s">
        <v>6</v>
      </c>
      <c r="E26" s="76">
        <v>5850</v>
      </c>
      <c r="F26" s="85">
        <v>1612</v>
      </c>
      <c r="G26" s="87">
        <v>9636.68</v>
      </c>
      <c r="H26" s="73">
        <v>5102.62</v>
      </c>
      <c r="I26" s="67">
        <f t="shared" si="0"/>
        <v>22201.3</v>
      </c>
      <c r="J26" s="83"/>
      <c r="K26" s="49"/>
    </row>
    <row r="27" spans="1:11" ht="30">
      <c r="A27" s="16"/>
      <c r="B27" s="66">
        <v>10</v>
      </c>
      <c r="C27" s="30" t="s">
        <v>31</v>
      </c>
      <c r="D27" s="56" t="s">
        <v>6</v>
      </c>
      <c r="E27" s="76">
        <v>3351.62</v>
      </c>
      <c r="F27" s="85">
        <v>2855</v>
      </c>
      <c r="G27" s="87">
        <v>17309.15</v>
      </c>
      <c r="H27" s="73">
        <v>8598.44</v>
      </c>
      <c r="I27" s="67">
        <f t="shared" si="0"/>
        <v>32114.21</v>
      </c>
      <c r="J27" s="83"/>
      <c r="K27" s="49"/>
    </row>
    <row r="28" spans="1:11" ht="15">
      <c r="A28" s="16"/>
      <c r="B28" s="66">
        <f>+B27+1</f>
        <v>11</v>
      </c>
      <c r="C28" s="30" t="s">
        <v>40</v>
      </c>
      <c r="D28" s="56" t="s">
        <v>6</v>
      </c>
      <c r="E28" s="77">
        <v>10436.99</v>
      </c>
      <c r="F28" s="85">
        <v>6567</v>
      </c>
      <c r="G28" s="88">
        <v>37013.05</v>
      </c>
      <c r="H28" s="73">
        <v>26562.67</v>
      </c>
      <c r="I28" s="67">
        <f t="shared" si="0"/>
        <v>80579.70999999999</v>
      </c>
      <c r="J28" s="83"/>
      <c r="K28" s="49"/>
    </row>
    <row r="29" spans="1:11" ht="30">
      <c r="A29" s="16"/>
      <c r="B29" s="66">
        <v>11</v>
      </c>
      <c r="C29" s="30" t="s">
        <v>41</v>
      </c>
      <c r="D29" s="56" t="s">
        <v>6</v>
      </c>
      <c r="E29" s="76">
        <v>20042.77</v>
      </c>
      <c r="F29" s="85">
        <v>16206</v>
      </c>
      <c r="G29" s="87">
        <v>79581.92</v>
      </c>
      <c r="H29" s="73">
        <v>53336.49</v>
      </c>
      <c r="I29" s="67">
        <f t="shared" si="0"/>
        <v>169167.18</v>
      </c>
      <c r="J29" s="83"/>
      <c r="K29" s="49"/>
    </row>
    <row r="30" spans="1:11" ht="15">
      <c r="A30" s="16"/>
      <c r="B30" s="66">
        <f>+B29+1</f>
        <v>12</v>
      </c>
      <c r="C30" s="30" t="s">
        <v>42</v>
      </c>
      <c r="D30" s="56" t="s">
        <v>6</v>
      </c>
      <c r="E30" s="76">
        <v>6330.38</v>
      </c>
      <c r="F30" s="85">
        <v>4906</v>
      </c>
      <c r="G30" s="87">
        <v>23100.84</v>
      </c>
      <c r="H30" s="75">
        <v>16026.8</v>
      </c>
      <c r="I30" s="67">
        <f t="shared" si="0"/>
        <v>50364.020000000004</v>
      </c>
      <c r="J30" s="83"/>
      <c r="K30" s="49"/>
    </row>
    <row r="31" spans="1:11" ht="15">
      <c r="A31" s="16"/>
      <c r="B31" s="66">
        <v>12</v>
      </c>
      <c r="C31" s="30" t="s">
        <v>43</v>
      </c>
      <c r="D31" s="56" t="s">
        <v>6</v>
      </c>
      <c r="E31" s="76">
        <v>3421.66</v>
      </c>
      <c r="F31" s="85">
        <v>2761</v>
      </c>
      <c r="G31" s="87">
        <v>14976.2</v>
      </c>
      <c r="H31" s="73">
        <v>9350.34</v>
      </c>
      <c r="I31" s="67">
        <f t="shared" si="0"/>
        <v>30509.2</v>
      </c>
      <c r="J31" s="83"/>
      <c r="K31" s="49"/>
    </row>
    <row r="32" spans="1:11" ht="15">
      <c r="A32" s="16"/>
      <c r="B32" s="66">
        <f>+B31+1</f>
        <v>13</v>
      </c>
      <c r="C32" s="30" t="s">
        <v>32</v>
      </c>
      <c r="D32" s="56" t="s">
        <v>6</v>
      </c>
      <c r="E32" s="76">
        <v>869.32</v>
      </c>
      <c r="F32" s="85">
        <v>631</v>
      </c>
      <c r="G32" s="87">
        <v>3360.89</v>
      </c>
      <c r="H32" s="73">
        <v>2008.5</v>
      </c>
      <c r="I32" s="67">
        <f t="shared" si="0"/>
        <v>6869.71</v>
      </c>
      <c r="J32" s="83"/>
      <c r="K32" s="49"/>
    </row>
    <row r="33" spans="1:11" ht="15">
      <c r="A33" s="16"/>
      <c r="B33" s="66">
        <v>13</v>
      </c>
      <c r="C33" s="30" t="s">
        <v>77</v>
      </c>
      <c r="D33" s="56" t="s">
        <v>6</v>
      </c>
      <c r="E33" s="76">
        <v>444.96</v>
      </c>
      <c r="F33" s="85">
        <v>210</v>
      </c>
      <c r="G33" s="87">
        <v>1268.96</v>
      </c>
      <c r="H33" s="73">
        <v>580.92</v>
      </c>
      <c r="I33" s="67">
        <f t="shared" si="0"/>
        <v>2504.84</v>
      </c>
      <c r="J33" s="83"/>
      <c r="K33" s="49"/>
    </row>
    <row r="34" spans="1:11" ht="15">
      <c r="A34" s="16"/>
      <c r="B34" s="66">
        <f>+B33+1</f>
        <v>14</v>
      </c>
      <c r="C34" s="30" t="s">
        <v>13</v>
      </c>
      <c r="D34" s="56" t="s">
        <v>6</v>
      </c>
      <c r="E34" s="76">
        <v>4439.3</v>
      </c>
      <c r="F34" s="85">
        <v>3568</v>
      </c>
      <c r="G34" s="87">
        <v>21179.89</v>
      </c>
      <c r="H34" s="73">
        <v>11491.71</v>
      </c>
      <c r="I34" s="67">
        <f t="shared" si="0"/>
        <v>40678.899999999994</v>
      </c>
      <c r="J34" s="83"/>
      <c r="K34" s="49"/>
    </row>
    <row r="35" spans="1:11" ht="15">
      <c r="A35" s="16"/>
      <c r="B35" s="66">
        <v>14</v>
      </c>
      <c r="C35" s="30" t="s">
        <v>15</v>
      </c>
      <c r="D35" s="56" t="s">
        <v>6</v>
      </c>
      <c r="E35" s="76">
        <v>4439.3</v>
      </c>
      <c r="F35" s="85">
        <v>3568</v>
      </c>
      <c r="G35" s="87">
        <v>21179.89</v>
      </c>
      <c r="H35" s="73">
        <v>11491.71</v>
      </c>
      <c r="I35" s="67">
        <f t="shared" si="0"/>
        <v>40678.899999999994</v>
      </c>
      <c r="J35" s="83"/>
      <c r="K35" s="49"/>
    </row>
    <row r="36" spans="1:11" ht="15">
      <c r="A36" s="16"/>
      <c r="B36" s="66">
        <f>+B35+1</f>
        <v>15</v>
      </c>
      <c r="C36" s="30" t="s">
        <v>16</v>
      </c>
      <c r="D36" s="56" t="s">
        <v>6</v>
      </c>
      <c r="E36" s="76">
        <v>1080.47</v>
      </c>
      <c r="F36" s="85">
        <v>819</v>
      </c>
      <c r="G36" s="87">
        <v>4629.85</v>
      </c>
      <c r="H36" s="73">
        <v>2596.63</v>
      </c>
      <c r="I36" s="67">
        <f t="shared" si="0"/>
        <v>9125.95</v>
      </c>
      <c r="J36" s="83"/>
      <c r="K36" s="49"/>
    </row>
    <row r="37" spans="1:11" ht="15">
      <c r="A37" s="16"/>
      <c r="B37" s="66">
        <v>15</v>
      </c>
      <c r="C37" s="30" t="s">
        <v>17</v>
      </c>
      <c r="D37" s="56" t="s">
        <v>6</v>
      </c>
      <c r="E37" s="76">
        <v>1766.45</v>
      </c>
      <c r="F37" s="85">
        <v>1266</v>
      </c>
      <c r="G37" s="87">
        <v>7120.39</v>
      </c>
      <c r="H37" s="73">
        <v>4063.35</v>
      </c>
      <c r="I37" s="67">
        <f t="shared" si="0"/>
        <v>14216.19</v>
      </c>
      <c r="J37" s="83"/>
      <c r="K37" s="49"/>
    </row>
    <row r="38" spans="1:11" ht="15">
      <c r="A38" s="16"/>
      <c r="B38" s="66">
        <f>+B37+1</f>
        <v>16</v>
      </c>
      <c r="C38" s="30" t="s">
        <v>18</v>
      </c>
      <c r="D38" s="56" t="s">
        <v>6</v>
      </c>
      <c r="E38" s="76">
        <v>4439.3</v>
      </c>
      <c r="F38" s="85">
        <v>3568</v>
      </c>
      <c r="G38" s="87">
        <v>21179.89</v>
      </c>
      <c r="H38" s="73">
        <v>11490.68</v>
      </c>
      <c r="I38" s="67">
        <f t="shared" si="0"/>
        <v>40677.869999999995</v>
      </c>
      <c r="J38" s="83"/>
      <c r="K38" s="49"/>
    </row>
    <row r="39" spans="1:11" ht="15">
      <c r="A39" s="16"/>
      <c r="B39" s="66">
        <v>16</v>
      </c>
      <c r="C39" s="70" t="s">
        <v>44</v>
      </c>
      <c r="D39" s="56" t="s">
        <v>6</v>
      </c>
      <c r="E39" s="76">
        <v>390.37</v>
      </c>
      <c r="F39" s="85">
        <v>350</v>
      </c>
      <c r="G39" s="87">
        <v>1934.34</v>
      </c>
      <c r="H39" s="73">
        <v>1049.57</v>
      </c>
      <c r="I39" s="67">
        <f t="shared" si="0"/>
        <v>3724.2799999999997</v>
      </c>
      <c r="J39" s="83"/>
      <c r="K39" s="49"/>
    </row>
    <row r="40" spans="1:11" ht="15">
      <c r="A40" s="16"/>
      <c r="B40" s="66">
        <f>+B39+1</f>
        <v>17</v>
      </c>
      <c r="C40" s="30" t="s">
        <v>45</v>
      </c>
      <c r="D40" s="56" t="s">
        <v>6</v>
      </c>
      <c r="E40" s="76">
        <v>4439.3</v>
      </c>
      <c r="F40" s="85">
        <v>3568</v>
      </c>
      <c r="G40" s="87">
        <v>21179.89</v>
      </c>
      <c r="H40" s="73">
        <v>11337.21</v>
      </c>
      <c r="I40" s="67">
        <f t="shared" si="0"/>
        <v>40524.399999999994</v>
      </c>
      <c r="J40" s="83"/>
      <c r="K40" s="49"/>
    </row>
    <row r="41" spans="1:11" ht="15">
      <c r="A41" s="16"/>
      <c r="B41" s="66">
        <v>17</v>
      </c>
      <c r="C41" s="30" t="s">
        <v>19</v>
      </c>
      <c r="D41" s="56" t="s">
        <v>6</v>
      </c>
      <c r="E41" s="76">
        <v>1313.25</v>
      </c>
      <c r="F41" s="85">
        <v>827</v>
      </c>
      <c r="G41" s="87">
        <v>6015.2</v>
      </c>
      <c r="H41" s="73">
        <v>3203.3</v>
      </c>
      <c r="I41" s="67">
        <f t="shared" si="0"/>
        <v>11358.75</v>
      </c>
      <c r="J41" s="83"/>
      <c r="K41" s="49"/>
    </row>
    <row r="42" spans="1:11" ht="15">
      <c r="A42" s="16"/>
      <c r="B42" s="66">
        <f>+B41+1</f>
        <v>18</v>
      </c>
      <c r="C42" s="30" t="s">
        <v>75</v>
      </c>
      <c r="D42" s="56" t="s">
        <v>6</v>
      </c>
      <c r="E42" s="76">
        <v>5215.92</v>
      </c>
      <c r="F42" s="85">
        <v>4831</v>
      </c>
      <c r="G42" s="87">
        <v>21147.96</v>
      </c>
      <c r="H42" s="73">
        <v>11717.28</v>
      </c>
      <c r="I42" s="67">
        <f t="shared" si="0"/>
        <v>42912.159999999996</v>
      </c>
      <c r="J42" s="83"/>
      <c r="K42" s="49"/>
    </row>
    <row r="43" spans="1:11" ht="15">
      <c r="A43" s="16"/>
      <c r="B43" s="66">
        <v>18</v>
      </c>
      <c r="C43" s="30" t="s">
        <v>20</v>
      </c>
      <c r="D43" s="56" t="s">
        <v>6</v>
      </c>
      <c r="E43" s="76">
        <v>1766.45</v>
      </c>
      <c r="F43" s="85">
        <v>1266</v>
      </c>
      <c r="G43" s="87">
        <v>7120.39</v>
      </c>
      <c r="H43" s="73">
        <v>3999.49</v>
      </c>
      <c r="I43" s="67">
        <f t="shared" si="0"/>
        <v>14152.33</v>
      </c>
      <c r="J43" s="83"/>
      <c r="K43" s="49"/>
    </row>
    <row r="44" spans="1:11" ht="15">
      <c r="A44" s="16"/>
      <c r="B44" s="66">
        <f>+B43+1</f>
        <v>19</v>
      </c>
      <c r="C44" s="30" t="s">
        <v>64</v>
      </c>
      <c r="D44" s="56" t="s">
        <v>6</v>
      </c>
      <c r="E44" s="76">
        <v>2731.56</v>
      </c>
      <c r="F44" s="85">
        <v>2436</v>
      </c>
      <c r="G44" s="87">
        <v>15227.52</v>
      </c>
      <c r="H44" s="73">
        <v>6835.08</v>
      </c>
      <c r="I44" s="67">
        <f t="shared" si="0"/>
        <v>27230.160000000003</v>
      </c>
      <c r="J44" s="83"/>
      <c r="K44" s="49"/>
    </row>
    <row r="45" spans="1:11" ht="15">
      <c r="A45" s="16"/>
      <c r="B45" s="66">
        <v>19</v>
      </c>
      <c r="C45" s="30" t="s">
        <v>46</v>
      </c>
      <c r="D45" s="56" t="s">
        <v>6</v>
      </c>
      <c r="E45" s="76">
        <v>222.48</v>
      </c>
      <c r="F45" s="85">
        <v>208</v>
      </c>
      <c r="G45" s="87">
        <v>1260.72</v>
      </c>
      <c r="H45" s="73">
        <v>622.12</v>
      </c>
      <c r="I45" s="67">
        <f t="shared" si="0"/>
        <v>2313.32</v>
      </c>
      <c r="J45" s="83"/>
      <c r="K45" s="49"/>
    </row>
    <row r="46" spans="1:11" ht="15">
      <c r="A46" s="16"/>
      <c r="B46" s="66">
        <f>+B45+1</f>
        <v>20</v>
      </c>
      <c r="C46" s="30" t="s">
        <v>76</v>
      </c>
      <c r="D46" s="56" t="s">
        <v>6</v>
      </c>
      <c r="E46" s="78">
        <v>222.48</v>
      </c>
      <c r="F46" s="85">
        <v>564</v>
      </c>
      <c r="G46" s="89">
        <v>1260.72</v>
      </c>
      <c r="H46" s="73">
        <v>570.62</v>
      </c>
      <c r="I46" s="67">
        <f t="shared" si="0"/>
        <v>2617.82</v>
      </c>
      <c r="J46" s="83"/>
      <c r="K46" s="49"/>
    </row>
    <row r="47" spans="1:11" ht="15">
      <c r="A47" s="16"/>
      <c r="B47" s="66">
        <v>20</v>
      </c>
      <c r="C47" s="30" t="s">
        <v>47</v>
      </c>
      <c r="D47" s="56" t="s">
        <v>6</v>
      </c>
      <c r="E47" s="78">
        <v>227.63</v>
      </c>
      <c r="F47" s="85">
        <v>203</v>
      </c>
      <c r="G47" s="89">
        <v>1268.96</v>
      </c>
      <c r="H47" s="73">
        <v>632.42</v>
      </c>
      <c r="I47" s="67">
        <f t="shared" si="0"/>
        <v>2332.01</v>
      </c>
      <c r="J47" s="83"/>
      <c r="K47" s="49"/>
    </row>
    <row r="48" spans="1:11" ht="15">
      <c r="A48" s="16"/>
      <c r="B48" s="66">
        <f>+B47+1</f>
        <v>21</v>
      </c>
      <c r="C48" s="53" t="s">
        <v>51</v>
      </c>
      <c r="D48" s="56" t="s">
        <v>6</v>
      </c>
      <c r="E48" s="76">
        <v>223.51</v>
      </c>
      <c r="F48" s="85">
        <v>212</v>
      </c>
      <c r="G48" s="89">
        <v>1260.72</v>
      </c>
      <c r="H48" s="73">
        <v>622.12</v>
      </c>
      <c r="I48" s="67">
        <f t="shared" si="0"/>
        <v>2318.35</v>
      </c>
      <c r="J48" s="83"/>
      <c r="K48" s="49"/>
    </row>
    <row r="49" spans="1:11" ht="15">
      <c r="A49" s="16"/>
      <c r="B49" s="66">
        <v>21</v>
      </c>
      <c r="C49" s="53" t="s">
        <v>52</v>
      </c>
      <c r="D49" s="56" t="s">
        <v>6</v>
      </c>
      <c r="E49" s="76">
        <v>223.51</v>
      </c>
      <c r="F49" s="85">
        <f>+F48</f>
        <v>212</v>
      </c>
      <c r="G49" s="87">
        <v>1260.72</v>
      </c>
      <c r="H49" s="73">
        <v>622.12</v>
      </c>
      <c r="I49" s="67">
        <f t="shared" si="0"/>
        <v>2318.35</v>
      </c>
      <c r="J49" s="83"/>
      <c r="K49" s="49"/>
    </row>
    <row r="50" spans="1:11" ht="15">
      <c r="A50" s="44"/>
      <c r="B50" s="66">
        <f>+B49+1</f>
        <v>22</v>
      </c>
      <c r="C50" s="53" t="s">
        <v>53</v>
      </c>
      <c r="D50" s="57" t="s">
        <v>6</v>
      </c>
      <c r="E50" s="79">
        <v>6895.85</v>
      </c>
      <c r="F50" s="85">
        <f>+F10+F11</f>
        <v>5179</v>
      </c>
      <c r="G50" s="90">
        <v>33883.91</v>
      </c>
      <c r="H50" s="73">
        <v>17524.42</v>
      </c>
      <c r="I50" s="67">
        <f t="shared" si="0"/>
        <v>63483.18</v>
      </c>
      <c r="J50" s="83"/>
      <c r="K50" s="50"/>
    </row>
    <row r="51" spans="1:11" ht="15">
      <c r="A51" s="45"/>
      <c r="B51" s="66">
        <v>22</v>
      </c>
      <c r="C51" s="53" t="s">
        <v>55</v>
      </c>
      <c r="D51" s="57" t="s">
        <v>6</v>
      </c>
      <c r="E51" s="80">
        <v>83.43</v>
      </c>
      <c r="F51" s="85">
        <v>92</v>
      </c>
      <c r="G51" s="91">
        <v>367.71</v>
      </c>
      <c r="H51" s="73">
        <v>210.12</v>
      </c>
      <c r="I51" s="67">
        <f t="shared" si="0"/>
        <v>753.26</v>
      </c>
      <c r="J51" s="83"/>
      <c r="K51" s="45"/>
    </row>
    <row r="52" spans="1:11" ht="15">
      <c r="A52" s="160" t="s">
        <v>59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4"/>
    </row>
    <row r="54" spans="1:11" ht="15">
      <c r="A54" s="151" t="s">
        <v>67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</row>
    <row r="55" spans="1:11" ht="43.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7" spans="3:7" ht="15.75" thickBot="1">
      <c r="C57" s="118"/>
      <c r="D57" s="5"/>
      <c r="E57" s="116"/>
      <c r="F57" s="117"/>
      <c r="G57" s="117"/>
    </row>
    <row r="58" spans="3:7" ht="15">
      <c r="C58" s="69" t="s">
        <v>100</v>
      </c>
      <c r="D58" s="5"/>
      <c r="E58" s="69" t="s">
        <v>101</v>
      </c>
      <c r="F58" s="5"/>
      <c r="G58" s="5"/>
    </row>
    <row r="59" spans="3:7" ht="15">
      <c r="C59" s="69" t="s">
        <v>102</v>
      </c>
      <c r="D59" s="5"/>
      <c r="E59" s="59"/>
      <c r="F59" s="5"/>
      <c r="G59" s="5"/>
    </row>
  </sheetData>
  <sheetProtection/>
  <mergeCells count="13">
    <mergeCell ref="A54:K55"/>
    <mergeCell ref="A2:L2"/>
    <mergeCell ref="A5:K5"/>
    <mergeCell ref="A4:I4"/>
    <mergeCell ref="E6:H6"/>
    <mergeCell ref="A52:J52"/>
    <mergeCell ref="A3:K3"/>
    <mergeCell ref="F7:F8"/>
    <mergeCell ref="G7:G8"/>
    <mergeCell ref="E7:E8"/>
    <mergeCell ref="H7:H8"/>
    <mergeCell ref="D1:G1"/>
    <mergeCell ref="A6:B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3.8515625" style="5" customWidth="1"/>
    <col min="2" max="2" width="5.00390625" style="5" customWidth="1"/>
    <col min="3" max="3" width="54.7109375" style="5" customWidth="1"/>
    <col min="4" max="6" width="14.7109375" style="5" customWidth="1"/>
    <col min="7" max="7" width="12.140625" style="19" bestFit="1" customWidth="1"/>
    <col min="8" max="9" width="12.140625" style="19" customWidth="1"/>
    <col min="10" max="10" width="14.140625" style="5" customWidth="1"/>
    <col min="11" max="11" width="19.421875" style="5" customWidth="1"/>
    <col min="12" max="16384" width="11.421875" style="5" customWidth="1"/>
  </cols>
  <sheetData>
    <row r="1" spans="4:6" s="19" customFormat="1" ht="15">
      <c r="D1" s="69"/>
      <c r="E1" s="69"/>
      <c r="F1" s="69"/>
    </row>
    <row r="2" spans="1:11" s="19" customFormat="1" ht="46.5" customHeight="1">
      <c r="A2" s="124" t="s">
        <v>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9" customFormat="1" ht="13.5" customHeight="1">
      <c r="A3" s="125" t="s">
        <v>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9" s="19" customFormat="1" ht="15.75" thickBot="1">
      <c r="A4" s="125"/>
      <c r="B4" s="125"/>
      <c r="C4" s="125"/>
      <c r="D4" s="125"/>
      <c r="E4" s="125"/>
      <c r="F4" s="125"/>
      <c r="G4" s="125"/>
      <c r="H4" s="111"/>
      <c r="I4" s="111"/>
    </row>
    <row r="5" spans="1:11" ht="16.5" customHeight="1" thickBot="1">
      <c r="A5" s="126" t="s">
        <v>34</v>
      </c>
      <c r="B5" s="127"/>
      <c r="C5" s="127"/>
      <c r="D5" s="127"/>
      <c r="E5" s="64" t="s">
        <v>94</v>
      </c>
      <c r="F5" s="113" t="s">
        <v>96</v>
      </c>
      <c r="G5" s="64" t="s">
        <v>80</v>
      </c>
      <c r="H5" s="64" t="s">
        <v>93</v>
      </c>
      <c r="I5" s="169" t="s">
        <v>99</v>
      </c>
      <c r="J5" s="128" t="s">
        <v>49</v>
      </c>
      <c r="K5" s="131" t="s">
        <v>60</v>
      </c>
    </row>
    <row r="6" spans="1:11" ht="15.75" thickBot="1">
      <c r="A6" s="134" t="s">
        <v>0</v>
      </c>
      <c r="B6" s="135"/>
      <c r="C6" s="61" t="s">
        <v>1</v>
      </c>
      <c r="D6" s="164" t="s">
        <v>2</v>
      </c>
      <c r="E6" s="139" t="s">
        <v>3</v>
      </c>
      <c r="F6" s="139" t="s">
        <v>3</v>
      </c>
      <c r="G6" s="139" t="s">
        <v>3</v>
      </c>
      <c r="H6" s="166"/>
      <c r="I6" s="170"/>
      <c r="J6" s="129"/>
      <c r="K6" s="132"/>
    </row>
    <row r="7" spans="1:11" ht="15.75" thickBot="1">
      <c r="A7" s="21"/>
      <c r="B7" s="22"/>
      <c r="C7" s="11" t="s">
        <v>4</v>
      </c>
      <c r="D7" s="165"/>
      <c r="E7" s="140"/>
      <c r="F7" s="140"/>
      <c r="G7" s="140"/>
      <c r="H7" s="167"/>
      <c r="I7" s="170"/>
      <c r="J7" s="129"/>
      <c r="K7" s="132"/>
    </row>
    <row r="8" spans="1:11" ht="15.75" thickBot="1">
      <c r="A8" s="9"/>
      <c r="B8" s="10"/>
      <c r="C8" s="11" t="s">
        <v>5</v>
      </c>
      <c r="D8" s="134"/>
      <c r="E8" s="141"/>
      <c r="F8" s="141"/>
      <c r="G8" s="141"/>
      <c r="H8" s="168"/>
      <c r="I8" s="171"/>
      <c r="J8" s="130"/>
      <c r="K8" s="133"/>
    </row>
    <row r="9" spans="1:11" ht="45">
      <c r="A9" s="6"/>
      <c r="B9" s="7">
        <v>1</v>
      </c>
      <c r="C9" s="12" t="s">
        <v>85</v>
      </c>
      <c r="D9" s="18" t="s">
        <v>6</v>
      </c>
      <c r="E9" s="114" t="s">
        <v>95</v>
      </c>
      <c r="F9" s="114" t="s">
        <v>95</v>
      </c>
      <c r="G9" s="18">
        <v>1022</v>
      </c>
      <c r="H9" s="114" t="s">
        <v>95</v>
      </c>
      <c r="I9" s="114">
        <f>+G9</f>
        <v>1022</v>
      </c>
      <c r="J9" s="43"/>
      <c r="K9" s="39"/>
    </row>
    <row r="10" spans="1:11" ht="46.5" customHeight="1">
      <c r="A10" s="6"/>
      <c r="B10" s="7"/>
      <c r="C10" s="12" t="s">
        <v>97</v>
      </c>
      <c r="D10" s="18" t="s">
        <v>6</v>
      </c>
      <c r="E10" s="114" t="s">
        <v>95</v>
      </c>
      <c r="F10" s="114" t="s">
        <v>95</v>
      </c>
      <c r="G10" s="114" t="s">
        <v>95</v>
      </c>
      <c r="H10" s="114">
        <v>18496</v>
      </c>
      <c r="I10" s="114">
        <f>+H10</f>
        <v>18496</v>
      </c>
      <c r="J10" s="43"/>
      <c r="K10" s="39"/>
    </row>
    <row r="11" spans="1:11" ht="46.5" customHeight="1">
      <c r="A11" s="6"/>
      <c r="B11" s="7"/>
      <c r="C11" s="12" t="s">
        <v>82</v>
      </c>
      <c r="D11" s="18" t="s">
        <v>6</v>
      </c>
      <c r="E11" s="114" t="s">
        <v>95</v>
      </c>
      <c r="F11" s="114" t="s">
        <v>95</v>
      </c>
      <c r="G11" s="114" t="s">
        <v>95</v>
      </c>
      <c r="H11" s="114">
        <v>8163</v>
      </c>
      <c r="I11" s="114">
        <f>+H11</f>
        <v>8163</v>
      </c>
      <c r="J11" s="43"/>
      <c r="K11" s="39"/>
    </row>
    <row r="12" spans="1:11" ht="50.25" customHeight="1">
      <c r="A12" s="6"/>
      <c r="B12" s="7">
        <v>2</v>
      </c>
      <c r="C12" s="65" t="s">
        <v>63</v>
      </c>
      <c r="D12" s="18" t="s">
        <v>6</v>
      </c>
      <c r="E12" s="114" t="s">
        <v>95</v>
      </c>
      <c r="F12" s="114" t="s">
        <v>95</v>
      </c>
      <c r="G12" s="35">
        <v>113721</v>
      </c>
      <c r="H12" s="114" t="s">
        <v>95</v>
      </c>
      <c r="I12" s="114">
        <f>+G12</f>
        <v>113721</v>
      </c>
      <c r="J12" s="43"/>
      <c r="K12" s="39"/>
    </row>
    <row r="13" spans="1:11" ht="50.25" customHeight="1">
      <c r="A13" s="6"/>
      <c r="B13" s="7"/>
      <c r="C13" s="65" t="s">
        <v>83</v>
      </c>
      <c r="D13" s="18" t="s">
        <v>6</v>
      </c>
      <c r="E13" s="114" t="s">
        <v>95</v>
      </c>
      <c r="F13" s="114" t="s">
        <v>95</v>
      </c>
      <c r="G13" s="114" t="s">
        <v>95</v>
      </c>
      <c r="H13" s="114">
        <v>336276</v>
      </c>
      <c r="I13" s="114">
        <f>+H13</f>
        <v>336276</v>
      </c>
      <c r="J13" s="43"/>
      <c r="K13" s="39"/>
    </row>
    <row r="14" spans="1:11" ht="50.25" customHeight="1">
      <c r="A14" s="6"/>
      <c r="B14" s="7">
        <v>3</v>
      </c>
      <c r="C14" s="14" t="s">
        <v>57</v>
      </c>
      <c r="D14" s="18" t="s">
        <v>6</v>
      </c>
      <c r="E14" s="114">
        <v>251544</v>
      </c>
      <c r="F14" s="18">
        <v>1223758</v>
      </c>
      <c r="G14" s="114">
        <v>4386</v>
      </c>
      <c r="H14" s="114" t="s">
        <v>95</v>
      </c>
      <c r="I14" s="114">
        <f>SUM(E14:G14)</f>
        <v>1479688</v>
      </c>
      <c r="J14" s="36"/>
      <c r="K14" s="40"/>
    </row>
    <row r="15" spans="1:11" ht="50.25" customHeight="1">
      <c r="A15" s="6"/>
      <c r="B15" s="7"/>
      <c r="C15" s="14" t="s">
        <v>84</v>
      </c>
      <c r="D15" s="18" t="s">
        <v>6</v>
      </c>
      <c r="E15" s="114" t="s">
        <v>95</v>
      </c>
      <c r="F15" s="114" t="s">
        <v>95</v>
      </c>
      <c r="G15" s="114" t="s">
        <v>95</v>
      </c>
      <c r="H15" s="18">
        <v>86453</v>
      </c>
      <c r="I15" s="114">
        <f>+H15</f>
        <v>86453</v>
      </c>
      <c r="J15" s="36"/>
      <c r="K15" s="40"/>
    </row>
    <row r="16" spans="1:11" ht="50.25" customHeight="1">
      <c r="A16" s="6"/>
      <c r="B16" s="7">
        <v>4</v>
      </c>
      <c r="C16" s="14" t="s">
        <v>58</v>
      </c>
      <c r="D16" s="18" t="s">
        <v>6</v>
      </c>
      <c r="E16" s="114" t="s">
        <v>95</v>
      </c>
      <c r="F16" s="114" t="s">
        <v>95</v>
      </c>
      <c r="G16" s="114">
        <v>113721</v>
      </c>
      <c r="H16" s="18">
        <v>270000</v>
      </c>
      <c r="I16" s="114">
        <f>+G16+H16</f>
        <v>383721</v>
      </c>
      <c r="J16" s="36"/>
      <c r="K16" s="40"/>
    </row>
    <row r="17" spans="1:11" ht="50.25" customHeight="1">
      <c r="A17" s="6"/>
      <c r="B17" s="7">
        <v>5</v>
      </c>
      <c r="C17" s="14" t="s">
        <v>56</v>
      </c>
      <c r="D17" s="18" t="s">
        <v>6</v>
      </c>
      <c r="E17" s="114">
        <v>251544</v>
      </c>
      <c r="F17" s="18">
        <v>1223758</v>
      </c>
      <c r="G17" s="114">
        <f>+G9+G12+G14</f>
        <v>119129</v>
      </c>
      <c r="H17" s="18">
        <v>449388</v>
      </c>
      <c r="I17" s="114">
        <f>SUM(E17:H17)</f>
        <v>2043819</v>
      </c>
      <c r="J17" s="36"/>
      <c r="K17" s="40"/>
    </row>
    <row r="18" spans="1:11" ht="19.5" customHeight="1">
      <c r="A18" s="6"/>
      <c r="B18" s="7">
        <v>6</v>
      </c>
      <c r="C18" s="14" t="s">
        <v>7</v>
      </c>
      <c r="D18" s="18" t="s">
        <v>6</v>
      </c>
      <c r="E18" s="114">
        <v>251544</v>
      </c>
      <c r="F18" s="18">
        <v>1223758</v>
      </c>
      <c r="G18" s="114">
        <v>118096</v>
      </c>
      <c r="H18" s="18">
        <v>336107</v>
      </c>
      <c r="I18" s="114">
        <f>SUM(E18:H18)</f>
        <v>1929505</v>
      </c>
      <c r="J18" s="36"/>
      <c r="K18" s="40"/>
    </row>
    <row r="19" spans="1:11" ht="15">
      <c r="A19" s="6"/>
      <c r="B19" s="7">
        <v>7</v>
      </c>
      <c r="C19" s="14" t="s">
        <v>48</v>
      </c>
      <c r="D19" s="18" t="s">
        <v>6</v>
      </c>
      <c r="E19" s="114" t="s">
        <v>95</v>
      </c>
      <c r="F19" s="114" t="s">
        <v>95</v>
      </c>
      <c r="G19" s="114">
        <f>+G17</f>
        <v>119129</v>
      </c>
      <c r="H19" s="18">
        <v>270000</v>
      </c>
      <c r="I19" s="114">
        <f>+G19+H19</f>
        <v>389129</v>
      </c>
      <c r="J19" s="36"/>
      <c r="K19" s="40"/>
    </row>
    <row r="20" spans="1:11" ht="19.5" customHeight="1">
      <c r="A20" s="6"/>
      <c r="B20" s="7">
        <v>8</v>
      </c>
      <c r="C20" s="14" t="s">
        <v>8</v>
      </c>
      <c r="D20" s="18" t="s">
        <v>6</v>
      </c>
      <c r="E20" s="114" t="s">
        <v>95</v>
      </c>
      <c r="F20" s="114" t="s">
        <v>95</v>
      </c>
      <c r="G20" s="114" t="s">
        <v>95</v>
      </c>
      <c r="H20" s="18">
        <v>2454</v>
      </c>
      <c r="I20" s="114">
        <f>+H20</f>
        <v>2454</v>
      </c>
      <c r="J20" s="36"/>
      <c r="K20" s="40"/>
    </row>
    <row r="21" spans="1:11" ht="15">
      <c r="A21" s="6"/>
      <c r="B21" s="7">
        <v>9</v>
      </c>
      <c r="C21" s="14" t="s">
        <v>9</v>
      </c>
      <c r="D21" s="18" t="s">
        <v>6</v>
      </c>
      <c r="E21" s="114">
        <v>9180</v>
      </c>
      <c r="F21" s="18">
        <v>43346</v>
      </c>
      <c r="G21" s="114">
        <v>3256</v>
      </c>
      <c r="H21" s="18">
        <v>12480</v>
      </c>
      <c r="I21" s="114">
        <f>SUM(E21:H21)</f>
        <v>68262</v>
      </c>
      <c r="J21" s="36"/>
      <c r="K21" s="40"/>
    </row>
    <row r="22" spans="1:11" ht="15">
      <c r="A22" s="6"/>
      <c r="B22" s="7">
        <v>10</v>
      </c>
      <c r="C22" s="14" t="s">
        <v>21</v>
      </c>
      <c r="D22" s="18" t="s">
        <v>6</v>
      </c>
      <c r="E22" s="114" t="s">
        <v>95</v>
      </c>
      <c r="F22" s="114" t="s">
        <v>95</v>
      </c>
      <c r="G22" s="114">
        <v>113009</v>
      </c>
      <c r="H22" s="18">
        <v>242471</v>
      </c>
      <c r="I22" s="114">
        <f>+G22+H22</f>
        <v>355480</v>
      </c>
      <c r="J22" s="36"/>
      <c r="K22" s="40"/>
    </row>
    <row r="23" spans="1:11" ht="15">
      <c r="A23" s="96"/>
      <c r="B23" s="7">
        <v>11</v>
      </c>
      <c r="C23" s="24" t="s">
        <v>36</v>
      </c>
      <c r="D23" s="18" t="s">
        <v>6</v>
      </c>
      <c r="E23" s="114">
        <v>251544</v>
      </c>
      <c r="F23" s="18">
        <v>1223758</v>
      </c>
      <c r="G23" s="114">
        <f>+G9+G12+G14</f>
        <v>119129</v>
      </c>
      <c r="H23" s="18">
        <v>449388</v>
      </c>
      <c r="I23" s="114">
        <f>SUM(E23:H23)</f>
        <v>2043819</v>
      </c>
      <c r="J23" s="36"/>
      <c r="K23" s="40"/>
    </row>
    <row r="24" spans="1:11" ht="15.75" thickBot="1">
      <c r="A24" s="97"/>
      <c r="B24" s="7">
        <v>12</v>
      </c>
      <c r="C24" s="24" t="s">
        <v>78</v>
      </c>
      <c r="D24" s="18" t="s">
        <v>6</v>
      </c>
      <c r="E24" s="114" t="s">
        <v>95</v>
      </c>
      <c r="F24" s="114" t="s">
        <v>95</v>
      </c>
      <c r="G24" s="114">
        <f>+G16</f>
        <v>113721</v>
      </c>
      <c r="H24" s="18">
        <v>270000</v>
      </c>
      <c r="I24" s="114">
        <f>+G24+H24</f>
        <v>383721</v>
      </c>
      <c r="J24" s="36"/>
      <c r="K24" s="40"/>
    </row>
    <row r="25" spans="1:11" ht="15.75" thickBot="1">
      <c r="A25" s="115"/>
      <c r="B25" s="7">
        <v>13</v>
      </c>
      <c r="C25" s="24" t="s">
        <v>81</v>
      </c>
      <c r="D25" s="18" t="s">
        <v>6</v>
      </c>
      <c r="E25" s="114" t="s">
        <v>95</v>
      </c>
      <c r="F25" s="114" t="s">
        <v>95</v>
      </c>
      <c r="G25" s="114" t="s">
        <v>95</v>
      </c>
      <c r="H25" s="18">
        <v>7362</v>
      </c>
      <c r="I25" s="114">
        <f>+H25</f>
        <v>7362</v>
      </c>
      <c r="J25" s="36"/>
      <c r="K25" s="40"/>
    </row>
    <row r="26" spans="1:11" ht="16.5" thickBot="1">
      <c r="A26" s="161" t="s">
        <v>50</v>
      </c>
      <c r="B26" s="162"/>
      <c r="C26" s="162"/>
      <c r="D26" s="162"/>
      <c r="E26" s="162"/>
      <c r="F26" s="162"/>
      <c r="G26" s="162"/>
      <c r="H26" s="162"/>
      <c r="I26" s="162"/>
      <c r="J26" s="163"/>
      <c r="K26" s="20"/>
    </row>
    <row r="28" spans="1:11" ht="55.5" customHeight="1">
      <c r="A28" s="122" t="s">
        <v>68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33.7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3:7" ht="15.75" thickBot="1">
      <c r="C30" s="118"/>
      <c r="E30" s="116"/>
      <c r="F30" s="117"/>
      <c r="G30" s="117"/>
    </row>
    <row r="31" spans="3:7" ht="15">
      <c r="C31" s="69" t="s">
        <v>100</v>
      </c>
      <c r="E31" s="69" t="s">
        <v>101</v>
      </c>
      <c r="G31" s="5"/>
    </row>
    <row r="32" spans="3:7" ht="15">
      <c r="C32" s="69" t="s">
        <v>102</v>
      </c>
      <c r="E32" s="59"/>
      <c r="G32" s="5"/>
    </row>
  </sheetData>
  <sheetProtection/>
  <mergeCells count="15">
    <mergeCell ref="A26:J26"/>
    <mergeCell ref="A28:K28"/>
    <mergeCell ref="F6:F8"/>
    <mergeCell ref="E6:E8"/>
    <mergeCell ref="D6:D8"/>
    <mergeCell ref="H6:H8"/>
    <mergeCell ref="I5:I8"/>
    <mergeCell ref="A2:K2"/>
    <mergeCell ref="A3:K3"/>
    <mergeCell ref="A4:G4"/>
    <mergeCell ref="A5:D5"/>
    <mergeCell ref="J5:J8"/>
    <mergeCell ref="K5:K8"/>
    <mergeCell ref="A6:B6"/>
    <mergeCell ref="G6:G8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aduenas</dc:creator>
  <cp:keywords/>
  <dc:description/>
  <cp:lastModifiedBy>kurrego</cp:lastModifiedBy>
  <cp:lastPrinted>2014-03-13T13:40:02Z</cp:lastPrinted>
  <dcterms:created xsi:type="dcterms:W3CDTF">2014-02-18T15:30:05Z</dcterms:created>
  <dcterms:modified xsi:type="dcterms:W3CDTF">2015-01-22T20:42:13Z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