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esumen" sheetId="1" r:id="rId1"/>
    <sheet name="MANO DE OBRA" sheetId="2" r:id="rId2"/>
    <sheet name="ASEO" sheetId="3" r:id="rId3"/>
    <sheet name="INS_CAFETERÍA" sheetId="4" r:id="rId4"/>
  </sheets>
  <definedNames>
    <definedName name="_xlnm.Print_Titles" localSheetId="0">'Resumen'!$A:$A</definedName>
  </definedNames>
  <calcPr fullCalcOnLoad="1"/>
</workbook>
</file>

<file path=xl/sharedStrings.xml><?xml version="1.0" encoding="utf-8"?>
<sst xmlns="http://schemas.openxmlformats.org/spreadsheetml/2006/main" count="202" uniqueCount="159">
  <si>
    <t>CONCEPTO</t>
  </si>
  <si>
    <t>MANO DE OBRA</t>
  </si>
  <si>
    <t>ELEMENTOS DE ASEO</t>
  </si>
  <si>
    <t>MODALIDAD</t>
  </si>
  <si>
    <t>HORARIO</t>
  </si>
  <si>
    <t>Operarias</t>
  </si>
  <si>
    <t>Operarios</t>
  </si>
  <si>
    <t>Supervisor</t>
  </si>
  <si>
    <t>Lunes a viernes de 6:30 a.m. a 5:00 p.m. - Control de personal y  de procesos para cumplimiento del contrato</t>
  </si>
  <si>
    <t>ÍTEM</t>
  </si>
  <si>
    <t>INSUMO</t>
  </si>
  <si>
    <t>UNIDAD</t>
  </si>
  <si>
    <t>MEDIDA</t>
  </si>
  <si>
    <t>ALCOHOL</t>
  </si>
  <si>
    <t>750 ml</t>
  </si>
  <si>
    <t xml:space="preserve">AMBIENTADOR </t>
  </si>
  <si>
    <t>Unidad</t>
  </si>
  <si>
    <t>Calibre 1.8 y de 80x100 cm</t>
  </si>
  <si>
    <t>Calibre 1.8 y de 76x56 cm</t>
  </si>
  <si>
    <t>Calibre 1.8 y de 76x89 cm</t>
  </si>
  <si>
    <t>BONNER 17”</t>
  </si>
  <si>
    <t>17" Diámetro</t>
  </si>
  <si>
    <t>CERA POLIMERICA</t>
  </si>
  <si>
    <t>CREMA LAVAPLATOS</t>
  </si>
  <si>
    <t>HIPOCLORITO</t>
  </si>
  <si>
    <t>DESENGRASANTE</t>
  </si>
  <si>
    <t>DETERGENTE EN POLVO</t>
  </si>
  <si>
    <t>CHAMPU PARA ALFOMBRA</t>
  </si>
  <si>
    <t>ESPONJA ABRASIVA  VERDE</t>
  </si>
  <si>
    <t>JABÓN ABRASIVO</t>
  </si>
  <si>
    <t>JABÓN LÍQUIDO ANTIBACTERIAL PARA MANOS</t>
  </si>
  <si>
    <t>GEL ANTIBACTERIAL PARA MANOS</t>
  </si>
  <si>
    <t>JABON LIQUIDO MULTIUSOS</t>
  </si>
  <si>
    <t>LIMPIONES</t>
  </si>
  <si>
    <t>70 x 40 cm</t>
  </si>
  <si>
    <t>LÍQUIDO LUSTRA MUEBLES</t>
  </si>
  <si>
    <t>240 c.c.</t>
  </si>
  <si>
    <t>LÍQUIDO LIMPIAVIDRIOS</t>
  </si>
  <si>
    <t>PAF 16” CAFÉ</t>
  </si>
  <si>
    <t>16" Diámetro</t>
  </si>
  <si>
    <t>PAF 16” ROJO</t>
  </si>
  <si>
    <t xml:space="preserve">PAÑUELOS FACIALES </t>
  </si>
  <si>
    <t>Caja x 50 unidades</t>
  </si>
  <si>
    <t>Tamaño 250 metros</t>
  </si>
  <si>
    <t>PAPEL HIGIÉNICO DOBLE HOJA</t>
  </si>
  <si>
    <t>Tamaño familiar 35 metros</t>
  </si>
  <si>
    <t>REMOVEDOR DE CERA</t>
  </si>
  <si>
    <t xml:space="preserve">SERVILLETAS DOBLES </t>
  </si>
  <si>
    <t>Paquete x 100 unidades</t>
  </si>
  <si>
    <t>TOALLAS DESECHABLES PARA MANOS DE COLOR BLANCO</t>
  </si>
  <si>
    <t>Paquete x 150 unidades</t>
  </si>
  <si>
    <t>VARSOL</t>
  </si>
  <si>
    <t>DESCRIPCIÓN</t>
  </si>
  <si>
    <t>ACCESORIOS</t>
  </si>
  <si>
    <t>GRECAS - Capacidad 60 tintos</t>
  </si>
  <si>
    <t>ASPIRADORA INDUSTRIAL</t>
  </si>
  <si>
    <t>Manguera, cepillos, tubos y rinconeros</t>
  </si>
  <si>
    <t>Cepillo duro, blando y porta pad</t>
  </si>
  <si>
    <t>ESCALERA DE 4 PASOS</t>
  </si>
  <si>
    <t>MANGUERA DE 100 MTS</t>
  </si>
  <si>
    <t>Acoples y pistola</t>
  </si>
  <si>
    <t>INSUMOS PARA CAFETERIA</t>
  </si>
  <si>
    <t>NOMBRE DEL ELEMENTO</t>
  </si>
  <si>
    <t>HIERBAS AROMÁTICAS Y FRUTAS</t>
  </si>
  <si>
    <t>PAQUETES</t>
  </si>
  <si>
    <t>PAQUETE</t>
  </si>
  <si>
    <t>200 sobres de 5 gramos</t>
  </si>
  <si>
    <t>LIBRA</t>
  </si>
  <si>
    <t>500 gramos</t>
  </si>
  <si>
    <t>FILTROS PARA GRECA DE 60 TINTOS</t>
  </si>
  <si>
    <t>MEZCLADORES</t>
  </si>
  <si>
    <t>Paquete x 1.000 unidades</t>
  </si>
  <si>
    <t>CAJA</t>
  </si>
  <si>
    <t>Caja x 100 sobres de 15 gramos</t>
  </si>
  <si>
    <t>VASO PLASTICO DESECHABLE PARA TINTO</t>
  </si>
  <si>
    <t>Cada concepto se encuentra discriminado en las hojas anexas</t>
  </si>
  <si>
    <t>NOTAS:</t>
  </si>
  <si>
    <t>Lunes a viernes de 6:30 a.m. a 5:00 p.m.  - Labores de aseo y cafetaria</t>
  </si>
  <si>
    <t xml:space="preserve">Lunes a viernes de 6:30 a.m. a 5:00 p.m.  - Labores de aseo y apoyo operativo    </t>
  </si>
  <si>
    <t>SUBTOTAL</t>
  </si>
  <si>
    <t xml:space="preserve">VALOR UNITARIO                      </t>
  </si>
  <si>
    <t>TOTAL</t>
  </si>
  <si>
    <t xml:space="preserve">CANTIDAD  MENSUAL              </t>
  </si>
  <si>
    <t>NOTA</t>
  </si>
  <si>
    <t>Las bolsas, los detergentes, los jabones líquidos y en pasta, los papeles, toallas y servilletas deberán ser fabricados en material biodegradable.</t>
  </si>
  <si>
    <t>HIDROLAVADORA</t>
  </si>
  <si>
    <t>Los elementos básicos de aseo como baldes, cepillos de mano, chupas, churruscos para baño, escobas, traperos, recogedores, guantes negros y amarillos, cinturón para  fuerza, tapabocas y mopa se deberán suministrar de acuerdo con su desgaste natural, para garantizar el contínuo y efectivo servicio de aseo.</t>
  </si>
  <si>
    <t>GRECAS - Capacidad 120 tintos</t>
  </si>
  <si>
    <t>BRILLADORA Y LAVADORA DE PISO INDUSTRIAL</t>
  </si>
  <si>
    <t>SEÑALES PREVENTIVAS PLASTICAS ASEO Y MANTENIMIENTO</t>
  </si>
  <si>
    <t>Aseo y mantenimiento según normas de seguridad industrial</t>
  </si>
  <si>
    <t>DUO CAFÉ DE COLOMBIA</t>
  </si>
  <si>
    <t>Pocillo y plato para tinto</t>
  </si>
  <si>
    <t>VASOS DE CRISTAL DE 10 ONZAS</t>
  </si>
  <si>
    <t>TERMOS CAPACIDAD DE 1 LITRO CON ROSCA</t>
  </si>
  <si>
    <t>SUBTOTALES</t>
  </si>
  <si>
    <t>PAPEL HIGIÉNICO DISPENSADOR DOBLE HOJA JUMBO</t>
  </si>
  <si>
    <t>Peso aprox de 2 Kg para las hierbas y de 6 Kg para las frutas.</t>
  </si>
  <si>
    <t>FILTROS PARA GRECA DE 120 TINTOS</t>
  </si>
  <si>
    <t>4 onzas</t>
  </si>
  <si>
    <t xml:space="preserve">INSUMOS CAFETERÍA </t>
  </si>
  <si>
    <t>SERVICIO DE ASEO Y CAFETERIA (MANO DE OBRA)</t>
  </si>
  <si>
    <t>Metro</t>
  </si>
  <si>
    <t>ELIMINADOR DE OLORES</t>
  </si>
  <si>
    <t>Libra</t>
  </si>
  <si>
    <t>1000 c.c.</t>
  </si>
  <si>
    <t>BAYETILLA BLANCA</t>
  </si>
  <si>
    <t>Caja x 5.000 vasos plásticos de 4 onzas</t>
  </si>
  <si>
    <t>DIABLO ROJO</t>
  </si>
  <si>
    <t>3,000 c.c.</t>
  </si>
  <si>
    <t>SEDE CENTRO</t>
  </si>
  <si>
    <t>CANTIDAD SEDE CENTRO</t>
  </si>
  <si>
    <t>SEDE EDIF ANGEL</t>
  </si>
  <si>
    <t xml:space="preserve">CANTIDAD REQUERIDA PARA TODO EL CONTRATO  </t>
  </si>
  <si>
    <t>VALOR MENSUAL  SEDE CENTRO</t>
  </si>
  <si>
    <t>VALOR MENSUAL  SEDE EDIF ANGEL</t>
  </si>
  <si>
    <t>CANTIDAD  MENSUAL SEDE EDIF ANGEL</t>
  </si>
  <si>
    <t>CANTIDAD  MENSUAL SEDE CENTRO</t>
  </si>
  <si>
    <t>5 gl</t>
  </si>
  <si>
    <t>4000 c.c.</t>
  </si>
  <si>
    <t>900 gramos</t>
  </si>
  <si>
    <t>4,000 c.c.</t>
  </si>
  <si>
    <t>350 gr</t>
  </si>
  <si>
    <t>VALOR MENSUAL SEDE  CENTRO</t>
  </si>
  <si>
    <t>ESTUFAS ELÉCTRICAS</t>
  </si>
  <si>
    <t>Una boquilla</t>
  </si>
  <si>
    <t>VALOR MENSUAL   SEDE EDIFICIO ANGEL</t>
  </si>
  <si>
    <t>BOLSAS PARA BASURA COLOR NEGRO</t>
  </si>
  <si>
    <t>BOLSAS PARA RECICLAR COLOR BLANCO</t>
  </si>
  <si>
    <t>TE NEGRO - VERDE</t>
  </si>
  <si>
    <t>SEDE EDIFICIO ANGEL</t>
  </si>
  <si>
    <t>VALOR TOTAL MENSUAL INSUMOS PARA CAFETERÍA</t>
  </si>
  <si>
    <t>VALOR MENSUAL CONTRATO</t>
  </si>
  <si>
    <t>INSUMOS DE ASEO</t>
  </si>
  <si>
    <t xml:space="preserve">VALOR MENSUAL DEL CONTRATO </t>
  </si>
  <si>
    <t>AIU</t>
  </si>
  <si>
    <t>IVA (16%) SOBRE EL AIU</t>
  </si>
  <si>
    <t>TOTAL MANO DE OBRA</t>
  </si>
  <si>
    <t>SUBTOTAL ASEO Y CAFETERÌA</t>
  </si>
  <si>
    <t>TOTAL ELEMENTOS DE ASEO E INSUMOS DE CAFETERÍA</t>
  </si>
  <si>
    <t>VALOR</t>
  </si>
  <si>
    <t>TOTAL MENSUAL CONTRATO</t>
  </si>
  <si>
    <t>TOTAL CONTRATO POR 14 MESES</t>
  </si>
  <si>
    <r>
      <t xml:space="preserve">PORTAVASOS PARA VASOS PLÁSTICOS DESECHABLES </t>
    </r>
    <r>
      <rPr>
        <vertAlign val="superscript"/>
        <sz val="10"/>
        <rFont val="Arial"/>
        <family val="2"/>
      </rPr>
      <t>(2)</t>
    </r>
  </si>
  <si>
    <r>
      <t xml:space="preserve">(2) </t>
    </r>
    <r>
      <rPr>
        <sz val="11"/>
        <rFont val="Arial"/>
        <family val="2"/>
      </rPr>
      <t xml:space="preserve">Estos portavasos plásticos se comprarán por una sola vez durante todo el contrato. </t>
    </r>
  </si>
  <si>
    <r>
      <t xml:space="preserve">AZUCAR REFINADA </t>
    </r>
    <r>
      <rPr>
        <vertAlign val="superscript"/>
        <sz val="10"/>
        <rFont val="Arial"/>
        <family val="2"/>
      </rPr>
      <t>(1)</t>
    </r>
  </si>
  <si>
    <r>
      <t xml:space="preserve">CAFÉ TOSTADO MOLIDO DE ALTA CALIDAD, OSCURO Y FUERTE </t>
    </r>
    <r>
      <rPr>
        <vertAlign val="superscript"/>
        <sz val="10"/>
        <rFont val="Arial"/>
        <family val="2"/>
      </rPr>
      <t>(1)</t>
    </r>
  </si>
  <si>
    <r>
      <t xml:space="preserve">Todos los valores, tanto unitarios como totales deberán ser presentados con aproximaciones </t>
    </r>
    <r>
      <rPr>
        <b/>
        <sz val="11"/>
        <rFont val="Arial"/>
        <family val="2"/>
      </rPr>
      <t>sin decimales.</t>
    </r>
  </si>
  <si>
    <t>Para efectos de los costos indirectos deberá tener encuenta que deberá aportar los siguientes equipos, los cuales deben permanecer en el Instituto:</t>
  </si>
  <si>
    <t>De acuerdo con la Ley 1607 de 2012, el café y el azúcar se encuentran gravados con un IVA del 5%</t>
  </si>
  <si>
    <t xml:space="preserve">IVASOBRE ELEMENTOS DE ASEO E INSUMOS DE CAFETERIA </t>
  </si>
  <si>
    <t>OFERTA ECONOMICA - FORMATO 3</t>
  </si>
  <si>
    <t>FIRMA REPRESENTANTE LEGAL</t>
  </si>
  <si>
    <t>CEDULA</t>
  </si>
  <si>
    <t>FECHA</t>
  </si>
  <si>
    <t>NOMBRE PROPONENTE</t>
  </si>
  <si>
    <t>NIT PROPONENTE</t>
  </si>
  <si>
    <t>NOTAS</t>
  </si>
  <si>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De acuerdo con la Ley 1607 de 2012, el café y el azúcar se encuentran gravados con un IVA del 5%</t>
    </r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</si>
</sst>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&quot;$&quot;\ * #,##0_ ;_ &quot;$&quot;\ * \-#,##0_ ;_ &quot;$&quot;\ * &quot;-&quot;??_ ;_ @_ "/>
    <numFmt numFmtId="177" formatCode="0.000%"/>
    <numFmt numFmtId="178" formatCode="&quot;$&quot;#,##0.00_);[Red]\(&quot;$&quot;#,##0.00\)"/>
    <numFmt numFmtId="179" formatCode="[$$-240A]\ #,##0"/>
    <numFmt numFmtId="180" formatCode="_-&quot;$&quot;* #,##0_-;\-&quot;$&quot;* #,##0_-;_-&quot;$&quot;* &quot;-&quot;??_-;_-@_-"/>
    <numFmt numFmtId="181" formatCode="_ &quot;$&quot;\ * #,##0.0_ ;_ &quot;$&quot;\ * \-#,##0.0_ ;_ &quot;$&quot;\ * &quot;-&quot;??_ ;_ @_ "/>
    <numFmt numFmtId="182" formatCode="_ &quot;$&quot;\ * #,##0.000_ ;_ &quot;$&quot;\ * \-#,##0.000_ ;_ &quot;$&quot;\ * &quot;-&quot;??_ ;_ @_ "/>
    <numFmt numFmtId="183" formatCode="0.0"/>
    <numFmt numFmtId="184" formatCode="_ [$$-240A]\ * #,##0.00_ ;_ [$$-240A]\ * \-#,##0.00_ ;_ [$$-240A]\ * &quot;-&quot;??_ ;_ @_ "/>
    <numFmt numFmtId="185" formatCode="_-&quot;$&quot;* #,##0.00_-;\-&quot;$&quot;* #,##0.00_-;_-&quot;$&quot;* &quot;-&quot;??_-;_-@_-"/>
    <numFmt numFmtId="186" formatCode="_-&quot;$&quot;* #,##0.0_-;\-&quot;$&quot;* #,##0.0_-;_-&quot;$&quot;* &quot;-&quot;??_-;_-@_-"/>
    <numFmt numFmtId="187" formatCode="&quot;$&quot;\ #,##0"/>
    <numFmt numFmtId="188" formatCode="_ [$$-240A]\ * #,##0.0_ ;_ [$$-240A]\ * \-#,##0.0_ ;_ [$$-240A]\ * &quot;-&quot;??_ ;_ @_ "/>
    <numFmt numFmtId="189" formatCode="_ [$$-240A]\ * #,##0_ ;_ [$$-240A]\ * \-#,##0_ ;_ [$$-240A]\ * &quot;-&quot;??_ ;_ @_ "/>
    <numFmt numFmtId="190" formatCode="_ [$$-240A]\ * #,##0_ ;_ [$$-240A]\ * \-#,##0_ ;_ [$$-240A]\ * &quot;-&quot;_ ;_ @_ "/>
    <numFmt numFmtId="191" formatCode="0.0%"/>
    <numFmt numFmtId="192" formatCode="0.000"/>
    <numFmt numFmtId="193" formatCode="0.0000"/>
    <numFmt numFmtId="194" formatCode="0.00000000"/>
    <numFmt numFmtId="195" formatCode="0.0000000"/>
    <numFmt numFmtId="196" formatCode="0.000000"/>
    <numFmt numFmtId="197" formatCode="0.00000"/>
    <numFmt numFmtId="198" formatCode="[$$-240A]\ #,##0.0"/>
    <numFmt numFmtId="199" formatCode="[$$-240A]\ #,##0.00"/>
    <numFmt numFmtId="200" formatCode="#,##0.0"/>
    <numFmt numFmtId="201" formatCode="#,##0.000"/>
    <numFmt numFmtId="202" formatCode="#,##0.0000"/>
    <numFmt numFmtId="203" formatCode="_ &quot;$&quot;\ * #,##0.0000_ ;_ &quot;$&quot;\ * \-#,##0.0000_ ;_ &quot;$&quot;\ * &quot;-&quot;??_ ;_ @_ "/>
    <numFmt numFmtId="204" formatCode="_ &quot;$&quot;\ * #,##0.00000_ ;_ &quot;$&quot;\ * \-#,##0.00000_ ;_ &quot;$&quot;\ * &quot;-&quot;??_ ;_ @_ "/>
    <numFmt numFmtId="205" formatCode="_ &quot;$&quot;\ * #,##0.000000_ ;_ &quot;$&quot;\ * \-#,##0.000000_ ;_ &quot;$&quot;\ * &quot;-&quot;??_ ;_ @_ "/>
    <numFmt numFmtId="206" formatCode="[$$-240A]\ #,##0.000"/>
    <numFmt numFmtId="207" formatCode="_ * #,##0.0_ ;_ * \-#,##0.0_ ;_ * &quot;-&quot;??_ ;_ @_ "/>
    <numFmt numFmtId="208" formatCode="_ * #,##0_ ;_ * \-#,##0_ ;_ * &quot;-&quot;??_ ;_ @_ "/>
    <numFmt numFmtId="209" formatCode="_ * #,##0.000_ ;_ * \-#,##0.000_ ;_ * &quot;-&quot;??_ ;_ @_ "/>
    <numFmt numFmtId="210" formatCode="_(&quot;$&quot;\ * #,##0_);_(&quot;$&quot;\ * \(#,##0\);_(&quot;$&quot;\ * &quot;-&quot;??_);_(@_)"/>
    <numFmt numFmtId="211" formatCode="_(&quot;$&quot;\ * #,##0.0_);_(&quot;$&quot;\ * \(#,##0.0\);_(&quot;$&quot;\ * &quot;-&quot;??_);_(@_)"/>
    <numFmt numFmtId="212" formatCode="_(&quot;$&quot;\ * #,##0.000_);_(&quot;$&quot;\ * \(#,##0.000\);_(&quot;$&quot;\ 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176" fontId="6" fillId="0" borderId="0" xfId="0" applyNumberFormat="1" applyFont="1" applyBorder="1" applyAlignment="1">
      <alignment horizontal="right" vertical="top" wrapText="1"/>
    </xf>
    <xf numFmtId="176" fontId="8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76" fontId="12" fillId="0" borderId="0" xfId="0" applyNumberFormat="1" applyFont="1" applyAlignment="1">
      <alignment horizontal="center" wrapText="1"/>
    </xf>
    <xf numFmtId="176" fontId="12" fillId="0" borderId="0" xfId="0" applyNumberFormat="1" applyFont="1" applyAlignment="1">
      <alignment wrapText="1"/>
    </xf>
    <xf numFmtId="176" fontId="12" fillId="0" borderId="0" xfId="50" applyNumberFormat="1" applyFont="1" applyAlignment="1">
      <alignment wrapText="1"/>
    </xf>
    <xf numFmtId="0" fontId="12" fillId="0" borderId="0" xfId="0" applyFont="1" applyAlignment="1">
      <alignment horizontal="center" wrapText="1"/>
    </xf>
    <xf numFmtId="170" fontId="12" fillId="0" borderId="0" xfId="50" applyFont="1" applyAlignment="1">
      <alignment wrapText="1"/>
    </xf>
    <xf numFmtId="0" fontId="12" fillId="0" borderId="0" xfId="0" applyFont="1" applyAlignment="1">
      <alignment horizontal="center"/>
    </xf>
    <xf numFmtId="170" fontId="12" fillId="0" borderId="0" xfId="5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176" fontId="12" fillId="0" borderId="10" xfId="0" applyNumberFormat="1" applyFont="1" applyBorder="1" applyAlignment="1">
      <alignment horizontal="justify" vertical="center"/>
    </xf>
    <xf numFmtId="176" fontId="12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3" fontId="1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1" fontId="14" fillId="0" borderId="0" xfId="0" applyNumberFormat="1" applyFont="1" applyFill="1" applyBorder="1" applyAlignment="1">
      <alignment horizontal="center"/>
    </xf>
    <xf numFmtId="176" fontId="14" fillId="0" borderId="0" xfId="0" applyNumberFormat="1" applyFont="1" applyFill="1" applyBorder="1" applyAlignment="1">
      <alignment horizontal="justify"/>
    </xf>
    <xf numFmtId="3" fontId="15" fillId="0" borderId="0" xfId="0" applyNumberFormat="1" applyFont="1" applyFill="1" applyBorder="1" applyAlignment="1">
      <alignment horizontal="center" wrapText="1"/>
    </xf>
    <xf numFmtId="176" fontId="14" fillId="0" borderId="0" xfId="50" applyNumberFormat="1" applyFont="1" applyFill="1" applyBorder="1" applyAlignment="1">
      <alignment horizontal="justify" wrapText="1"/>
    </xf>
    <xf numFmtId="0" fontId="17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176" fontId="14" fillId="0" borderId="0" xfId="50" applyNumberFormat="1" applyFont="1" applyFill="1" applyBorder="1" applyAlignment="1">
      <alignment horizontal="center" wrapText="1"/>
    </xf>
    <xf numFmtId="176" fontId="12" fillId="0" borderId="0" xfId="50" applyNumberFormat="1" applyFont="1" applyAlignment="1">
      <alignment horizontal="center" wrapText="1"/>
    </xf>
    <xf numFmtId="170" fontId="12" fillId="0" borderId="0" xfId="50" applyFont="1" applyAlignment="1">
      <alignment horizontal="center" wrapText="1"/>
    </xf>
    <xf numFmtId="170" fontId="12" fillId="0" borderId="0" xfId="50" applyFont="1" applyAlignment="1">
      <alignment horizontal="center"/>
    </xf>
    <xf numFmtId="0" fontId="5" fillId="0" borderId="0" xfId="0" applyFont="1" applyFill="1" applyAlignment="1">
      <alignment/>
    </xf>
    <xf numFmtId="176" fontId="12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3" fontId="14" fillId="0" borderId="10" xfId="50" applyNumberFormat="1" applyFont="1" applyFill="1" applyBorder="1" applyAlignment="1">
      <alignment horizontal="justify" wrapText="1"/>
    </xf>
    <xf numFmtId="3" fontId="14" fillId="0" borderId="10" xfId="0" applyNumberFormat="1" applyFont="1" applyFill="1" applyBorder="1" applyAlignment="1">
      <alignment horizontal="justify"/>
    </xf>
    <xf numFmtId="3" fontId="14" fillId="0" borderId="10" xfId="5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justify" wrapText="1"/>
    </xf>
    <xf numFmtId="3" fontId="0" fillId="33" borderId="14" xfId="0" applyNumberFormat="1" applyFont="1" applyFill="1" applyBorder="1" applyAlignment="1">
      <alignment horizontal="center" wrapText="1"/>
    </xf>
    <xf numFmtId="3" fontId="6" fillId="0" borderId="10" xfId="5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3" fontId="11" fillId="0" borderId="14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3" fontId="6" fillId="0" borderId="10" xfId="50" applyNumberFormat="1" applyFont="1" applyFill="1" applyBorder="1" applyAlignment="1">
      <alignment horizontal="center" vertical="center" wrapText="1"/>
    </xf>
    <xf numFmtId="176" fontId="14" fillId="0" borderId="10" xfId="50" applyNumberFormat="1" applyFont="1" applyFill="1" applyBorder="1" applyAlignment="1">
      <alignment horizontal="justify" wrapText="1"/>
    </xf>
    <xf numFmtId="208" fontId="0" fillId="0" borderId="0" xfId="48" applyNumberFormat="1" applyFont="1" applyAlignment="1">
      <alignment horizontal="justify" wrapText="1"/>
    </xf>
    <xf numFmtId="0" fontId="6" fillId="0" borderId="0" xfId="0" applyFont="1" applyBorder="1" applyAlignment="1">
      <alignment horizontal="right" vertical="top" wrapText="1"/>
    </xf>
    <xf numFmtId="176" fontId="6" fillId="0" borderId="0" xfId="0" applyNumberFormat="1" applyFont="1" applyAlignment="1">
      <alignment/>
    </xf>
    <xf numFmtId="9" fontId="6" fillId="0" borderId="0" xfId="56" applyNumberFormat="1" applyFont="1" applyAlignment="1">
      <alignment/>
    </xf>
    <xf numFmtId="0" fontId="6" fillId="0" borderId="15" xfId="0" applyFont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0" fillId="0" borderId="10" xfId="50" applyNumberFormat="1" applyFont="1" applyBorder="1" applyAlignment="1">
      <alignment vertical="center"/>
    </xf>
    <xf numFmtId="3" fontId="14" fillId="0" borderId="0" xfId="50" applyNumberFormat="1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33" borderId="14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3" fillId="35" borderId="18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176" fontId="0" fillId="0" borderId="21" xfId="0" applyNumberFormat="1" applyFont="1" applyBorder="1" applyAlignment="1">
      <alignment horizontal="justify" wrapText="1"/>
    </xf>
    <xf numFmtId="0" fontId="6" fillId="0" borderId="15" xfId="0" applyFont="1" applyBorder="1" applyAlignment="1">
      <alignment vertical="center"/>
    </xf>
    <xf numFmtId="179" fontId="8" fillId="0" borderId="21" xfId="0" applyNumberFormat="1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/>
    </xf>
    <xf numFmtId="0" fontId="8" fillId="36" borderId="15" xfId="0" applyFont="1" applyFill="1" applyBorder="1" applyAlignment="1">
      <alignment vertical="center" wrapText="1"/>
    </xf>
    <xf numFmtId="179" fontId="6" fillId="36" borderId="21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76" fontId="0" fillId="0" borderId="21" xfId="0" applyNumberFormat="1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vertical="center" wrapText="1"/>
    </xf>
    <xf numFmtId="176" fontId="0" fillId="36" borderId="21" xfId="0" applyNumberFormat="1" applyFont="1" applyFill="1" applyBorder="1" applyAlignment="1">
      <alignment horizontal="justify" wrapText="1"/>
    </xf>
    <xf numFmtId="0" fontId="8" fillId="35" borderId="16" xfId="0" applyFont="1" applyFill="1" applyBorder="1" applyAlignment="1">
      <alignment vertical="center" wrapText="1"/>
    </xf>
    <xf numFmtId="179" fontId="8" fillId="35" borderId="22" xfId="0" applyNumberFormat="1" applyFont="1" applyFill="1" applyBorder="1" applyAlignment="1">
      <alignment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176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justify" wrapText="1"/>
    </xf>
    <xf numFmtId="3" fontId="0" fillId="0" borderId="14" xfId="0" applyNumberFormat="1" applyFont="1" applyBorder="1" applyAlignment="1">
      <alignment horizontal="justify" wrapText="1"/>
    </xf>
    <xf numFmtId="0" fontId="10" fillId="0" borderId="0" xfId="0" applyFont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justify" wrapText="1"/>
    </xf>
    <xf numFmtId="3" fontId="11" fillId="36" borderId="16" xfId="0" applyNumberFormat="1" applyFont="1" applyFill="1" applyBorder="1" applyAlignment="1">
      <alignment horizontal="center"/>
    </xf>
    <xf numFmtId="3" fontId="11" fillId="36" borderId="17" xfId="0" applyNumberFormat="1" applyFont="1" applyFill="1" applyBorder="1" applyAlignment="1">
      <alignment horizontal="center"/>
    </xf>
    <xf numFmtId="3" fontId="11" fillId="36" borderId="17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 wrapText="1"/>
    </xf>
    <xf numFmtId="3" fontId="0" fillId="36" borderId="22" xfId="0" applyNumberFormat="1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14" fillId="0" borderId="21" xfId="50" applyNumberFormat="1" applyFont="1" applyFill="1" applyBorder="1" applyAlignment="1">
      <alignment horizontal="justify" wrapText="1"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3" fontId="9" fillId="36" borderId="17" xfId="0" applyNumberFormat="1" applyFont="1" applyFill="1" applyBorder="1" applyAlignment="1">
      <alignment vertical="center"/>
    </xf>
    <xf numFmtId="3" fontId="9" fillId="36" borderId="17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47625</xdr:rowOff>
    </xdr:from>
    <xdr:to>
      <xdr:col>0</xdr:col>
      <xdr:colOff>1962150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495300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95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66675</xdr:rowOff>
    </xdr:from>
    <xdr:to>
      <xdr:col>1</xdr:col>
      <xdr:colOff>866775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895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9525</xdr:rowOff>
    </xdr:from>
    <xdr:to>
      <xdr:col>1</xdr:col>
      <xdr:colOff>1276350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0025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="90" zoomScaleNormal="90" zoomScalePageLayoutView="0" workbookViewId="0" topLeftCell="A1">
      <selection activeCell="C10" sqref="C10"/>
    </sheetView>
  </sheetViews>
  <sheetFormatPr defaultColWidth="11.421875" defaultRowHeight="12.75"/>
  <cols>
    <col min="1" max="1" width="55.28125" style="41" customWidth="1"/>
    <col min="2" max="2" width="58.57421875" style="41" customWidth="1"/>
    <col min="3" max="3" width="18.57421875" style="41" customWidth="1"/>
    <col min="4" max="4" width="17.57421875" style="41" customWidth="1"/>
    <col min="5" max="16384" width="11.421875" style="41" customWidth="1"/>
  </cols>
  <sheetData>
    <row r="2" spans="1:4" ht="18">
      <c r="A2" s="191" t="s">
        <v>151</v>
      </c>
      <c r="B2" s="191"/>
      <c r="C2" s="191"/>
      <c r="D2" s="191"/>
    </row>
    <row r="3" spans="1:3" ht="15.75">
      <c r="A3" s="55"/>
      <c r="B3" s="113"/>
      <c r="C3" s="113"/>
    </row>
    <row r="4" ht="15.75" thickBot="1">
      <c r="A4" s="8"/>
    </row>
    <row r="5" spans="1:2" ht="15">
      <c r="A5" s="133" t="s">
        <v>0</v>
      </c>
      <c r="B5" s="134" t="s">
        <v>140</v>
      </c>
    </row>
    <row r="6" spans="1:4" ht="14.25">
      <c r="A6" s="135" t="s">
        <v>101</v>
      </c>
      <c r="B6" s="136">
        <f>+'MANO DE OBRA'!H10</f>
        <v>0</v>
      </c>
      <c r="D6" s="95"/>
    </row>
    <row r="7" spans="1:4" ht="15">
      <c r="A7" s="137" t="s">
        <v>135</v>
      </c>
      <c r="B7" s="138"/>
      <c r="D7" s="96"/>
    </row>
    <row r="8" spans="1:2" ht="15">
      <c r="A8" s="139" t="s">
        <v>136</v>
      </c>
      <c r="B8" s="140">
        <f>+B7*0.16</f>
        <v>0</v>
      </c>
    </row>
    <row r="9" spans="1:2" ht="15">
      <c r="A9" s="141" t="s">
        <v>137</v>
      </c>
      <c r="B9" s="142">
        <f>+B6+B7+B8</f>
        <v>0</v>
      </c>
    </row>
    <row r="10" spans="1:2" ht="14.25">
      <c r="A10" s="143" t="s">
        <v>2</v>
      </c>
      <c r="B10" s="144">
        <f>+ASEO!I38</f>
        <v>0</v>
      </c>
    </row>
    <row r="11" spans="1:2" ht="14.25">
      <c r="A11" s="145" t="s">
        <v>100</v>
      </c>
      <c r="B11" s="144">
        <f>+INS_CAFETERÍA!J16</f>
        <v>0</v>
      </c>
    </row>
    <row r="12" spans="1:2" ht="14.25">
      <c r="A12" s="146" t="s">
        <v>138</v>
      </c>
      <c r="B12" s="144">
        <f>+B10+B11</f>
        <v>0</v>
      </c>
    </row>
    <row r="13" spans="1:2" ht="30">
      <c r="A13" s="147" t="s">
        <v>150</v>
      </c>
      <c r="B13" s="144"/>
    </row>
    <row r="14" spans="1:2" ht="30">
      <c r="A14" s="141" t="s">
        <v>139</v>
      </c>
      <c r="B14" s="148">
        <f>+B12+B13</f>
        <v>0</v>
      </c>
    </row>
    <row r="15" spans="1:2" ht="15">
      <c r="A15" s="141" t="s">
        <v>141</v>
      </c>
      <c r="B15" s="148">
        <f>+B9+B14</f>
        <v>0</v>
      </c>
    </row>
    <row r="16" spans="1:2" s="59" customFormat="1" ht="15.75" thickBot="1">
      <c r="A16" s="149" t="s">
        <v>142</v>
      </c>
      <c r="B16" s="150">
        <f>+B15*14</f>
        <v>0</v>
      </c>
    </row>
    <row r="17" spans="2:3" s="59" customFormat="1" ht="15">
      <c r="B17" s="57"/>
      <c r="C17" s="58"/>
    </row>
    <row r="18" spans="1:3" s="59" customFormat="1" ht="15">
      <c r="A18" s="57" t="s">
        <v>76</v>
      </c>
      <c r="B18" s="57"/>
      <c r="C18" s="57"/>
    </row>
    <row r="19" spans="1:3" ht="15">
      <c r="A19" s="12" t="s">
        <v>147</v>
      </c>
      <c r="B19" s="112"/>
      <c r="C19" s="112"/>
    </row>
    <row r="20" spans="1:4" ht="14.25">
      <c r="A20" s="115" t="s">
        <v>75</v>
      </c>
      <c r="B20" s="115"/>
      <c r="C20" s="115"/>
      <c r="D20" s="115"/>
    </row>
    <row r="21" spans="1:3" ht="15">
      <c r="A21" s="122" t="s">
        <v>149</v>
      </c>
      <c r="B21" s="60"/>
      <c r="C21" s="60"/>
    </row>
    <row r="22" spans="1:4" ht="14.25">
      <c r="A22" s="116" t="s">
        <v>148</v>
      </c>
      <c r="B22" s="116"/>
      <c r="C22" s="116"/>
      <c r="D22" s="116"/>
    </row>
    <row r="23" spans="1:3" ht="15" thickBot="1">
      <c r="A23" s="60"/>
      <c r="B23" s="60"/>
      <c r="C23" s="60"/>
    </row>
    <row r="24" spans="1:4" ht="14.25">
      <c r="A24" s="124" t="s">
        <v>52</v>
      </c>
      <c r="B24" s="125" t="s">
        <v>53</v>
      </c>
      <c r="C24" s="126" t="s">
        <v>113</v>
      </c>
      <c r="D24" s="127"/>
    </row>
    <row r="25" spans="1:4" ht="30">
      <c r="A25" s="128"/>
      <c r="B25" s="123"/>
      <c r="C25" s="109" t="s">
        <v>110</v>
      </c>
      <c r="D25" s="129" t="s">
        <v>130</v>
      </c>
    </row>
    <row r="26" spans="1:4" ht="14.25">
      <c r="A26" s="97" t="s">
        <v>54</v>
      </c>
      <c r="B26" s="56"/>
      <c r="C26" s="102">
        <v>7</v>
      </c>
      <c r="D26" s="130">
        <v>1</v>
      </c>
    </row>
    <row r="27" spans="1:4" ht="14.25">
      <c r="A27" s="97" t="s">
        <v>87</v>
      </c>
      <c r="B27" s="56"/>
      <c r="C27" s="102">
        <v>3</v>
      </c>
      <c r="D27" s="130"/>
    </row>
    <row r="28" spans="1:4" ht="14.25">
      <c r="A28" s="97" t="s">
        <v>55</v>
      </c>
      <c r="B28" s="56" t="s">
        <v>56</v>
      </c>
      <c r="C28" s="102">
        <v>11</v>
      </c>
      <c r="D28" s="130"/>
    </row>
    <row r="29" spans="1:4" ht="14.25">
      <c r="A29" s="97" t="s">
        <v>88</v>
      </c>
      <c r="B29" s="56" t="s">
        <v>57</v>
      </c>
      <c r="C29" s="102">
        <v>2</v>
      </c>
      <c r="D29" s="130"/>
    </row>
    <row r="30" spans="1:4" ht="14.25">
      <c r="A30" s="97" t="s">
        <v>59</v>
      </c>
      <c r="B30" s="56" t="s">
        <v>60</v>
      </c>
      <c r="C30" s="102">
        <v>2</v>
      </c>
      <c r="D30" s="130"/>
    </row>
    <row r="31" spans="1:4" ht="28.5">
      <c r="A31" s="97" t="s">
        <v>89</v>
      </c>
      <c r="B31" s="56" t="s">
        <v>90</v>
      </c>
      <c r="C31" s="102">
        <v>20</v>
      </c>
      <c r="D31" s="130">
        <v>2</v>
      </c>
    </row>
    <row r="32" spans="1:4" ht="14.25">
      <c r="A32" s="98" t="s">
        <v>85</v>
      </c>
      <c r="B32" s="56"/>
      <c r="C32" s="102">
        <v>1</v>
      </c>
      <c r="D32" s="130"/>
    </row>
    <row r="33" spans="1:4" ht="14.25">
      <c r="A33" s="97" t="s">
        <v>58</v>
      </c>
      <c r="B33" s="56"/>
      <c r="C33" s="102">
        <v>1</v>
      </c>
      <c r="D33" s="130"/>
    </row>
    <row r="34" spans="1:4" ht="14.25">
      <c r="A34" s="99" t="s">
        <v>91</v>
      </c>
      <c r="B34" s="71" t="s">
        <v>92</v>
      </c>
      <c r="C34" s="103">
        <v>350</v>
      </c>
      <c r="D34" s="130">
        <v>30</v>
      </c>
    </row>
    <row r="35" spans="1:4" ht="14.25">
      <c r="A35" s="97" t="s">
        <v>93</v>
      </c>
      <c r="B35" s="71"/>
      <c r="C35" s="103">
        <v>300</v>
      </c>
      <c r="D35" s="130">
        <v>30</v>
      </c>
    </row>
    <row r="36" spans="1:4" ht="14.25">
      <c r="A36" s="97" t="s">
        <v>94</v>
      </c>
      <c r="B36" s="71"/>
      <c r="C36" s="103">
        <v>10</v>
      </c>
      <c r="D36" s="130">
        <v>1</v>
      </c>
    </row>
    <row r="37" spans="1:4" ht="15" thickBot="1">
      <c r="A37" s="100" t="s">
        <v>124</v>
      </c>
      <c r="B37" s="101" t="s">
        <v>125</v>
      </c>
      <c r="C37" s="131">
        <v>9</v>
      </c>
      <c r="D37" s="132">
        <v>1</v>
      </c>
    </row>
    <row r="39" spans="1:2" ht="15.75" thickBot="1">
      <c r="A39" s="8" t="s">
        <v>155</v>
      </c>
      <c r="B39" s="151"/>
    </row>
    <row r="40" spans="1:2" ht="15.75" thickBot="1">
      <c r="A40" s="8" t="s">
        <v>156</v>
      </c>
      <c r="B40" s="151"/>
    </row>
    <row r="41" spans="1:2" ht="15.75" thickBot="1">
      <c r="A41" s="8" t="s">
        <v>152</v>
      </c>
      <c r="B41" s="151"/>
    </row>
    <row r="42" spans="1:2" ht="15.75" thickBot="1">
      <c r="A42" s="8" t="s">
        <v>153</v>
      </c>
      <c r="B42" s="152"/>
    </row>
    <row r="43" spans="1:2" ht="15.75" thickBot="1">
      <c r="A43" s="8" t="s">
        <v>154</v>
      </c>
      <c r="B43" s="152"/>
    </row>
  </sheetData>
  <sheetProtection/>
  <mergeCells count="7">
    <mergeCell ref="A2:D2"/>
    <mergeCell ref="A24:A25"/>
    <mergeCell ref="B24:B25"/>
    <mergeCell ref="B3:C3"/>
    <mergeCell ref="C24:D24"/>
    <mergeCell ref="A20:D20"/>
    <mergeCell ref="A22:D22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85" zoomScaleNormal="85" zoomScalePageLayoutView="0" workbookViewId="0" topLeftCell="A1">
      <selection activeCell="A13" sqref="A13:F19"/>
    </sheetView>
  </sheetViews>
  <sheetFormatPr defaultColWidth="11.421875" defaultRowHeight="12.75"/>
  <cols>
    <col min="1" max="1" width="15.00390625" style="3" customWidth="1"/>
    <col min="2" max="2" width="28.8515625" style="3" customWidth="1"/>
    <col min="3" max="4" width="11.00390625" style="3" customWidth="1"/>
    <col min="5" max="5" width="17.421875" style="3" customWidth="1"/>
    <col min="6" max="7" width="13.140625" style="3" customWidth="1"/>
    <col min="8" max="8" width="21.140625" style="3" customWidth="1"/>
    <col min="9" max="16384" width="11.421875" style="3" customWidth="1"/>
  </cols>
  <sheetData>
    <row r="1" spans="1:8" ht="15.75">
      <c r="A1" s="1"/>
      <c r="B1" s="1"/>
      <c r="C1" s="1"/>
      <c r="D1" s="1"/>
      <c r="H1" s="2"/>
    </row>
    <row r="3" spans="1:10" ht="18">
      <c r="A3" s="10"/>
      <c r="B3" s="5"/>
      <c r="C3" s="117" t="s">
        <v>151</v>
      </c>
      <c r="D3" s="117"/>
      <c r="E3" s="117"/>
      <c r="F3" s="117"/>
      <c r="G3" s="117"/>
      <c r="H3" s="117"/>
      <c r="I3" s="156"/>
      <c r="J3" s="156"/>
    </row>
    <row r="4" spans="1:8" ht="18">
      <c r="A4" s="10"/>
      <c r="C4" s="117" t="s">
        <v>1</v>
      </c>
      <c r="D4" s="117"/>
      <c r="E4" s="117"/>
      <c r="F4" s="117"/>
      <c r="G4" s="117"/>
      <c r="H4" s="117"/>
    </row>
    <row r="5" spans="1:7" ht="18">
      <c r="A5" s="10"/>
      <c r="B5" s="5"/>
      <c r="C5" s="5"/>
      <c r="D5" s="5"/>
      <c r="E5" s="7"/>
      <c r="F5" s="7"/>
      <c r="G5" s="7"/>
    </row>
    <row r="6" spans="1:8" s="12" customFormat="1" ht="60">
      <c r="A6" s="108" t="s">
        <v>3</v>
      </c>
      <c r="B6" s="108" t="s">
        <v>4</v>
      </c>
      <c r="C6" s="109" t="s">
        <v>111</v>
      </c>
      <c r="D6" s="109" t="s">
        <v>112</v>
      </c>
      <c r="E6" s="110" t="s">
        <v>80</v>
      </c>
      <c r="F6" s="109" t="s">
        <v>115</v>
      </c>
      <c r="G6" s="109" t="s">
        <v>114</v>
      </c>
      <c r="H6" s="109" t="s">
        <v>134</v>
      </c>
    </row>
    <row r="7" spans="1:8" ht="38.25">
      <c r="A7" s="54" t="s">
        <v>5</v>
      </c>
      <c r="B7" s="13" t="s">
        <v>77</v>
      </c>
      <c r="C7" s="14">
        <v>15</v>
      </c>
      <c r="D7" s="14">
        <v>1</v>
      </c>
      <c r="E7" s="91"/>
      <c r="F7" s="87">
        <f>+E7*C7</f>
        <v>0</v>
      </c>
      <c r="G7" s="87">
        <f>+E7*D7</f>
        <v>0</v>
      </c>
      <c r="H7" s="88">
        <f>+(F7+G7)</f>
        <v>0</v>
      </c>
    </row>
    <row r="8" spans="1:8" ht="38.25">
      <c r="A8" s="15" t="s">
        <v>6</v>
      </c>
      <c r="B8" s="13" t="s">
        <v>78</v>
      </c>
      <c r="C8" s="14">
        <v>4</v>
      </c>
      <c r="D8" s="14"/>
      <c r="E8" s="91"/>
      <c r="F8" s="87">
        <f>+E8*C8</f>
        <v>0</v>
      </c>
      <c r="G8" s="87">
        <f>+E8*D8</f>
        <v>0</v>
      </c>
      <c r="H8" s="88">
        <f>+(F8+G8)</f>
        <v>0</v>
      </c>
    </row>
    <row r="9" spans="1:8" ht="51">
      <c r="A9" s="15" t="s">
        <v>7</v>
      </c>
      <c r="B9" s="13" t="s">
        <v>8</v>
      </c>
      <c r="C9" s="14">
        <v>1</v>
      </c>
      <c r="D9" s="14"/>
      <c r="E9" s="91"/>
      <c r="F9" s="87">
        <f>+E9*C9</f>
        <v>0</v>
      </c>
      <c r="G9" s="87">
        <f>+E9*D9</f>
        <v>0</v>
      </c>
      <c r="H9" s="88">
        <f>+(F9+G9)</f>
        <v>0</v>
      </c>
    </row>
    <row r="10" spans="1:8" ht="14.25">
      <c r="A10" s="16" t="s">
        <v>79</v>
      </c>
      <c r="B10" s="17"/>
      <c r="C10" s="18">
        <f>SUM(C7:C9)+D7</f>
        <v>21</v>
      </c>
      <c r="D10" s="16"/>
      <c r="E10" s="90" t="s">
        <v>81</v>
      </c>
      <c r="F10" s="90"/>
      <c r="G10" s="89"/>
      <c r="H10" s="90">
        <f>SUM(H7:H9)</f>
        <v>0</v>
      </c>
    </row>
    <row r="11" spans="1:8" ht="14.25">
      <c r="A11" s="19"/>
      <c r="B11" s="20"/>
      <c r="C11" s="21"/>
      <c r="D11" s="21"/>
      <c r="E11" s="22"/>
      <c r="F11" s="23"/>
      <c r="G11" s="94"/>
      <c r="H11" s="24"/>
    </row>
    <row r="12" spans="1:8" ht="15">
      <c r="A12" s="11"/>
      <c r="B12" s="11"/>
      <c r="C12" s="11"/>
      <c r="D12" s="11"/>
      <c r="E12" s="11"/>
      <c r="F12" s="25"/>
      <c r="G12" s="25"/>
      <c r="H12" s="24"/>
    </row>
    <row r="13" spans="1:8" ht="15">
      <c r="A13" s="11"/>
      <c r="B13" s="11"/>
      <c r="C13" s="11"/>
      <c r="D13" s="11"/>
      <c r="E13" s="11"/>
      <c r="F13" s="26"/>
      <c r="G13" s="26"/>
      <c r="H13" s="25"/>
    </row>
    <row r="14" spans="1:8" ht="15.75" thickBot="1">
      <c r="A14" s="8" t="s">
        <v>155</v>
      </c>
      <c r="C14" s="151"/>
      <c r="D14" s="153"/>
      <c r="E14" s="153"/>
      <c r="F14" s="154"/>
      <c r="G14" s="27"/>
      <c r="H14" s="27"/>
    </row>
    <row r="15" spans="1:6" ht="15.75" thickBot="1">
      <c r="A15" s="8" t="s">
        <v>156</v>
      </c>
      <c r="C15" s="152"/>
      <c r="D15" s="155"/>
      <c r="E15" s="155"/>
      <c r="F15" s="155"/>
    </row>
    <row r="16" spans="1:6" ht="15.75" thickBot="1">
      <c r="A16" s="8" t="s">
        <v>152</v>
      </c>
      <c r="C16" s="151"/>
      <c r="D16" s="153"/>
      <c r="E16" s="153"/>
      <c r="F16" s="153"/>
    </row>
    <row r="17" spans="1:6" ht="15.75" thickBot="1">
      <c r="A17" s="8" t="s">
        <v>153</v>
      </c>
      <c r="C17" s="152"/>
      <c r="D17" s="155"/>
      <c r="E17" s="155"/>
      <c r="F17" s="155"/>
    </row>
    <row r="18" spans="1:6" ht="15.75" thickBot="1">
      <c r="A18" s="8" t="s">
        <v>154</v>
      </c>
      <c r="C18" s="152"/>
      <c r="D18" s="155"/>
      <c r="E18" s="155"/>
      <c r="F18" s="155"/>
    </row>
  </sheetData>
  <sheetProtection/>
  <mergeCells count="2">
    <mergeCell ref="C4:H4"/>
    <mergeCell ref="C3:H3"/>
  </mergeCells>
  <printOptions horizontalCentered="1"/>
  <pageMargins left="0.1968503937007874" right="0.1968503937007874" top="1.1811023622047245" bottom="0.6692913385826772" header="0.15748031496062992" footer="0.7086614173228347"/>
  <pageSetup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pane ySplit="5" topLeftCell="A6" activePane="bottomLeft" state="frozen"/>
      <selection pane="topLeft" activeCell="E1" sqref="E1"/>
      <selection pane="bottomLeft" activeCell="A2" sqref="A2:I2"/>
    </sheetView>
  </sheetViews>
  <sheetFormatPr defaultColWidth="11.421875" defaultRowHeight="12.75"/>
  <cols>
    <col min="1" max="1" width="6.7109375" style="39" customWidth="1"/>
    <col min="2" max="2" width="35.140625" style="32" customWidth="1"/>
    <col min="3" max="3" width="23.140625" style="81" customWidth="1"/>
    <col min="4" max="4" width="15.28125" style="39" customWidth="1"/>
    <col min="5" max="5" width="14.8515625" style="76" customWidth="1"/>
    <col min="6" max="6" width="15.8515625" style="40" customWidth="1"/>
    <col min="7" max="8" width="17.28125" style="40" customWidth="1"/>
    <col min="9" max="9" width="13.8515625" style="32" bestFit="1" customWidth="1"/>
    <col min="10" max="10" width="19.00390625" style="32" hidden="1" customWidth="1"/>
    <col min="11" max="16384" width="11.421875" style="32" customWidth="1"/>
  </cols>
  <sheetData>
    <row r="1" spans="1:8" s="3" customFormat="1" ht="15">
      <c r="A1" s="62"/>
      <c r="C1" s="77"/>
      <c r="D1" s="28"/>
      <c r="E1" s="30"/>
      <c r="G1" s="29"/>
      <c r="H1" s="29"/>
    </row>
    <row r="2" spans="1:9" s="3" customFormat="1" ht="18">
      <c r="A2" s="117" t="s">
        <v>151</v>
      </c>
      <c r="B2" s="117"/>
      <c r="C2" s="117"/>
      <c r="D2" s="117"/>
      <c r="E2" s="117"/>
      <c r="F2" s="117"/>
      <c r="G2" s="117"/>
      <c r="H2" s="117"/>
      <c r="I2" s="117"/>
    </row>
    <row r="3" spans="1:10" s="3" customFormat="1" ht="18.75" thickBot="1">
      <c r="A3" s="162" t="s">
        <v>133</v>
      </c>
      <c r="B3" s="162"/>
      <c r="C3" s="162"/>
      <c r="D3" s="162"/>
      <c r="E3" s="162"/>
      <c r="F3" s="162"/>
      <c r="G3" s="162"/>
      <c r="H3" s="162"/>
      <c r="I3" s="162"/>
      <c r="J3" s="119" t="s">
        <v>95</v>
      </c>
    </row>
    <row r="4" spans="1:10" s="3" customFormat="1" ht="30">
      <c r="A4" s="163" t="s">
        <v>9</v>
      </c>
      <c r="B4" s="164" t="s">
        <v>10</v>
      </c>
      <c r="C4" s="164" t="s">
        <v>11</v>
      </c>
      <c r="D4" s="165" t="s">
        <v>110</v>
      </c>
      <c r="E4" s="166" t="s">
        <v>112</v>
      </c>
      <c r="F4" s="126" t="s">
        <v>80</v>
      </c>
      <c r="G4" s="126" t="s">
        <v>114</v>
      </c>
      <c r="H4" s="126" t="s">
        <v>115</v>
      </c>
      <c r="I4" s="127" t="s">
        <v>132</v>
      </c>
      <c r="J4" s="119"/>
    </row>
    <row r="5" spans="1:10" s="106" customFormat="1" ht="12.75">
      <c r="A5" s="167"/>
      <c r="B5" s="121"/>
      <c r="C5" s="121"/>
      <c r="D5" s="120" t="s">
        <v>82</v>
      </c>
      <c r="E5" s="120"/>
      <c r="F5" s="114"/>
      <c r="G5" s="114"/>
      <c r="H5" s="114"/>
      <c r="I5" s="168"/>
      <c r="J5" s="159"/>
    </row>
    <row r="6" spans="1:10" s="107" customFormat="1" ht="12.75">
      <c r="A6" s="169">
        <v>1</v>
      </c>
      <c r="B6" s="83" t="s">
        <v>13</v>
      </c>
      <c r="C6" s="83" t="s">
        <v>14</v>
      </c>
      <c r="D6" s="64">
        <v>12</v>
      </c>
      <c r="E6" s="84">
        <f>+D6/10</f>
        <v>1.2</v>
      </c>
      <c r="F6" s="92"/>
      <c r="G6" s="82">
        <f>+D6*F6</f>
        <v>0</v>
      </c>
      <c r="H6" s="82">
        <f>+F6*E6</f>
        <v>0</v>
      </c>
      <c r="I6" s="170">
        <f>+G6+H6</f>
        <v>0</v>
      </c>
      <c r="J6" s="160" t="e">
        <f>+I6+#REF!</f>
        <v>#REF!</v>
      </c>
    </row>
    <row r="7" spans="1:10" s="107" customFormat="1" ht="12.75">
      <c r="A7" s="169">
        <v>2</v>
      </c>
      <c r="B7" s="83" t="s">
        <v>15</v>
      </c>
      <c r="C7" s="83" t="s">
        <v>118</v>
      </c>
      <c r="D7" s="64">
        <v>3</v>
      </c>
      <c r="E7" s="84">
        <v>1</v>
      </c>
      <c r="F7" s="92"/>
      <c r="G7" s="82">
        <f aca="true" t="shared" si="0" ref="G7:G17">+D7*F7</f>
        <v>0</v>
      </c>
      <c r="H7" s="82">
        <f aca="true" t="shared" si="1" ref="H7:H17">+F7*E7</f>
        <v>0</v>
      </c>
      <c r="I7" s="170">
        <f aca="true" t="shared" si="2" ref="I7:I17">+G7+H7</f>
        <v>0</v>
      </c>
      <c r="J7" s="160" t="e">
        <f>+I7+#REF!</f>
        <v>#REF!</v>
      </c>
    </row>
    <row r="8" spans="1:10" s="61" customFormat="1" ht="12.75">
      <c r="A8" s="169">
        <v>3</v>
      </c>
      <c r="B8" s="83" t="s">
        <v>106</v>
      </c>
      <c r="C8" s="83" t="s">
        <v>102</v>
      </c>
      <c r="D8" s="64">
        <v>25</v>
      </c>
      <c r="E8" s="84">
        <f>+D8/10</f>
        <v>2.5</v>
      </c>
      <c r="F8" s="92"/>
      <c r="G8" s="82">
        <f t="shared" si="0"/>
        <v>0</v>
      </c>
      <c r="H8" s="82">
        <f t="shared" si="1"/>
        <v>0</v>
      </c>
      <c r="I8" s="170">
        <f t="shared" si="2"/>
        <v>0</v>
      </c>
      <c r="J8" s="161" t="e">
        <f>+I8+#REF!</f>
        <v>#REF!</v>
      </c>
    </row>
    <row r="9" spans="1:10" s="61" customFormat="1" ht="25.5">
      <c r="A9" s="169">
        <v>4</v>
      </c>
      <c r="B9" s="83" t="s">
        <v>127</v>
      </c>
      <c r="C9" s="83" t="s">
        <v>17</v>
      </c>
      <c r="D9" s="64">
        <v>350</v>
      </c>
      <c r="E9" s="84">
        <f>+D9/10</f>
        <v>35</v>
      </c>
      <c r="F9" s="92"/>
      <c r="G9" s="82">
        <f t="shared" si="0"/>
        <v>0</v>
      </c>
      <c r="H9" s="82">
        <f t="shared" si="1"/>
        <v>0</v>
      </c>
      <c r="I9" s="170">
        <f t="shared" si="2"/>
        <v>0</v>
      </c>
      <c r="J9" s="161" t="e">
        <f>+I9+#REF!</f>
        <v>#REF!</v>
      </c>
    </row>
    <row r="10" spans="1:10" s="61" customFormat="1" ht="25.5">
      <c r="A10" s="169">
        <v>5</v>
      </c>
      <c r="B10" s="83" t="s">
        <v>127</v>
      </c>
      <c r="C10" s="83" t="s">
        <v>18</v>
      </c>
      <c r="D10" s="64">
        <v>250</v>
      </c>
      <c r="E10" s="84">
        <f>+D10/10</f>
        <v>25</v>
      </c>
      <c r="F10" s="92"/>
      <c r="G10" s="82">
        <f t="shared" si="0"/>
        <v>0</v>
      </c>
      <c r="H10" s="82">
        <f t="shared" si="1"/>
        <v>0</v>
      </c>
      <c r="I10" s="170">
        <f t="shared" si="2"/>
        <v>0</v>
      </c>
      <c r="J10" s="161" t="e">
        <f>+I10+#REF!</f>
        <v>#REF!</v>
      </c>
    </row>
    <row r="11" spans="1:10" s="61" customFormat="1" ht="25.5">
      <c r="A11" s="169">
        <v>6</v>
      </c>
      <c r="B11" s="83" t="s">
        <v>128</v>
      </c>
      <c r="C11" s="83" t="s">
        <v>19</v>
      </c>
      <c r="D11" s="64">
        <v>200</v>
      </c>
      <c r="E11" s="84">
        <f>+D11/10</f>
        <v>20</v>
      </c>
      <c r="F11" s="92"/>
      <c r="G11" s="82">
        <f t="shared" si="0"/>
        <v>0</v>
      </c>
      <c r="H11" s="82">
        <f t="shared" si="1"/>
        <v>0</v>
      </c>
      <c r="I11" s="170">
        <f t="shared" si="2"/>
        <v>0</v>
      </c>
      <c r="J11" s="161" t="e">
        <f>+I11+#REF!</f>
        <v>#REF!</v>
      </c>
    </row>
    <row r="12" spans="1:10" s="72" customFormat="1" ht="12.75">
      <c r="A12" s="169">
        <v>8</v>
      </c>
      <c r="B12" s="83" t="s">
        <v>20</v>
      </c>
      <c r="C12" s="83" t="s">
        <v>21</v>
      </c>
      <c r="D12" s="64">
        <v>1</v>
      </c>
      <c r="E12" s="84">
        <v>1</v>
      </c>
      <c r="F12" s="92"/>
      <c r="G12" s="82">
        <f t="shared" si="0"/>
        <v>0</v>
      </c>
      <c r="H12" s="82">
        <f t="shared" si="1"/>
        <v>0</v>
      </c>
      <c r="I12" s="170">
        <f t="shared" si="2"/>
        <v>0</v>
      </c>
      <c r="J12" s="161" t="e">
        <f>+I12+#REF!</f>
        <v>#REF!</v>
      </c>
    </row>
    <row r="13" spans="1:10" s="72" customFormat="1" ht="12.75">
      <c r="A13" s="169">
        <v>9</v>
      </c>
      <c r="B13" s="83" t="s">
        <v>22</v>
      </c>
      <c r="C13" s="83" t="s">
        <v>118</v>
      </c>
      <c r="D13" s="64">
        <v>4</v>
      </c>
      <c r="E13" s="84">
        <f>+D13/10</f>
        <v>0.4</v>
      </c>
      <c r="F13" s="92"/>
      <c r="G13" s="82">
        <f t="shared" si="0"/>
        <v>0</v>
      </c>
      <c r="H13" s="82">
        <f t="shared" si="1"/>
        <v>0</v>
      </c>
      <c r="I13" s="170">
        <f t="shared" si="2"/>
        <v>0</v>
      </c>
      <c r="J13" s="161" t="e">
        <f>+I13+#REF!</f>
        <v>#REF!</v>
      </c>
    </row>
    <row r="14" spans="1:10" s="72" customFormat="1" ht="12.75">
      <c r="A14" s="169">
        <v>10</v>
      </c>
      <c r="B14" s="83" t="s">
        <v>103</v>
      </c>
      <c r="C14" s="83" t="s">
        <v>119</v>
      </c>
      <c r="D14" s="64">
        <v>5</v>
      </c>
      <c r="E14" s="84">
        <v>1</v>
      </c>
      <c r="F14" s="92"/>
      <c r="G14" s="82">
        <f t="shared" si="0"/>
        <v>0</v>
      </c>
      <c r="H14" s="82">
        <f t="shared" si="1"/>
        <v>0</v>
      </c>
      <c r="I14" s="170">
        <f t="shared" si="2"/>
        <v>0</v>
      </c>
      <c r="J14" s="161" t="e">
        <f>+I14+#REF!</f>
        <v>#REF!</v>
      </c>
    </row>
    <row r="15" spans="1:10" s="72" customFormat="1" ht="12.75">
      <c r="A15" s="169">
        <v>11</v>
      </c>
      <c r="B15" s="83" t="s">
        <v>23</v>
      </c>
      <c r="C15" s="83" t="s">
        <v>120</v>
      </c>
      <c r="D15" s="64">
        <v>12</v>
      </c>
      <c r="E15" s="84">
        <f aca="true" t="shared" si="3" ref="E15:E22">+D15/10</f>
        <v>1.2</v>
      </c>
      <c r="F15" s="92"/>
      <c r="G15" s="82">
        <f t="shared" si="0"/>
        <v>0</v>
      </c>
      <c r="H15" s="82">
        <f t="shared" si="1"/>
        <v>0</v>
      </c>
      <c r="I15" s="170">
        <f t="shared" si="2"/>
        <v>0</v>
      </c>
      <c r="J15" s="161" t="e">
        <f>+I15+#REF!</f>
        <v>#REF!</v>
      </c>
    </row>
    <row r="16" spans="1:10" s="72" customFormat="1" ht="12.75">
      <c r="A16" s="169">
        <v>12</v>
      </c>
      <c r="B16" s="83" t="s">
        <v>24</v>
      </c>
      <c r="C16" s="83" t="s">
        <v>118</v>
      </c>
      <c r="D16" s="64">
        <v>4</v>
      </c>
      <c r="E16" s="84">
        <v>1</v>
      </c>
      <c r="F16" s="92"/>
      <c r="G16" s="82">
        <f t="shared" si="0"/>
        <v>0</v>
      </c>
      <c r="H16" s="82">
        <f t="shared" si="1"/>
        <v>0</v>
      </c>
      <c r="I16" s="170">
        <f t="shared" si="2"/>
        <v>0</v>
      </c>
      <c r="J16" s="161" t="e">
        <f>+I16+#REF!</f>
        <v>#REF!</v>
      </c>
    </row>
    <row r="17" spans="1:10" s="72" customFormat="1" ht="12.75">
      <c r="A17" s="169">
        <v>13</v>
      </c>
      <c r="B17" s="83" t="s">
        <v>25</v>
      </c>
      <c r="C17" s="83" t="s">
        <v>121</v>
      </c>
      <c r="D17" s="64">
        <v>5</v>
      </c>
      <c r="E17" s="84">
        <f t="shared" si="3"/>
        <v>0.5</v>
      </c>
      <c r="F17" s="92"/>
      <c r="G17" s="82">
        <f t="shared" si="0"/>
        <v>0</v>
      </c>
      <c r="H17" s="82">
        <f t="shared" si="1"/>
        <v>0</v>
      </c>
      <c r="I17" s="170">
        <f t="shared" si="2"/>
        <v>0</v>
      </c>
      <c r="J17" s="161" t="e">
        <f>+I17+#REF!</f>
        <v>#REF!</v>
      </c>
    </row>
    <row r="18" spans="1:10" s="72" customFormat="1" ht="12.75">
      <c r="A18" s="169">
        <v>14</v>
      </c>
      <c r="B18" s="83" t="s">
        <v>26</v>
      </c>
      <c r="C18" s="83" t="s">
        <v>104</v>
      </c>
      <c r="D18" s="64">
        <v>15</v>
      </c>
      <c r="E18" s="84">
        <f t="shared" si="3"/>
        <v>1.5</v>
      </c>
      <c r="F18" s="92"/>
      <c r="G18" s="82">
        <f>+D18*F18</f>
        <v>0</v>
      </c>
      <c r="H18" s="82">
        <f>+F18*E18</f>
        <v>0</v>
      </c>
      <c r="I18" s="170">
        <f>+G18+H18</f>
        <v>0</v>
      </c>
      <c r="J18" s="161" t="e">
        <f>+I18+#REF!</f>
        <v>#REF!</v>
      </c>
    </row>
    <row r="19" spans="1:10" s="72" customFormat="1" ht="12.75">
      <c r="A19" s="169">
        <v>15</v>
      </c>
      <c r="B19" s="83" t="s">
        <v>27</v>
      </c>
      <c r="C19" s="83" t="s">
        <v>121</v>
      </c>
      <c r="D19" s="64">
        <v>5</v>
      </c>
      <c r="E19" s="84">
        <f t="shared" si="3"/>
        <v>0.5</v>
      </c>
      <c r="F19" s="92"/>
      <c r="G19" s="82">
        <f aca="true" t="shared" si="4" ref="G19:G26">+D19*F19</f>
        <v>0</v>
      </c>
      <c r="H19" s="82">
        <f aca="true" t="shared" si="5" ref="H19:H26">+F19*E19</f>
        <v>0</v>
      </c>
      <c r="I19" s="170">
        <f aca="true" t="shared" si="6" ref="I19:I26">+G19+H19</f>
        <v>0</v>
      </c>
      <c r="J19" s="161" t="e">
        <f>+I19+#REF!</f>
        <v>#REF!</v>
      </c>
    </row>
    <row r="20" spans="1:10" s="72" customFormat="1" ht="12.75">
      <c r="A20" s="169">
        <v>16</v>
      </c>
      <c r="B20" s="83" t="s">
        <v>28</v>
      </c>
      <c r="C20" s="83" t="s">
        <v>16</v>
      </c>
      <c r="D20" s="64">
        <v>35</v>
      </c>
      <c r="E20" s="84">
        <f t="shared" si="3"/>
        <v>3.5</v>
      </c>
      <c r="F20" s="92"/>
      <c r="G20" s="82">
        <f t="shared" si="4"/>
        <v>0</v>
      </c>
      <c r="H20" s="82">
        <f t="shared" si="5"/>
        <v>0</v>
      </c>
      <c r="I20" s="170">
        <f t="shared" si="6"/>
        <v>0</v>
      </c>
      <c r="J20" s="161" t="e">
        <f>+I20+#REF!</f>
        <v>#REF!</v>
      </c>
    </row>
    <row r="21" spans="1:10" s="72" customFormat="1" ht="12.75">
      <c r="A21" s="169">
        <v>17</v>
      </c>
      <c r="B21" s="83" t="s">
        <v>29</v>
      </c>
      <c r="C21" s="83" t="s">
        <v>104</v>
      </c>
      <c r="D21" s="64">
        <v>10</v>
      </c>
      <c r="E21" s="84">
        <f t="shared" si="3"/>
        <v>1</v>
      </c>
      <c r="F21" s="92"/>
      <c r="G21" s="82">
        <f t="shared" si="4"/>
        <v>0</v>
      </c>
      <c r="H21" s="82">
        <f t="shared" si="5"/>
        <v>0</v>
      </c>
      <c r="I21" s="170">
        <f t="shared" si="6"/>
        <v>0</v>
      </c>
      <c r="J21" s="161" t="e">
        <f>+I21+#REF!</f>
        <v>#REF!</v>
      </c>
    </row>
    <row r="22" spans="1:10" s="72" customFormat="1" ht="25.5">
      <c r="A22" s="169">
        <v>18</v>
      </c>
      <c r="B22" s="83" t="s">
        <v>30</v>
      </c>
      <c r="C22" s="83" t="s">
        <v>118</v>
      </c>
      <c r="D22" s="64">
        <v>5</v>
      </c>
      <c r="E22" s="84">
        <f t="shared" si="3"/>
        <v>0.5</v>
      </c>
      <c r="F22" s="92"/>
      <c r="G22" s="82">
        <f t="shared" si="4"/>
        <v>0</v>
      </c>
      <c r="H22" s="82">
        <f t="shared" si="5"/>
        <v>0</v>
      </c>
      <c r="I22" s="170">
        <f t="shared" si="6"/>
        <v>0</v>
      </c>
      <c r="J22" s="161" t="e">
        <f>+I22+#REF!</f>
        <v>#REF!</v>
      </c>
    </row>
    <row r="23" spans="1:10" s="72" customFormat="1" ht="12.75">
      <c r="A23" s="169">
        <v>19</v>
      </c>
      <c r="B23" s="83" t="s">
        <v>31</v>
      </c>
      <c r="C23" s="83" t="s">
        <v>105</v>
      </c>
      <c r="D23" s="64">
        <v>3</v>
      </c>
      <c r="E23" s="84">
        <v>1</v>
      </c>
      <c r="F23" s="92"/>
      <c r="G23" s="82">
        <f t="shared" si="4"/>
        <v>0</v>
      </c>
      <c r="H23" s="82">
        <f t="shared" si="5"/>
        <v>0</v>
      </c>
      <c r="I23" s="170">
        <f t="shared" si="6"/>
        <v>0</v>
      </c>
      <c r="J23" s="161" t="e">
        <f>+I23+#REF!</f>
        <v>#REF!</v>
      </c>
    </row>
    <row r="24" spans="1:10" s="72" customFormat="1" ht="12.75">
      <c r="A24" s="169">
        <v>20</v>
      </c>
      <c r="B24" s="83" t="s">
        <v>32</v>
      </c>
      <c r="C24" s="83" t="s">
        <v>118</v>
      </c>
      <c r="D24" s="64">
        <v>3</v>
      </c>
      <c r="E24" s="84">
        <v>1</v>
      </c>
      <c r="F24" s="92"/>
      <c r="G24" s="82">
        <f t="shared" si="4"/>
        <v>0</v>
      </c>
      <c r="H24" s="82">
        <f t="shared" si="5"/>
        <v>0</v>
      </c>
      <c r="I24" s="170">
        <f t="shared" si="6"/>
        <v>0</v>
      </c>
      <c r="J24" s="161" t="e">
        <f>+I24+#REF!</f>
        <v>#REF!</v>
      </c>
    </row>
    <row r="25" spans="1:10" s="72" customFormat="1" ht="12.75">
      <c r="A25" s="169">
        <v>21</v>
      </c>
      <c r="B25" s="83" t="s">
        <v>33</v>
      </c>
      <c r="C25" s="83" t="s">
        <v>34</v>
      </c>
      <c r="D25" s="64">
        <v>25</v>
      </c>
      <c r="E25" s="84">
        <f>+D25/10</f>
        <v>2.5</v>
      </c>
      <c r="F25" s="92"/>
      <c r="G25" s="82">
        <f t="shared" si="4"/>
        <v>0</v>
      </c>
      <c r="H25" s="82">
        <f t="shared" si="5"/>
        <v>0</v>
      </c>
      <c r="I25" s="170">
        <f t="shared" si="6"/>
        <v>0</v>
      </c>
      <c r="J25" s="161" t="e">
        <f>+I25+#REF!</f>
        <v>#REF!</v>
      </c>
    </row>
    <row r="26" spans="1:10" s="72" customFormat="1" ht="12.75">
      <c r="A26" s="169">
        <v>22</v>
      </c>
      <c r="B26" s="83" t="s">
        <v>35</v>
      </c>
      <c r="C26" s="83" t="s">
        <v>36</v>
      </c>
      <c r="D26" s="64">
        <v>25</v>
      </c>
      <c r="E26" s="84">
        <v>3</v>
      </c>
      <c r="F26" s="92"/>
      <c r="G26" s="82">
        <f t="shared" si="4"/>
        <v>0</v>
      </c>
      <c r="H26" s="82">
        <f t="shared" si="5"/>
        <v>0</v>
      </c>
      <c r="I26" s="170">
        <f t="shared" si="6"/>
        <v>0</v>
      </c>
      <c r="J26" s="161" t="e">
        <f>+I26+#REF!</f>
        <v>#REF!</v>
      </c>
    </row>
    <row r="27" spans="1:10" s="72" customFormat="1" ht="12.75">
      <c r="A27" s="169">
        <v>23</v>
      </c>
      <c r="B27" s="83" t="s">
        <v>37</v>
      </c>
      <c r="C27" s="83" t="s">
        <v>121</v>
      </c>
      <c r="D27" s="64">
        <v>4</v>
      </c>
      <c r="E27" s="84">
        <v>1</v>
      </c>
      <c r="F27" s="92"/>
      <c r="G27" s="82">
        <f>+D27*F27</f>
        <v>0</v>
      </c>
      <c r="H27" s="82">
        <f>+F27*E27</f>
        <v>0</v>
      </c>
      <c r="I27" s="170">
        <f>+G27+H27</f>
        <v>0</v>
      </c>
      <c r="J27" s="161" t="e">
        <f>+I27+#REF!</f>
        <v>#REF!</v>
      </c>
    </row>
    <row r="28" spans="1:10" s="72" customFormat="1" ht="12.75">
      <c r="A28" s="169">
        <v>24</v>
      </c>
      <c r="B28" s="83" t="s">
        <v>38</v>
      </c>
      <c r="C28" s="83" t="s">
        <v>39</v>
      </c>
      <c r="D28" s="64">
        <v>1</v>
      </c>
      <c r="E28" s="84">
        <v>1</v>
      </c>
      <c r="F28" s="92"/>
      <c r="G28" s="82">
        <f aca="true" t="shared" si="7" ref="G28:G37">+D28*F28</f>
        <v>0</v>
      </c>
      <c r="H28" s="82">
        <f aca="true" t="shared" si="8" ref="H28:H37">+F28*E28</f>
        <v>0</v>
      </c>
      <c r="I28" s="170">
        <f aca="true" t="shared" si="9" ref="I28:I37">+G28+H28</f>
        <v>0</v>
      </c>
      <c r="J28" s="161" t="e">
        <f>+I28+#REF!</f>
        <v>#REF!</v>
      </c>
    </row>
    <row r="29" spans="1:10" s="72" customFormat="1" ht="12.75">
      <c r="A29" s="169">
        <v>25</v>
      </c>
      <c r="B29" s="83" t="s">
        <v>40</v>
      </c>
      <c r="C29" s="83" t="s">
        <v>39</v>
      </c>
      <c r="D29" s="64">
        <v>3</v>
      </c>
      <c r="E29" s="84">
        <v>1</v>
      </c>
      <c r="F29" s="92"/>
      <c r="G29" s="82">
        <f t="shared" si="7"/>
        <v>0</v>
      </c>
      <c r="H29" s="82">
        <f t="shared" si="8"/>
        <v>0</v>
      </c>
      <c r="I29" s="170">
        <f t="shared" si="9"/>
        <v>0</v>
      </c>
      <c r="J29" s="161" t="e">
        <f>+I29+#REF!</f>
        <v>#REF!</v>
      </c>
    </row>
    <row r="30" spans="1:10" s="72" customFormat="1" ht="12.75">
      <c r="A30" s="169">
        <v>26</v>
      </c>
      <c r="B30" s="83" t="s">
        <v>41</v>
      </c>
      <c r="C30" s="83" t="s">
        <v>42</v>
      </c>
      <c r="D30" s="64">
        <v>20</v>
      </c>
      <c r="E30" s="84">
        <f>+D30/10</f>
        <v>2</v>
      </c>
      <c r="F30" s="92"/>
      <c r="G30" s="82">
        <f t="shared" si="7"/>
        <v>0</v>
      </c>
      <c r="H30" s="82">
        <f t="shared" si="8"/>
        <v>0</v>
      </c>
      <c r="I30" s="170">
        <f t="shared" si="9"/>
        <v>0</v>
      </c>
      <c r="J30" s="161" t="e">
        <f>+I30+#REF!</f>
        <v>#REF!</v>
      </c>
    </row>
    <row r="31" spans="1:10" s="72" customFormat="1" ht="25.5">
      <c r="A31" s="169">
        <v>27</v>
      </c>
      <c r="B31" s="83" t="s">
        <v>96</v>
      </c>
      <c r="C31" s="83" t="s">
        <v>43</v>
      </c>
      <c r="D31" s="64">
        <v>160</v>
      </c>
      <c r="E31" s="84">
        <f>+D31/10</f>
        <v>16</v>
      </c>
      <c r="F31" s="92"/>
      <c r="G31" s="82">
        <f t="shared" si="7"/>
        <v>0</v>
      </c>
      <c r="H31" s="82">
        <f t="shared" si="8"/>
        <v>0</v>
      </c>
      <c r="I31" s="170">
        <f t="shared" si="9"/>
        <v>0</v>
      </c>
      <c r="J31" s="161" t="e">
        <f>+I31+#REF!</f>
        <v>#REF!</v>
      </c>
    </row>
    <row r="32" spans="1:10" s="72" customFormat="1" ht="12.75">
      <c r="A32" s="169">
        <v>28</v>
      </c>
      <c r="B32" s="83" t="s">
        <v>44</v>
      </c>
      <c r="C32" s="83" t="s">
        <v>45</v>
      </c>
      <c r="D32" s="64">
        <v>35</v>
      </c>
      <c r="E32" s="84">
        <f>+D32/10</f>
        <v>3.5</v>
      </c>
      <c r="F32" s="92"/>
      <c r="G32" s="82">
        <f t="shared" si="7"/>
        <v>0</v>
      </c>
      <c r="H32" s="82">
        <f t="shared" si="8"/>
        <v>0</v>
      </c>
      <c r="I32" s="170">
        <f t="shared" si="9"/>
        <v>0</v>
      </c>
      <c r="J32" s="161" t="e">
        <f>+I32+#REF!</f>
        <v>#REF!</v>
      </c>
    </row>
    <row r="33" spans="1:10" s="72" customFormat="1" ht="12.75">
      <c r="A33" s="169">
        <v>29</v>
      </c>
      <c r="B33" s="83" t="s">
        <v>46</v>
      </c>
      <c r="C33" s="83" t="s">
        <v>109</v>
      </c>
      <c r="D33" s="64">
        <v>5</v>
      </c>
      <c r="E33" s="84">
        <f>+D33/10</f>
        <v>0.5</v>
      </c>
      <c r="F33" s="92"/>
      <c r="G33" s="82">
        <f t="shared" si="7"/>
        <v>0</v>
      </c>
      <c r="H33" s="82">
        <f t="shared" si="8"/>
        <v>0</v>
      </c>
      <c r="I33" s="170">
        <f t="shared" si="9"/>
        <v>0</v>
      </c>
      <c r="J33" s="161" t="e">
        <f>+I33+#REF!</f>
        <v>#REF!</v>
      </c>
    </row>
    <row r="34" spans="1:10" s="72" customFormat="1" ht="12.75">
      <c r="A34" s="169">
        <v>30</v>
      </c>
      <c r="B34" s="83" t="s">
        <v>47</v>
      </c>
      <c r="C34" s="85" t="s">
        <v>48</v>
      </c>
      <c r="D34" s="64">
        <v>15</v>
      </c>
      <c r="E34" s="84">
        <f>+D34/10</f>
        <v>1.5</v>
      </c>
      <c r="F34" s="92"/>
      <c r="G34" s="82">
        <f t="shared" si="7"/>
        <v>0</v>
      </c>
      <c r="H34" s="82">
        <f t="shared" si="8"/>
        <v>0</v>
      </c>
      <c r="I34" s="170">
        <f t="shared" si="9"/>
        <v>0</v>
      </c>
      <c r="J34" s="161" t="e">
        <f>+I34+#REF!</f>
        <v>#REF!</v>
      </c>
    </row>
    <row r="35" spans="1:10" s="72" customFormat="1" ht="25.5">
      <c r="A35" s="169">
        <v>31</v>
      </c>
      <c r="B35" s="85" t="s">
        <v>49</v>
      </c>
      <c r="C35" s="85" t="s">
        <v>50</v>
      </c>
      <c r="D35" s="64">
        <v>200</v>
      </c>
      <c r="E35" s="84">
        <v>10</v>
      </c>
      <c r="F35" s="92"/>
      <c r="G35" s="82">
        <f t="shared" si="7"/>
        <v>0</v>
      </c>
      <c r="H35" s="82">
        <f t="shared" si="8"/>
        <v>0</v>
      </c>
      <c r="I35" s="170">
        <f t="shared" si="9"/>
        <v>0</v>
      </c>
      <c r="J35" s="161" t="e">
        <f>+I35+#REF!</f>
        <v>#REF!</v>
      </c>
    </row>
    <row r="36" spans="1:10" s="72" customFormat="1" ht="12.75">
      <c r="A36" s="169">
        <v>32</v>
      </c>
      <c r="B36" s="83" t="s">
        <v>51</v>
      </c>
      <c r="C36" s="83" t="s">
        <v>121</v>
      </c>
      <c r="D36" s="64">
        <v>1</v>
      </c>
      <c r="E36" s="84">
        <v>1</v>
      </c>
      <c r="F36" s="92"/>
      <c r="G36" s="82">
        <f t="shared" si="7"/>
        <v>0</v>
      </c>
      <c r="H36" s="82">
        <f t="shared" si="8"/>
        <v>0</v>
      </c>
      <c r="I36" s="170">
        <f t="shared" si="9"/>
        <v>0</v>
      </c>
      <c r="J36" s="161" t="e">
        <f>+I36+#REF!</f>
        <v>#REF!</v>
      </c>
    </row>
    <row r="37" spans="1:10" s="72" customFormat="1" ht="12.75">
      <c r="A37" s="169">
        <v>33</v>
      </c>
      <c r="B37" s="83" t="s">
        <v>108</v>
      </c>
      <c r="C37" s="83" t="s">
        <v>122</v>
      </c>
      <c r="D37" s="64">
        <v>1</v>
      </c>
      <c r="E37" s="84">
        <v>1</v>
      </c>
      <c r="F37" s="92"/>
      <c r="G37" s="82">
        <f t="shared" si="7"/>
        <v>0</v>
      </c>
      <c r="H37" s="82">
        <f t="shared" si="8"/>
        <v>0</v>
      </c>
      <c r="I37" s="170">
        <f t="shared" si="9"/>
        <v>0</v>
      </c>
      <c r="J37" s="161" t="e">
        <f>+I37+#REF!</f>
        <v>#REF!</v>
      </c>
    </row>
    <row r="38" spans="1:10" s="61" customFormat="1" ht="13.5" thickBot="1">
      <c r="A38" s="171" t="s">
        <v>81</v>
      </c>
      <c r="B38" s="172"/>
      <c r="C38" s="172"/>
      <c r="D38" s="172"/>
      <c r="E38" s="172"/>
      <c r="F38" s="173"/>
      <c r="G38" s="174">
        <f>SUM(G6:G37)</f>
        <v>0</v>
      </c>
      <c r="H38" s="174">
        <f>SUM(H6:H37)</f>
        <v>0</v>
      </c>
      <c r="I38" s="175">
        <f>SUM(I6:I37)</f>
        <v>0</v>
      </c>
      <c r="J38" s="86" t="e">
        <f>SUM(J6:J37)</f>
        <v>#REF!</v>
      </c>
    </row>
    <row r="39" spans="1:9" s="61" customFormat="1" ht="12.75">
      <c r="A39" s="66"/>
      <c r="B39" s="67"/>
      <c r="C39" s="67"/>
      <c r="D39" s="68"/>
      <c r="E39" s="73"/>
      <c r="F39" s="69"/>
      <c r="G39" s="69"/>
      <c r="H39" s="69"/>
      <c r="I39" s="93"/>
    </row>
    <row r="40" spans="1:8" s="33" customFormat="1" ht="15.75" customHeight="1">
      <c r="A40" s="177" t="s">
        <v>157</v>
      </c>
      <c r="B40" s="176"/>
      <c r="C40" s="78"/>
      <c r="D40" s="34"/>
      <c r="E40" s="74"/>
      <c r="F40" s="35"/>
      <c r="G40" s="36"/>
      <c r="H40" s="36"/>
    </row>
    <row r="41" spans="1:9" s="9" customFormat="1" ht="14.25">
      <c r="A41" s="157" t="s">
        <v>86</v>
      </c>
      <c r="B41" s="157"/>
      <c r="C41" s="157"/>
      <c r="D41" s="157"/>
      <c r="E41" s="157"/>
      <c r="F41" s="157"/>
      <c r="G41" s="157"/>
      <c r="H41" s="157"/>
      <c r="I41" s="157"/>
    </row>
    <row r="42" spans="1:9" s="9" customFormat="1" ht="14.25">
      <c r="A42" s="158" t="s">
        <v>84</v>
      </c>
      <c r="B42" s="158"/>
      <c r="C42" s="158"/>
      <c r="D42" s="158"/>
      <c r="E42" s="158"/>
      <c r="F42" s="158"/>
      <c r="G42" s="158"/>
      <c r="H42" s="158"/>
      <c r="I42" s="158"/>
    </row>
    <row r="43" spans="1:8" s="9" customFormat="1" ht="14.25">
      <c r="A43" s="12"/>
      <c r="B43" s="12"/>
      <c r="C43" s="79"/>
      <c r="D43" s="63"/>
      <c r="E43" s="63"/>
      <c r="F43" s="65"/>
      <c r="G43" s="65"/>
      <c r="H43" s="65"/>
    </row>
    <row r="44" spans="1:8" s="33" customFormat="1" ht="15">
      <c r="A44" s="37"/>
      <c r="B44" s="11"/>
      <c r="C44" s="11"/>
      <c r="D44" s="11"/>
      <c r="E44" s="11"/>
      <c r="F44" s="11"/>
      <c r="G44" s="26"/>
      <c r="H44" s="38"/>
    </row>
    <row r="45" spans="1:8" s="33" customFormat="1" ht="15.75" thickBot="1">
      <c r="A45" s="37"/>
      <c r="B45" s="8" t="s">
        <v>155</v>
      </c>
      <c r="C45" s="3"/>
      <c r="D45" s="151"/>
      <c r="E45" s="153"/>
      <c r="F45" s="153"/>
      <c r="G45" s="154"/>
      <c r="H45" s="38"/>
    </row>
    <row r="46" spans="1:8" s="33" customFormat="1" ht="15.75" thickBot="1">
      <c r="A46" s="37"/>
      <c r="B46" s="8" t="s">
        <v>156</v>
      </c>
      <c r="C46" s="3"/>
      <c r="D46" s="152"/>
      <c r="E46" s="155"/>
      <c r="F46" s="155"/>
      <c r="G46" s="155"/>
      <c r="H46" s="38"/>
    </row>
    <row r="47" spans="1:8" s="33" customFormat="1" ht="15.75" thickBot="1">
      <c r="A47" s="37"/>
      <c r="B47" s="8" t="s">
        <v>152</v>
      </c>
      <c r="C47" s="3"/>
      <c r="D47" s="151"/>
      <c r="E47" s="153"/>
      <c r="F47" s="153"/>
      <c r="G47" s="153"/>
      <c r="H47" s="38"/>
    </row>
    <row r="48" spans="1:8" s="33" customFormat="1" ht="15.75" thickBot="1">
      <c r="A48" s="37"/>
      <c r="B48" s="8" t="s">
        <v>153</v>
      </c>
      <c r="C48" s="3"/>
      <c r="D48" s="152"/>
      <c r="E48" s="155"/>
      <c r="F48" s="155"/>
      <c r="G48" s="155"/>
      <c r="H48" s="38"/>
    </row>
    <row r="49" spans="1:8" s="33" customFormat="1" ht="15.75" thickBot="1">
      <c r="A49" s="37"/>
      <c r="B49" s="8" t="s">
        <v>154</v>
      </c>
      <c r="C49" s="3"/>
      <c r="D49" s="152"/>
      <c r="E49" s="155"/>
      <c r="F49" s="155"/>
      <c r="G49" s="155"/>
      <c r="H49" s="38"/>
    </row>
    <row r="50" spans="1:8" s="33" customFormat="1" ht="14.25">
      <c r="A50" s="37"/>
      <c r="B50" s="3"/>
      <c r="C50" s="3"/>
      <c r="D50" s="3"/>
      <c r="E50" s="3"/>
      <c r="F50" s="3"/>
      <c r="G50" s="3"/>
      <c r="H50" s="38"/>
    </row>
    <row r="51" spans="1:8" s="33" customFormat="1" ht="12">
      <c r="A51" s="37"/>
      <c r="C51" s="80"/>
      <c r="D51" s="37"/>
      <c r="E51" s="75"/>
      <c r="F51" s="38"/>
      <c r="G51" s="38"/>
      <c r="H51" s="38"/>
    </row>
    <row r="52" spans="1:8" s="33" customFormat="1" ht="12">
      <c r="A52" s="37"/>
      <c r="C52" s="80"/>
      <c r="D52" s="37"/>
      <c r="E52" s="75"/>
      <c r="F52" s="38"/>
      <c r="G52" s="38"/>
      <c r="H52" s="38"/>
    </row>
    <row r="53" spans="1:8" s="33" customFormat="1" ht="12">
      <c r="A53" s="37"/>
      <c r="C53" s="80"/>
      <c r="D53" s="37"/>
      <c r="E53" s="75"/>
      <c r="F53" s="38"/>
      <c r="G53" s="38"/>
      <c r="H53" s="38"/>
    </row>
    <row r="54" spans="1:8" s="33" customFormat="1" ht="12">
      <c r="A54" s="37"/>
      <c r="C54" s="80"/>
      <c r="D54" s="37"/>
      <c r="E54" s="75"/>
      <c r="F54" s="38"/>
      <c r="G54" s="38"/>
      <c r="H54" s="38"/>
    </row>
    <row r="55" spans="1:8" s="33" customFormat="1" ht="12">
      <c r="A55" s="37"/>
      <c r="C55" s="80"/>
      <c r="D55" s="37"/>
      <c r="E55" s="75"/>
      <c r="F55" s="38"/>
      <c r="G55" s="38"/>
      <c r="H55" s="38"/>
    </row>
    <row r="56" spans="1:8" s="33" customFormat="1" ht="12">
      <c r="A56" s="37"/>
      <c r="C56" s="80"/>
      <c r="D56" s="37"/>
      <c r="E56" s="75"/>
      <c r="F56" s="38"/>
      <c r="G56" s="38"/>
      <c r="H56" s="38"/>
    </row>
    <row r="57" spans="1:8" s="33" customFormat="1" ht="12">
      <c r="A57" s="37"/>
      <c r="C57" s="80"/>
      <c r="D57" s="37"/>
      <c r="E57" s="75"/>
      <c r="F57" s="38"/>
      <c r="G57" s="38"/>
      <c r="H57" s="38"/>
    </row>
    <row r="58" spans="1:8" s="33" customFormat="1" ht="12">
      <c r="A58" s="37"/>
      <c r="C58" s="80"/>
      <c r="D58" s="37"/>
      <c r="E58" s="75"/>
      <c r="F58" s="38"/>
      <c r="G58" s="38"/>
      <c r="H58" s="38"/>
    </row>
    <row r="59" spans="1:8" s="33" customFormat="1" ht="12">
      <c r="A59" s="37"/>
      <c r="C59" s="80"/>
      <c r="D59" s="37"/>
      <c r="E59" s="75"/>
      <c r="F59" s="38"/>
      <c r="G59" s="38"/>
      <c r="H59" s="38"/>
    </row>
    <row r="60" spans="1:8" s="33" customFormat="1" ht="12">
      <c r="A60" s="37"/>
      <c r="C60" s="80"/>
      <c r="D60" s="37"/>
      <c r="E60" s="75"/>
      <c r="F60" s="38"/>
      <c r="G60" s="38"/>
      <c r="H60" s="38"/>
    </row>
    <row r="61" spans="1:8" s="33" customFormat="1" ht="12">
      <c r="A61" s="37"/>
      <c r="C61" s="80"/>
      <c r="D61" s="37"/>
      <c r="E61" s="75"/>
      <c r="F61" s="38"/>
      <c r="G61" s="38"/>
      <c r="H61" s="38"/>
    </row>
    <row r="62" spans="1:8" s="33" customFormat="1" ht="12">
      <c r="A62" s="37"/>
      <c r="C62" s="80"/>
      <c r="D62" s="37"/>
      <c r="E62" s="75"/>
      <c r="F62" s="38"/>
      <c r="G62" s="38"/>
      <c r="H62" s="38"/>
    </row>
    <row r="63" spans="1:8" s="33" customFormat="1" ht="12">
      <c r="A63" s="37"/>
      <c r="C63" s="80"/>
      <c r="D63" s="37"/>
      <c r="E63" s="75"/>
      <c r="F63" s="38"/>
      <c r="G63" s="38"/>
      <c r="H63" s="38"/>
    </row>
    <row r="64" spans="1:8" s="33" customFormat="1" ht="12">
      <c r="A64" s="37"/>
      <c r="C64" s="80"/>
      <c r="D64" s="37"/>
      <c r="E64" s="75"/>
      <c r="F64" s="38"/>
      <c r="G64" s="38"/>
      <c r="H64" s="38"/>
    </row>
    <row r="65" spans="1:8" s="33" customFormat="1" ht="12">
      <c r="A65" s="37"/>
      <c r="C65" s="80"/>
      <c r="D65" s="37"/>
      <c r="E65" s="75"/>
      <c r="F65" s="38"/>
      <c r="G65" s="38"/>
      <c r="H65" s="38"/>
    </row>
    <row r="66" spans="1:8" s="33" customFormat="1" ht="12">
      <c r="A66" s="37"/>
      <c r="C66" s="80"/>
      <c r="D66" s="37"/>
      <c r="E66" s="75"/>
      <c r="F66" s="38"/>
      <c r="G66" s="38"/>
      <c r="H66" s="38"/>
    </row>
    <row r="67" spans="1:8" s="33" customFormat="1" ht="12">
      <c r="A67" s="37"/>
      <c r="C67" s="80"/>
      <c r="D67" s="37"/>
      <c r="E67" s="75"/>
      <c r="F67" s="38"/>
      <c r="G67" s="38"/>
      <c r="H67" s="38"/>
    </row>
    <row r="68" spans="1:8" s="33" customFormat="1" ht="12">
      <c r="A68" s="37"/>
      <c r="C68" s="80"/>
      <c r="D68" s="37"/>
      <c r="E68" s="75"/>
      <c r="F68" s="38"/>
      <c r="G68" s="38"/>
      <c r="H68" s="38"/>
    </row>
    <row r="69" spans="1:8" s="33" customFormat="1" ht="12">
      <c r="A69" s="37"/>
      <c r="C69" s="80"/>
      <c r="D69" s="37"/>
      <c r="E69" s="75"/>
      <c r="F69" s="38"/>
      <c r="G69" s="38"/>
      <c r="H69" s="38"/>
    </row>
    <row r="70" spans="1:8" s="33" customFormat="1" ht="12">
      <c r="A70" s="37"/>
      <c r="C70" s="80"/>
      <c r="D70" s="37"/>
      <c r="E70" s="75"/>
      <c r="F70" s="38"/>
      <c r="G70" s="38"/>
      <c r="H70" s="38"/>
    </row>
    <row r="71" spans="1:8" s="33" customFormat="1" ht="12">
      <c r="A71" s="37"/>
      <c r="C71" s="80"/>
      <c r="D71" s="37"/>
      <c r="E71" s="75"/>
      <c r="F71" s="38"/>
      <c r="G71" s="38"/>
      <c r="H71" s="38"/>
    </row>
    <row r="72" spans="1:8" s="33" customFormat="1" ht="12">
      <c r="A72" s="37"/>
      <c r="C72" s="80"/>
      <c r="D72" s="37"/>
      <c r="E72" s="75"/>
      <c r="F72" s="38"/>
      <c r="G72" s="38"/>
      <c r="H72" s="38"/>
    </row>
    <row r="73" spans="1:8" s="33" customFormat="1" ht="12">
      <c r="A73" s="37"/>
      <c r="C73" s="80"/>
      <c r="D73" s="37"/>
      <c r="E73" s="75"/>
      <c r="F73" s="38"/>
      <c r="G73" s="38"/>
      <c r="H73" s="38"/>
    </row>
    <row r="74" spans="1:8" s="33" customFormat="1" ht="12">
      <c r="A74" s="37"/>
      <c r="C74" s="80"/>
      <c r="D74" s="37"/>
      <c r="E74" s="75"/>
      <c r="F74" s="38"/>
      <c r="G74" s="38"/>
      <c r="H74" s="38"/>
    </row>
    <row r="75" spans="1:8" s="33" customFormat="1" ht="12">
      <c r="A75" s="37"/>
      <c r="C75" s="80"/>
      <c r="D75" s="37"/>
      <c r="E75" s="75"/>
      <c r="F75" s="38"/>
      <c r="G75" s="38"/>
      <c r="H75" s="38"/>
    </row>
    <row r="76" spans="1:8" s="33" customFormat="1" ht="12">
      <c r="A76" s="37"/>
      <c r="C76" s="80"/>
      <c r="D76" s="37"/>
      <c r="E76" s="75"/>
      <c r="F76" s="38"/>
      <c r="G76" s="38"/>
      <c r="H76" s="38"/>
    </row>
    <row r="77" spans="1:8" s="33" customFormat="1" ht="12">
      <c r="A77" s="37"/>
      <c r="C77" s="80"/>
      <c r="D77" s="37"/>
      <c r="E77" s="75"/>
      <c r="F77" s="38"/>
      <c r="G77" s="38"/>
      <c r="H77" s="38"/>
    </row>
    <row r="78" spans="1:8" s="33" customFormat="1" ht="12">
      <c r="A78" s="37"/>
      <c r="C78" s="80"/>
      <c r="D78" s="37"/>
      <c r="E78" s="75"/>
      <c r="F78" s="38"/>
      <c r="G78" s="38"/>
      <c r="H78" s="38"/>
    </row>
    <row r="79" spans="1:8" s="33" customFormat="1" ht="12">
      <c r="A79" s="37"/>
      <c r="C79" s="80"/>
      <c r="D79" s="37"/>
      <c r="E79" s="75"/>
      <c r="F79" s="38"/>
      <c r="G79" s="38"/>
      <c r="H79" s="38"/>
    </row>
    <row r="80" spans="1:8" s="33" customFormat="1" ht="12">
      <c r="A80" s="37"/>
      <c r="C80" s="80"/>
      <c r="D80" s="37"/>
      <c r="E80" s="75"/>
      <c r="F80" s="38"/>
      <c r="G80" s="38"/>
      <c r="H80" s="38"/>
    </row>
    <row r="81" spans="1:8" s="33" customFormat="1" ht="12">
      <c r="A81" s="37"/>
      <c r="C81" s="80"/>
      <c r="D81" s="37"/>
      <c r="E81" s="75"/>
      <c r="F81" s="38"/>
      <c r="G81" s="38"/>
      <c r="H81" s="38"/>
    </row>
    <row r="82" spans="1:8" s="33" customFormat="1" ht="12">
      <c r="A82" s="37"/>
      <c r="C82" s="80"/>
      <c r="D82" s="37"/>
      <c r="E82" s="75"/>
      <c r="F82" s="38"/>
      <c r="G82" s="38"/>
      <c r="H82" s="38"/>
    </row>
    <row r="83" spans="1:8" s="33" customFormat="1" ht="12">
      <c r="A83" s="37"/>
      <c r="C83" s="80"/>
      <c r="D83" s="37"/>
      <c r="E83" s="75"/>
      <c r="F83" s="38"/>
      <c r="G83" s="38"/>
      <c r="H83" s="38"/>
    </row>
    <row r="84" spans="1:8" s="33" customFormat="1" ht="12">
      <c r="A84" s="37"/>
      <c r="C84" s="80"/>
      <c r="D84" s="37"/>
      <c r="E84" s="75"/>
      <c r="F84" s="38"/>
      <c r="G84" s="38"/>
      <c r="H84" s="38"/>
    </row>
    <row r="85" spans="1:8" s="33" customFormat="1" ht="12">
      <c r="A85" s="37"/>
      <c r="C85" s="80"/>
      <c r="D85" s="37"/>
      <c r="E85" s="75"/>
      <c r="F85" s="38"/>
      <c r="G85" s="38"/>
      <c r="H85" s="38"/>
    </row>
    <row r="86" spans="1:8" s="33" customFormat="1" ht="12">
      <c r="A86" s="37"/>
      <c r="C86" s="80"/>
      <c r="D86" s="37"/>
      <c r="E86" s="75"/>
      <c r="F86" s="38"/>
      <c r="G86" s="38"/>
      <c r="H86" s="38"/>
    </row>
    <row r="87" spans="1:8" s="33" customFormat="1" ht="12">
      <c r="A87" s="37"/>
      <c r="C87" s="80"/>
      <c r="D87" s="37"/>
      <c r="E87" s="75"/>
      <c r="F87" s="38"/>
      <c r="G87" s="38"/>
      <c r="H87" s="38"/>
    </row>
    <row r="88" spans="1:8" s="33" customFormat="1" ht="12">
      <c r="A88" s="37"/>
      <c r="C88" s="80"/>
      <c r="D88" s="37"/>
      <c r="E88" s="75"/>
      <c r="F88" s="38"/>
      <c r="G88" s="38"/>
      <c r="H88" s="38"/>
    </row>
    <row r="89" spans="1:8" s="33" customFormat="1" ht="12">
      <c r="A89" s="37"/>
      <c r="C89" s="80"/>
      <c r="D89" s="37"/>
      <c r="E89" s="75"/>
      <c r="F89" s="38"/>
      <c r="G89" s="38"/>
      <c r="H89" s="38"/>
    </row>
    <row r="90" spans="1:8" s="33" customFormat="1" ht="12">
      <c r="A90" s="37"/>
      <c r="C90" s="80"/>
      <c r="D90" s="37"/>
      <c r="E90" s="75"/>
      <c r="F90" s="38"/>
      <c r="G90" s="38"/>
      <c r="H90" s="38"/>
    </row>
    <row r="91" spans="1:8" s="33" customFormat="1" ht="12">
      <c r="A91" s="37"/>
      <c r="C91" s="80"/>
      <c r="D91" s="37"/>
      <c r="E91" s="75"/>
      <c r="F91" s="38"/>
      <c r="G91" s="38"/>
      <c r="H91" s="38"/>
    </row>
    <row r="92" spans="1:8" s="33" customFormat="1" ht="12">
      <c r="A92" s="37"/>
      <c r="C92" s="80"/>
      <c r="D92" s="37"/>
      <c r="E92" s="75"/>
      <c r="F92" s="38"/>
      <c r="G92" s="38"/>
      <c r="H92" s="38"/>
    </row>
    <row r="93" spans="1:8" s="33" customFormat="1" ht="12">
      <c r="A93" s="37"/>
      <c r="C93" s="80"/>
      <c r="D93" s="37"/>
      <c r="E93" s="75"/>
      <c r="F93" s="38"/>
      <c r="G93" s="38"/>
      <c r="H93" s="38"/>
    </row>
    <row r="94" spans="1:8" s="33" customFormat="1" ht="12">
      <c r="A94" s="37"/>
      <c r="C94" s="80"/>
      <c r="D94" s="37"/>
      <c r="E94" s="75"/>
      <c r="F94" s="38"/>
      <c r="G94" s="38"/>
      <c r="H94" s="38"/>
    </row>
    <row r="95" spans="1:8" s="33" customFormat="1" ht="12">
      <c r="A95" s="37"/>
      <c r="C95" s="80"/>
      <c r="D95" s="37"/>
      <c r="E95" s="75"/>
      <c r="F95" s="38"/>
      <c r="G95" s="38"/>
      <c r="H95" s="38"/>
    </row>
    <row r="96" spans="1:8" s="33" customFormat="1" ht="12">
      <c r="A96" s="37"/>
      <c r="C96" s="80"/>
      <c r="D96" s="37"/>
      <c r="E96" s="75"/>
      <c r="F96" s="38"/>
      <c r="G96" s="38"/>
      <c r="H96" s="38"/>
    </row>
    <row r="97" spans="1:8" s="33" customFormat="1" ht="12">
      <c r="A97" s="37"/>
      <c r="C97" s="80"/>
      <c r="D97" s="37"/>
      <c r="E97" s="75"/>
      <c r="F97" s="38"/>
      <c r="G97" s="38"/>
      <c r="H97" s="38"/>
    </row>
    <row r="98" spans="1:8" s="33" customFormat="1" ht="12">
      <c r="A98" s="37"/>
      <c r="C98" s="80"/>
      <c r="D98" s="37"/>
      <c r="E98" s="75"/>
      <c r="F98" s="38"/>
      <c r="G98" s="38"/>
      <c r="H98" s="38"/>
    </row>
    <row r="99" spans="1:8" s="33" customFormat="1" ht="12">
      <c r="A99" s="37"/>
      <c r="C99" s="80"/>
      <c r="D99" s="37"/>
      <c r="E99" s="75"/>
      <c r="F99" s="38"/>
      <c r="G99" s="38"/>
      <c r="H99" s="38"/>
    </row>
    <row r="100" spans="1:8" s="33" customFormat="1" ht="12">
      <c r="A100" s="37"/>
      <c r="C100" s="80"/>
      <c r="D100" s="37"/>
      <c r="E100" s="75"/>
      <c r="F100" s="38"/>
      <c r="G100" s="38"/>
      <c r="H100" s="38"/>
    </row>
    <row r="101" spans="1:8" s="33" customFormat="1" ht="12">
      <c r="A101" s="37"/>
      <c r="C101" s="80"/>
      <c r="D101" s="37"/>
      <c r="E101" s="75"/>
      <c r="F101" s="38"/>
      <c r="G101" s="38"/>
      <c r="H101" s="38"/>
    </row>
    <row r="102" spans="1:8" s="33" customFormat="1" ht="12">
      <c r="A102" s="37"/>
      <c r="C102" s="80"/>
      <c r="D102" s="37"/>
      <c r="E102" s="75"/>
      <c r="F102" s="38"/>
      <c r="G102" s="38"/>
      <c r="H102" s="38"/>
    </row>
    <row r="103" spans="1:8" s="33" customFormat="1" ht="12">
      <c r="A103" s="37"/>
      <c r="C103" s="80"/>
      <c r="D103" s="37"/>
      <c r="E103" s="75"/>
      <c r="F103" s="38"/>
      <c r="G103" s="38"/>
      <c r="H103" s="38"/>
    </row>
    <row r="104" spans="1:8" s="33" customFormat="1" ht="12">
      <c r="A104" s="37"/>
      <c r="C104" s="80"/>
      <c r="D104" s="37"/>
      <c r="E104" s="75"/>
      <c r="F104" s="38"/>
      <c r="G104" s="38"/>
      <c r="H104" s="38"/>
    </row>
    <row r="105" spans="1:8" s="33" customFormat="1" ht="12">
      <c r="A105" s="37"/>
      <c r="C105" s="80"/>
      <c r="D105" s="37"/>
      <c r="E105" s="75"/>
      <c r="F105" s="38"/>
      <c r="G105" s="38"/>
      <c r="H105" s="38"/>
    </row>
    <row r="106" spans="1:8" s="33" customFormat="1" ht="12">
      <c r="A106" s="37"/>
      <c r="C106" s="80"/>
      <c r="D106" s="37"/>
      <c r="E106" s="75"/>
      <c r="F106" s="38"/>
      <c r="G106" s="38"/>
      <c r="H106" s="38"/>
    </row>
    <row r="107" spans="1:8" s="33" customFormat="1" ht="12">
      <c r="A107" s="37"/>
      <c r="C107" s="80"/>
      <c r="D107" s="37"/>
      <c r="E107" s="75"/>
      <c r="F107" s="38"/>
      <c r="G107" s="38"/>
      <c r="H107" s="38"/>
    </row>
    <row r="108" spans="1:8" s="33" customFormat="1" ht="12">
      <c r="A108" s="37"/>
      <c r="C108" s="80"/>
      <c r="D108" s="37"/>
      <c r="E108" s="75"/>
      <c r="F108" s="38"/>
      <c r="G108" s="38"/>
      <c r="H108" s="38"/>
    </row>
    <row r="109" spans="1:8" s="33" customFormat="1" ht="12">
      <c r="A109" s="37"/>
      <c r="C109" s="80"/>
      <c r="D109" s="37"/>
      <c r="E109" s="75"/>
      <c r="F109" s="38"/>
      <c r="G109" s="38"/>
      <c r="H109" s="38"/>
    </row>
    <row r="110" spans="1:8" s="33" customFormat="1" ht="12">
      <c r="A110" s="37"/>
      <c r="C110" s="80"/>
      <c r="D110" s="37"/>
      <c r="E110" s="75"/>
      <c r="F110" s="38"/>
      <c r="G110" s="38"/>
      <c r="H110" s="38"/>
    </row>
    <row r="111" spans="1:8" s="33" customFormat="1" ht="12">
      <c r="A111" s="37"/>
      <c r="C111" s="80"/>
      <c r="D111" s="37"/>
      <c r="E111" s="75"/>
      <c r="F111" s="38"/>
      <c r="G111" s="38"/>
      <c r="H111" s="38"/>
    </row>
    <row r="112" spans="1:8" s="33" customFormat="1" ht="12">
      <c r="A112" s="37"/>
      <c r="C112" s="80"/>
      <c r="D112" s="37"/>
      <c r="E112" s="75"/>
      <c r="F112" s="38"/>
      <c r="G112" s="38"/>
      <c r="H112" s="38"/>
    </row>
    <row r="113" spans="1:8" s="33" customFormat="1" ht="12">
      <c r="A113" s="37"/>
      <c r="C113" s="80"/>
      <c r="D113" s="37"/>
      <c r="E113" s="75"/>
      <c r="F113" s="38"/>
      <c r="G113" s="38"/>
      <c r="H113" s="38"/>
    </row>
    <row r="114" spans="1:8" s="33" customFormat="1" ht="12">
      <c r="A114" s="37"/>
      <c r="C114" s="80"/>
      <c r="D114" s="37"/>
      <c r="E114" s="75"/>
      <c r="F114" s="38"/>
      <c r="G114" s="38"/>
      <c r="H114" s="38"/>
    </row>
    <row r="115" spans="1:8" s="33" customFormat="1" ht="12">
      <c r="A115" s="37"/>
      <c r="C115" s="80"/>
      <c r="D115" s="37"/>
      <c r="E115" s="75"/>
      <c r="F115" s="38"/>
      <c r="G115" s="38"/>
      <c r="H115" s="38"/>
    </row>
    <row r="116" spans="1:8" s="33" customFormat="1" ht="12">
      <c r="A116" s="37"/>
      <c r="C116" s="80"/>
      <c r="D116" s="37"/>
      <c r="E116" s="75"/>
      <c r="F116" s="38"/>
      <c r="G116" s="38"/>
      <c r="H116" s="38"/>
    </row>
    <row r="117" spans="1:8" s="33" customFormat="1" ht="12">
      <c r="A117" s="37"/>
      <c r="C117" s="80"/>
      <c r="D117" s="37"/>
      <c r="E117" s="75"/>
      <c r="F117" s="38"/>
      <c r="G117" s="38"/>
      <c r="H117" s="38"/>
    </row>
    <row r="118" spans="1:8" s="33" customFormat="1" ht="12">
      <c r="A118" s="37"/>
      <c r="C118" s="80"/>
      <c r="D118" s="37"/>
      <c r="E118" s="75"/>
      <c r="F118" s="38"/>
      <c r="G118" s="38"/>
      <c r="H118" s="38"/>
    </row>
    <row r="119" spans="1:8" s="33" customFormat="1" ht="12">
      <c r="A119" s="37"/>
      <c r="C119" s="80"/>
      <c r="D119" s="37"/>
      <c r="E119" s="75"/>
      <c r="F119" s="38"/>
      <c r="G119" s="38"/>
      <c r="H119" s="38"/>
    </row>
    <row r="120" spans="1:8" s="33" customFormat="1" ht="12">
      <c r="A120" s="37"/>
      <c r="C120" s="80"/>
      <c r="D120" s="37"/>
      <c r="E120" s="75"/>
      <c r="F120" s="38"/>
      <c r="G120" s="38"/>
      <c r="H120" s="38"/>
    </row>
    <row r="121" spans="1:8" s="33" customFormat="1" ht="12">
      <c r="A121" s="37"/>
      <c r="C121" s="80"/>
      <c r="D121" s="37"/>
      <c r="E121" s="75"/>
      <c r="F121" s="38"/>
      <c r="G121" s="38"/>
      <c r="H121" s="38"/>
    </row>
    <row r="122" spans="1:8" s="33" customFormat="1" ht="12">
      <c r="A122" s="37"/>
      <c r="C122" s="80"/>
      <c r="D122" s="37"/>
      <c r="E122" s="75"/>
      <c r="F122" s="38"/>
      <c r="G122" s="38"/>
      <c r="H122" s="38"/>
    </row>
    <row r="123" spans="1:8" s="33" customFormat="1" ht="12">
      <c r="A123" s="37"/>
      <c r="C123" s="80"/>
      <c r="D123" s="37"/>
      <c r="E123" s="75"/>
      <c r="F123" s="38"/>
      <c r="G123" s="38"/>
      <c r="H123" s="38"/>
    </row>
    <row r="124" spans="1:8" s="33" customFormat="1" ht="12">
      <c r="A124" s="37"/>
      <c r="C124" s="80"/>
      <c r="D124" s="37"/>
      <c r="E124" s="75"/>
      <c r="F124" s="38"/>
      <c r="G124" s="38"/>
      <c r="H124" s="38"/>
    </row>
    <row r="125" spans="1:8" s="33" customFormat="1" ht="12">
      <c r="A125" s="37"/>
      <c r="C125" s="80"/>
      <c r="D125" s="37"/>
      <c r="E125" s="75"/>
      <c r="F125" s="38"/>
      <c r="G125" s="38"/>
      <c r="H125" s="38"/>
    </row>
    <row r="126" spans="1:8" s="33" customFormat="1" ht="12">
      <c r="A126" s="37"/>
      <c r="C126" s="80"/>
      <c r="D126" s="37"/>
      <c r="E126" s="75"/>
      <c r="F126" s="38"/>
      <c r="G126" s="38"/>
      <c r="H126" s="38"/>
    </row>
    <row r="127" spans="1:8" s="33" customFormat="1" ht="12">
      <c r="A127" s="37"/>
      <c r="C127" s="80"/>
      <c r="D127" s="37"/>
      <c r="E127" s="75"/>
      <c r="F127" s="38"/>
      <c r="G127" s="38"/>
      <c r="H127" s="38"/>
    </row>
    <row r="128" spans="1:8" s="33" customFormat="1" ht="12">
      <c r="A128" s="37"/>
      <c r="C128" s="80"/>
      <c r="D128" s="37"/>
      <c r="E128" s="75"/>
      <c r="F128" s="38"/>
      <c r="G128" s="38"/>
      <c r="H128" s="38"/>
    </row>
    <row r="129" spans="1:8" s="33" customFormat="1" ht="12">
      <c r="A129" s="37"/>
      <c r="C129" s="80"/>
      <c r="D129" s="37"/>
      <c r="E129" s="75"/>
      <c r="F129" s="38"/>
      <c r="G129" s="38"/>
      <c r="H129" s="38"/>
    </row>
    <row r="130" spans="1:8" s="33" customFormat="1" ht="12">
      <c r="A130" s="37"/>
      <c r="C130" s="80"/>
      <c r="D130" s="37"/>
      <c r="E130" s="75"/>
      <c r="F130" s="38"/>
      <c r="G130" s="38"/>
      <c r="H130" s="38"/>
    </row>
    <row r="131" spans="1:8" s="33" customFormat="1" ht="12">
      <c r="A131" s="37"/>
      <c r="C131" s="80"/>
      <c r="D131" s="37"/>
      <c r="E131" s="75"/>
      <c r="F131" s="38"/>
      <c r="G131" s="38"/>
      <c r="H131" s="38"/>
    </row>
    <row r="132" spans="1:8" s="33" customFormat="1" ht="12">
      <c r="A132" s="37"/>
      <c r="C132" s="80"/>
      <c r="D132" s="37"/>
      <c r="E132" s="75"/>
      <c r="F132" s="38"/>
      <c r="G132" s="38"/>
      <c r="H132" s="38"/>
    </row>
    <row r="133" spans="1:8" s="33" customFormat="1" ht="12">
      <c r="A133" s="37"/>
      <c r="C133" s="80"/>
      <c r="D133" s="37"/>
      <c r="E133" s="75"/>
      <c r="F133" s="38"/>
      <c r="G133" s="38"/>
      <c r="H133" s="38"/>
    </row>
    <row r="134" spans="1:8" s="33" customFormat="1" ht="12">
      <c r="A134" s="37"/>
      <c r="C134" s="80"/>
      <c r="D134" s="37"/>
      <c r="E134" s="75"/>
      <c r="F134" s="38"/>
      <c r="G134" s="38"/>
      <c r="H134" s="38"/>
    </row>
    <row r="135" spans="1:8" s="33" customFormat="1" ht="12">
      <c r="A135" s="37"/>
      <c r="C135" s="80"/>
      <c r="D135" s="37"/>
      <c r="E135" s="75"/>
      <c r="F135" s="38"/>
      <c r="G135" s="38"/>
      <c r="H135" s="38"/>
    </row>
    <row r="136" spans="1:8" s="33" customFormat="1" ht="12">
      <c r="A136" s="37"/>
      <c r="C136" s="80"/>
      <c r="D136" s="37"/>
      <c r="E136" s="75"/>
      <c r="F136" s="38"/>
      <c r="G136" s="38"/>
      <c r="H136" s="38"/>
    </row>
    <row r="137" spans="1:8" s="33" customFormat="1" ht="12">
      <c r="A137" s="37"/>
      <c r="C137" s="80"/>
      <c r="D137" s="37"/>
      <c r="E137" s="75"/>
      <c r="F137" s="38"/>
      <c r="G137" s="38"/>
      <c r="H137" s="38"/>
    </row>
  </sheetData>
  <sheetProtection/>
  <mergeCells count="15">
    <mergeCell ref="A41:I41"/>
    <mergeCell ref="A42:I42"/>
    <mergeCell ref="A2:I2"/>
    <mergeCell ref="H4:H5"/>
    <mergeCell ref="I4:I5"/>
    <mergeCell ref="A38:E38"/>
    <mergeCell ref="A4:A5"/>
    <mergeCell ref="B4:B5"/>
    <mergeCell ref="C4:C5"/>
    <mergeCell ref="A40:B40"/>
    <mergeCell ref="F4:F5"/>
    <mergeCell ref="G4:G5"/>
    <mergeCell ref="J3:J5"/>
    <mergeCell ref="A3:I3"/>
    <mergeCell ref="D5:E5"/>
  </mergeCells>
  <printOptions horizontalCentered="1"/>
  <pageMargins left="0.5905511811023623" right="0.5905511811023623" top="0.7874015748031497" bottom="0.7874015748031497" header="0.3937007874015748" footer="0"/>
  <pageSetup horizontalDpi="600" verticalDpi="600" orientation="landscape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I19" sqref="I19"/>
    </sheetView>
  </sheetViews>
  <sheetFormatPr defaultColWidth="11.421875" defaultRowHeight="12.75"/>
  <cols>
    <col min="1" max="1" width="6.57421875" style="42" customWidth="1"/>
    <col min="2" max="2" width="37.7109375" style="42" customWidth="1"/>
    <col min="3" max="3" width="12.57421875" style="42" customWidth="1"/>
    <col min="4" max="4" width="28.140625" style="42" customWidth="1"/>
    <col min="5" max="6" width="13.421875" style="46" customWidth="1"/>
    <col min="7" max="7" width="13.00390625" style="42" customWidth="1"/>
    <col min="8" max="9" width="14.140625" style="42" customWidth="1"/>
    <col min="10" max="10" width="12.8515625" style="42" customWidth="1"/>
    <col min="11" max="16384" width="11.421875" style="42" customWidth="1"/>
  </cols>
  <sheetData>
    <row r="1" spans="1:10" s="3" customFormat="1" ht="15">
      <c r="A1" s="1"/>
      <c r="C1" s="1"/>
      <c r="D1" s="1"/>
      <c r="E1" s="1"/>
      <c r="F1" s="1"/>
      <c r="G1" s="1"/>
      <c r="H1" s="1"/>
      <c r="I1" s="1"/>
      <c r="J1" s="29"/>
    </row>
    <row r="2" s="3" customFormat="1" ht="14.25"/>
    <row r="3" spans="1:13" s="3" customFormat="1" ht="18">
      <c r="A3" s="4"/>
      <c r="B3" s="31"/>
      <c r="C3" s="162" t="s">
        <v>151</v>
      </c>
      <c r="D3" s="162"/>
      <c r="E3" s="162"/>
      <c r="F3" s="162"/>
      <c r="G3" s="162"/>
      <c r="H3" s="162"/>
      <c r="I3" s="162"/>
      <c r="J3" s="162"/>
      <c r="K3" s="156"/>
      <c r="L3" s="156"/>
      <c r="M3" s="156"/>
    </row>
    <row r="4" spans="1:10" s="3" customFormat="1" ht="18">
      <c r="A4" s="4"/>
      <c r="B4" s="31"/>
      <c r="C4" s="178" t="s">
        <v>61</v>
      </c>
      <c r="D4" s="178"/>
      <c r="E4" s="178"/>
      <c r="F4" s="178"/>
      <c r="G4" s="178"/>
      <c r="H4" s="178"/>
      <c r="I4" s="178"/>
      <c r="J4" s="178"/>
    </row>
    <row r="5" spans="1:10" s="3" customFormat="1" ht="18.75" thickBot="1">
      <c r="A5" s="4"/>
      <c r="B5" s="31"/>
      <c r="C5" s="6"/>
      <c r="D5" s="6"/>
      <c r="E5" s="6"/>
      <c r="F5" s="6"/>
      <c r="G5" s="31"/>
      <c r="H5" s="31"/>
      <c r="I5" s="31"/>
      <c r="J5" s="31"/>
    </row>
    <row r="6" spans="1:10" s="47" customFormat="1" ht="63.75">
      <c r="A6" s="180" t="s">
        <v>9</v>
      </c>
      <c r="B6" s="181" t="s">
        <v>62</v>
      </c>
      <c r="C6" s="181" t="s">
        <v>11</v>
      </c>
      <c r="D6" s="181" t="s">
        <v>12</v>
      </c>
      <c r="E6" s="181" t="s">
        <v>117</v>
      </c>
      <c r="F6" s="181" t="s">
        <v>116</v>
      </c>
      <c r="G6" s="182" t="s">
        <v>80</v>
      </c>
      <c r="H6" s="182" t="s">
        <v>123</v>
      </c>
      <c r="I6" s="182" t="s">
        <v>126</v>
      </c>
      <c r="J6" s="183" t="s">
        <v>132</v>
      </c>
    </row>
    <row r="7" spans="1:10" ht="24">
      <c r="A7" s="184">
        <v>1</v>
      </c>
      <c r="B7" s="43" t="s">
        <v>63</v>
      </c>
      <c r="C7" s="51" t="s">
        <v>64</v>
      </c>
      <c r="D7" s="53" t="s">
        <v>97</v>
      </c>
      <c r="E7" s="50">
        <v>45</v>
      </c>
      <c r="F7" s="50">
        <v>5</v>
      </c>
      <c r="G7" s="104"/>
      <c r="H7" s="82">
        <f>+G7*E7</f>
        <v>0</v>
      </c>
      <c r="I7" s="82">
        <f>+G7*F7</f>
        <v>0</v>
      </c>
      <c r="J7" s="185">
        <f>+H7+I7</f>
        <v>0</v>
      </c>
    </row>
    <row r="8" spans="1:10" ht="15">
      <c r="A8" s="184">
        <v>2</v>
      </c>
      <c r="B8" s="43" t="s">
        <v>145</v>
      </c>
      <c r="C8" s="48" t="s">
        <v>65</v>
      </c>
      <c r="D8" s="49" t="s">
        <v>66</v>
      </c>
      <c r="E8" s="50">
        <v>170</v>
      </c>
      <c r="F8" s="50">
        <v>30</v>
      </c>
      <c r="G8" s="104"/>
      <c r="H8" s="82">
        <f>+G8*E8</f>
        <v>0</v>
      </c>
      <c r="I8" s="82">
        <f>+G8*F8</f>
        <v>0</v>
      </c>
      <c r="J8" s="185">
        <f>+H8+I8</f>
        <v>0</v>
      </c>
    </row>
    <row r="9" spans="1:10" ht="27">
      <c r="A9" s="184">
        <v>3</v>
      </c>
      <c r="B9" s="44" t="s">
        <v>146</v>
      </c>
      <c r="C9" s="48" t="s">
        <v>67</v>
      </c>
      <c r="D9" s="49" t="s">
        <v>68</v>
      </c>
      <c r="E9" s="50">
        <v>210</v>
      </c>
      <c r="F9" s="50">
        <v>20</v>
      </c>
      <c r="G9" s="104"/>
      <c r="H9" s="82">
        <f aca="true" t="shared" si="0" ref="H9:H15">+G9*E9</f>
        <v>0</v>
      </c>
      <c r="I9" s="82">
        <f aca="true" t="shared" si="1" ref="I9:I15">+G9*F9</f>
        <v>0</v>
      </c>
      <c r="J9" s="185">
        <f aca="true" t="shared" si="2" ref="J9:J15">+H9+I9</f>
        <v>0</v>
      </c>
    </row>
    <row r="10" spans="1:10" ht="15.75" customHeight="1">
      <c r="A10" s="184">
        <v>4</v>
      </c>
      <c r="B10" s="43" t="s">
        <v>69</v>
      </c>
      <c r="C10" s="48" t="s">
        <v>11</v>
      </c>
      <c r="D10" s="49"/>
      <c r="E10" s="50">
        <v>12</v>
      </c>
      <c r="F10" s="50">
        <v>2</v>
      </c>
      <c r="G10" s="104"/>
      <c r="H10" s="82">
        <f t="shared" si="0"/>
        <v>0</v>
      </c>
      <c r="I10" s="82">
        <f t="shared" si="1"/>
        <v>0</v>
      </c>
      <c r="J10" s="185">
        <f t="shared" si="2"/>
        <v>0</v>
      </c>
    </row>
    <row r="11" spans="1:10" ht="15.75" customHeight="1">
      <c r="A11" s="184">
        <v>5</v>
      </c>
      <c r="B11" s="43" t="s">
        <v>98</v>
      </c>
      <c r="C11" s="48" t="s">
        <v>11</v>
      </c>
      <c r="D11" s="49"/>
      <c r="E11" s="50">
        <v>6</v>
      </c>
      <c r="F11" s="50">
        <v>0</v>
      </c>
      <c r="G11" s="104"/>
      <c r="H11" s="82">
        <f t="shared" si="0"/>
        <v>0</v>
      </c>
      <c r="I11" s="82">
        <f t="shared" si="1"/>
        <v>0</v>
      </c>
      <c r="J11" s="185">
        <f t="shared" si="2"/>
        <v>0</v>
      </c>
    </row>
    <row r="12" spans="1:10" ht="15">
      <c r="A12" s="184">
        <v>6</v>
      </c>
      <c r="B12" s="43" t="s">
        <v>70</v>
      </c>
      <c r="C12" s="48" t="s">
        <v>65</v>
      </c>
      <c r="D12" s="49" t="s">
        <v>71</v>
      </c>
      <c r="E12" s="50">
        <v>60</v>
      </c>
      <c r="F12" s="50">
        <v>3</v>
      </c>
      <c r="G12" s="104"/>
      <c r="H12" s="82">
        <f t="shared" si="0"/>
        <v>0</v>
      </c>
      <c r="I12" s="82">
        <f t="shared" si="1"/>
        <v>0</v>
      </c>
      <c r="J12" s="185">
        <f t="shared" si="2"/>
        <v>0</v>
      </c>
    </row>
    <row r="13" spans="1:10" ht="15">
      <c r="A13" s="184">
        <v>7</v>
      </c>
      <c r="B13" s="43" t="s">
        <v>129</v>
      </c>
      <c r="C13" s="48" t="s">
        <v>72</v>
      </c>
      <c r="D13" s="49" t="s">
        <v>73</v>
      </c>
      <c r="E13" s="50">
        <v>12</v>
      </c>
      <c r="F13" s="50"/>
      <c r="G13" s="104"/>
      <c r="H13" s="82">
        <f t="shared" si="0"/>
        <v>0</v>
      </c>
      <c r="I13" s="82">
        <f t="shared" si="1"/>
        <v>0</v>
      </c>
      <c r="J13" s="185">
        <f>+H13+I13</f>
        <v>0</v>
      </c>
    </row>
    <row r="14" spans="1:10" ht="25.5">
      <c r="A14" s="184">
        <v>8</v>
      </c>
      <c r="B14" s="43" t="s">
        <v>74</v>
      </c>
      <c r="C14" s="48" t="s">
        <v>72</v>
      </c>
      <c r="D14" s="49" t="s">
        <v>107</v>
      </c>
      <c r="E14" s="50">
        <v>1</v>
      </c>
      <c r="F14" s="50">
        <v>1</v>
      </c>
      <c r="G14" s="104"/>
      <c r="H14" s="82">
        <f t="shared" si="0"/>
        <v>0</v>
      </c>
      <c r="I14" s="82">
        <f t="shared" si="1"/>
        <v>0</v>
      </c>
      <c r="J14" s="185">
        <f>+H14+I14</f>
        <v>0</v>
      </c>
    </row>
    <row r="15" spans="1:10" ht="27">
      <c r="A15" s="184">
        <v>9</v>
      </c>
      <c r="B15" s="52" t="s">
        <v>143</v>
      </c>
      <c r="C15" s="48" t="s">
        <v>11</v>
      </c>
      <c r="D15" s="49" t="s">
        <v>99</v>
      </c>
      <c r="E15" s="50">
        <v>500</v>
      </c>
      <c r="F15" s="50">
        <v>50</v>
      </c>
      <c r="G15" s="104"/>
      <c r="H15" s="82">
        <f t="shared" si="0"/>
        <v>0</v>
      </c>
      <c r="I15" s="82">
        <f t="shared" si="1"/>
        <v>0</v>
      </c>
      <c r="J15" s="185">
        <f t="shared" si="2"/>
        <v>0</v>
      </c>
    </row>
    <row r="16" spans="1:10" ht="16.5" thickBot="1">
      <c r="A16" s="186" t="s">
        <v>131</v>
      </c>
      <c r="B16" s="187"/>
      <c r="C16" s="187"/>
      <c r="D16" s="187"/>
      <c r="E16" s="187"/>
      <c r="F16" s="187"/>
      <c r="G16" s="187"/>
      <c r="H16" s="188">
        <f>SUM(H7:H15)</f>
        <v>0</v>
      </c>
      <c r="I16" s="189">
        <f>SUM(I7:I15)</f>
        <v>0</v>
      </c>
      <c r="J16" s="190">
        <f>SUM(J7:J15)</f>
        <v>0</v>
      </c>
    </row>
    <row r="17" spans="1:10" ht="12.75">
      <c r="A17" s="46"/>
      <c r="B17" s="45"/>
      <c r="J17" s="105"/>
    </row>
    <row r="18" spans="1:2" ht="15.75">
      <c r="A18" s="118" t="s">
        <v>83</v>
      </c>
      <c r="B18" s="118"/>
    </row>
    <row r="19" spans="1:5" ht="16.5" customHeight="1">
      <c r="A19" s="179" t="s">
        <v>158</v>
      </c>
      <c r="B19" s="179"/>
      <c r="C19" s="179"/>
      <c r="D19" s="179"/>
      <c r="E19" s="179"/>
    </row>
    <row r="20" spans="1:2" ht="16.5">
      <c r="A20" s="70" t="s">
        <v>144</v>
      </c>
      <c r="B20" s="45"/>
    </row>
    <row r="22" ht="12.75">
      <c r="B22" s="111"/>
    </row>
    <row r="23" spans="1:6" ht="15">
      <c r="A23" s="11"/>
      <c r="B23" s="11"/>
      <c r="C23" s="11"/>
      <c r="D23" s="11"/>
      <c r="E23" s="11"/>
      <c r="F23" s="26"/>
    </row>
    <row r="24" spans="1:6" ht="15.75" thickBot="1">
      <c r="A24" s="8" t="s">
        <v>155</v>
      </c>
      <c r="B24" s="3"/>
      <c r="C24" s="151"/>
      <c r="D24" s="153"/>
      <c r="E24" s="153"/>
      <c r="F24" s="154"/>
    </row>
    <row r="25" spans="1:6" ht="15.75" thickBot="1">
      <c r="A25" s="8" t="s">
        <v>156</v>
      </c>
      <c r="B25" s="3"/>
      <c r="C25" s="152"/>
      <c r="D25" s="155"/>
      <c r="E25" s="155"/>
      <c r="F25" s="155"/>
    </row>
    <row r="26" spans="1:6" ht="15.75" thickBot="1">
      <c r="A26" s="8" t="s">
        <v>152</v>
      </c>
      <c r="B26" s="3"/>
      <c r="C26" s="151"/>
      <c r="D26" s="153"/>
      <c r="E26" s="153"/>
      <c r="F26" s="153"/>
    </row>
    <row r="27" spans="1:6" ht="15.75" thickBot="1">
      <c r="A27" s="8" t="s">
        <v>153</v>
      </c>
      <c r="B27" s="3"/>
      <c r="C27" s="152"/>
      <c r="D27" s="155"/>
      <c r="E27" s="155"/>
      <c r="F27" s="155"/>
    </row>
    <row r="28" spans="1:6" ht="15.75" thickBot="1">
      <c r="A28" s="8" t="s">
        <v>154</v>
      </c>
      <c r="B28" s="3"/>
      <c r="C28" s="152"/>
      <c r="D28" s="155"/>
      <c r="E28" s="155"/>
      <c r="F28" s="155"/>
    </row>
    <row r="29" spans="1:6" ht="14.25">
      <c r="A29" s="3"/>
      <c r="B29" s="3"/>
      <c r="C29" s="3"/>
      <c r="D29" s="3"/>
      <c r="E29" s="3"/>
      <c r="F29" s="3"/>
    </row>
  </sheetData>
  <sheetProtection selectLockedCells="1" selectUnlockedCells="1"/>
  <mergeCells count="5">
    <mergeCell ref="C4:J4"/>
    <mergeCell ref="A18:B18"/>
    <mergeCell ref="A16:G16"/>
    <mergeCell ref="A19:E19"/>
    <mergeCell ref="C3:J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cbecerra</dc:creator>
  <cp:keywords/>
  <dc:description/>
  <cp:lastModifiedBy>adizquierdo</cp:lastModifiedBy>
  <cp:lastPrinted>2013-04-29T17:36:36Z</cp:lastPrinted>
  <dcterms:created xsi:type="dcterms:W3CDTF">2009-10-13T17:32:04Z</dcterms:created>
  <dcterms:modified xsi:type="dcterms:W3CDTF">2013-04-29T17:40:18Z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