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2910" yWindow="-45" windowWidth="9345" windowHeight="8130"/>
  </bookViews>
  <sheets>
    <sheet name="REQUERIMIENTOS 2012" sheetId="1" r:id="rId1"/>
    <sheet name="Hoja1" sheetId="2" r:id="rId2"/>
  </sheets>
  <definedNames>
    <definedName name="_xlnm._FilterDatabase" localSheetId="0" hidden="1">'REQUERIMIENTOS 2012'!$A$7:$P$83</definedName>
    <definedName name="_xlnm.Print_Area" localSheetId="0">'REQUERIMIENTOS 2012'!$A$3:$T$91</definedName>
  </definedNames>
  <calcPr calcId="124519"/>
</workbook>
</file>

<file path=xl/calcChain.xml><?xml version="1.0" encoding="utf-8"?>
<calcChain xmlns="http://schemas.openxmlformats.org/spreadsheetml/2006/main">
  <c r="S9" i="1"/>
  <c r="T9" s="1"/>
  <c r="S8"/>
  <c r="T8" s="1"/>
  <c r="T73"/>
  <c r="T72"/>
  <c r="T69"/>
  <c r="T68"/>
  <c r="T67"/>
  <c r="T37"/>
  <c r="S70"/>
  <c r="T70" s="1"/>
  <c r="S77"/>
  <c r="T77" s="1"/>
  <c r="S76"/>
  <c r="T76" s="1"/>
  <c r="S75"/>
  <c r="T75" s="1"/>
  <c r="S74"/>
  <c r="T74" s="1"/>
  <c r="S73"/>
  <c r="S72"/>
  <c r="S71"/>
  <c r="T71" s="1"/>
  <c r="S69"/>
  <c r="S68"/>
  <c r="S67"/>
  <c r="S66"/>
  <c r="T66" s="1"/>
  <c r="S65"/>
  <c r="T65" s="1"/>
  <c r="S64"/>
  <c r="T64" s="1"/>
  <c r="S63"/>
  <c r="T63" s="1"/>
  <c r="S62"/>
  <c r="T62" s="1"/>
  <c r="S61"/>
  <c r="T61" s="1"/>
  <c r="S59"/>
  <c r="T59" s="1"/>
  <c r="S58"/>
  <c r="T58" s="1"/>
  <c r="S57"/>
  <c r="T57" s="1"/>
  <c r="S56"/>
  <c r="T56" s="1"/>
  <c r="S55"/>
  <c r="T55" s="1"/>
  <c r="S54"/>
  <c r="T54" s="1"/>
  <c r="S53"/>
  <c r="T53" s="1"/>
  <c r="S52"/>
  <c r="T52" s="1"/>
  <c r="S51"/>
  <c r="T51" s="1"/>
  <c r="S37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46"/>
  <c r="T46" s="1"/>
  <c r="S47"/>
  <c r="T47" s="1"/>
  <c r="S48"/>
  <c r="T48" s="1"/>
  <c r="S49"/>
  <c r="T49" s="1"/>
  <c r="S36"/>
  <c r="T36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T78" l="1"/>
  <c r="T50"/>
  <c r="T60"/>
  <c r="T35"/>
  <c r="J43"/>
  <c r="T79" l="1"/>
</calcChain>
</file>

<file path=xl/comments1.xml><?xml version="1.0" encoding="utf-8"?>
<comments xmlns="http://schemas.openxmlformats.org/spreadsheetml/2006/main">
  <authors>
    <author>jrubiano</author>
    <author>lrios</author>
  </authors>
  <commentList>
    <comment ref="K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estos valores estan con iva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son las mismas especificaciones que el item del mismo nombre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>jrubiano:</t>
        </r>
        <r>
          <rPr>
            <sz val="8"/>
            <color indexed="81"/>
            <rFont val="Tahoma"/>
            <family val="2"/>
          </rPr>
          <t xml:space="preserve">
son las mismas especificaciones que el item del mismo nombre</t>
        </r>
      </text>
    </comment>
    <comment ref="J53" authorId="1">
      <text>
        <r>
          <rPr>
            <b/>
            <sz val="8"/>
            <color indexed="81"/>
            <rFont val="Tahoma"/>
            <family val="2"/>
          </rPr>
          <t>lrios:</t>
        </r>
        <r>
          <rPr>
            <sz val="8"/>
            <color indexed="81"/>
            <rFont val="Tahoma"/>
            <family val="2"/>
          </rPr>
          <t xml:space="preserve">
Tiraje de 1000 ejemplares por cada volumen. 6 volúmenes en total aproximadamente.</t>
        </r>
      </text>
    </comment>
  </commentList>
</comments>
</file>

<file path=xl/sharedStrings.xml><?xml version="1.0" encoding="utf-8"?>
<sst xmlns="http://schemas.openxmlformats.org/spreadsheetml/2006/main" count="378" uniqueCount="210">
  <si>
    <t>ITEM #</t>
  </si>
  <si>
    <t>AREA SOLICITANTE</t>
  </si>
  <si>
    <t>DESCRIPCION DETALLADA</t>
  </si>
  <si>
    <t>DIMENSIONES</t>
  </si>
  <si>
    <t>TINTAS</t>
  </si>
  <si>
    <t>TIPO DE PAPEL</t>
  </si>
  <si>
    <t>GRAMAJE</t>
  </si>
  <si>
    <t>TERMINADO</t>
  </si>
  <si>
    <t>CANTIDAD PROBABLE A SOLICITAR</t>
  </si>
  <si>
    <t>PRECIO UNITARIO (ENTRE 1 Y 200) con iva</t>
  </si>
  <si>
    <t xml:space="preserve">PRECIO UNITARIO (ENTRE  201 Y 500) </t>
  </si>
  <si>
    <t>PRECIO UNITARIO (ENTRE  501 Y 1000)</t>
  </si>
  <si>
    <t>PRECIO UNITARIO (ENTRE 1001 Y 2000)</t>
  </si>
  <si>
    <t>PRECIO UNITARIO (ENTRE 2001 Y 4000)</t>
  </si>
  <si>
    <t>PRECIO UNITARIO (ENTRE 4001 Y 8000)</t>
  </si>
  <si>
    <t>OFICINA DE COMUNICACIÓN Y MERCADEO</t>
  </si>
  <si>
    <t>1 tinta</t>
  </si>
  <si>
    <t xml:space="preserve">Retractil azul, tinta negra </t>
  </si>
  <si>
    <t>Periódico institucional</t>
  </si>
  <si>
    <t>21.5 x 30</t>
  </si>
  <si>
    <t>1 x 1</t>
  </si>
  <si>
    <t xml:space="preserve">bond </t>
  </si>
  <si>
    <t>90 gramos</t>
  </si>
  <si>
    <t>16 páginas cosido caballete</t>
  </si>
  <si>
    <t>Carpetas institucionales</t>
  </si>
  <si>
    <t>49 x40</t>
  </si>
  <si>
    <t>1x0</t>
  </si>
  <si>
    <t xml:space="preserve">cote </t>
  </si>
  <si>
    <t>240 gramos</t>
  </si>
  <si>
    <t>Plegada, laminada mate</t>
  </si>
  <si>
    <t>Pendones</t>
  </si>
  <si>
    <t>1 metro x 2 metros</t>
  </si>
  <si>
    <t>4 x 0</t>
  </si>
  <si>
    <t xml:space="preserve">banner </t>
  </si>
  <si>
    <t>16 libras</t>
  </si>
  <si>
    <t>Con tubo y lazo para colgar</t>
  </si>
  <si>
    <t xml:space="preserve">Portafolio </t>
  </si>
  <si>
    <t>1 cuartilla plegada en 3 cuerpos tamaño abierto de 49 x 22cms. Cerrado 22 x 22cms. 2 x 2 tintas
2 cuartillas plegadas en 2 cuerpos, cada una de 42 x 22cms abierto, cerrado de 21 x 22 cms, a 2 x 2 tintas</t>
  </si>
  <si>
    <t>Cosido caballete</t>
  </si>
  <si>
    <t>Cuaderno institucional</t>
  </si>
  <si>
    <t>22 x22</t>
  </si>
  <si>
    <t>Carátula 2x0, interiores 1x1</t>
  </si>
  <si>
    <t>Carátula en papel cote 150 sobre carton 2mm, interiores 100 hojas en papel bond 75 gramos</t>
  </si>
  <si>
    <t>Tapa dura espiralados, carátula plastificado mate</t>
  </si>
  <si>
    <t>Calendario institucional</t>
  </si>
  <si>
    <t>Base: 18 cm x 37.4 abierta), cerrado 18 x 14.7</t>
  </si>
  <si>
    <t xml:space="preserve"> Base 2x0, hojas 2x2</t>
  </si>
  <si>
    <t>Base: maule RB c20 300, hojas santorial mate 200 gramos</t>
  </si>
  <si>
    <t>anillado doble O, interiores 2 hojas calendario e información especial en papel bond 74 gramos  a 1x1 troquelados</t>
  </si>
  <si>
    <t xml:space="preserve">Plegable </t>
  </si>
  <si>
    <t>22x28</t>
  </si>
  <si>
    <t>4x4</t>
  </si>
  <si>
    <t>cote</t>
  </si>
  <si>
    <t>150 gramos</t>
  </si>
  <si>
    <t>plegados</t>
  </si>
  <si>
    <t>Libreta</t>
  </si>
  <si>
    <t>12.5 x  18.5</t>
  </si>
  <si>
    <t>Carátula 1x0, interiores 1x1</t>
  </si>
  <si>
    <t>carátula cote , interiores bond 75 gramos</t>
  </si>
  <si>
    <t>Carátula laminada 1 cara brillante, anillado</t>
  </si>
  <si>
    <t>Tome 1 canales de servicio y atención al ciudadano</t>
  </si>
  <si>
    <t>9 x21</t>
  </si>
  <si>
    <t>4 x 4</t>
  </si>
  <si>
    <t>Cote</t>
  </si>
  <si>
    <t>200 gramos</t>
  </si>
  <si>
    <t>Laminado  mate doble cara</t>
  </si>
  <si>
    <t>Tome 1 validación</t>
  </si>
  <si>
    <t>Tome 1 saber pro 2013  primer semestre</t>
  </si>
  <si>
    <t>Afiche saber pro 2013 primer semestre</t>
  </si>
  <si>
    <t>49 x 34</t>
  </si>
  <si>
    <t>4x0</t>
  </si>
  <si>
    <t>refilados</t>
  </si>
  <si>
    <t>Plegable saber pro 2013 primer semestre</t>
  </si>
  <si>
    <t>24x28</t>
  </si>
  <si>
    <t>plegado 2 cuerpos</t>
  </si>
  <si>
    <t>Empaque kit personalizado con sticker 2013 primer semestre</t>
  </si>
  <si>
    <t>Tome 1 saber pro 2013  segundo semestre</t>
  </si>
  <si>
    <t>Afiche saber pro 2013 segundo semestre</t>
  </si>
  <si>
    <t>Plegable saber pro 2013 segundo semestre</t>
  </si>
  <si>
    <t>Empaque kit personalizado con sticker 2013 segundo semestre</t>
  </si>
  <si>
    <t>Tome 1 saber 11 a y b 2013 dos aplicaciones</t>
  </si>
  <si>
    <t>Afiche saber 11 a y b 2013 dos aplicaciones</t>
  </si>
  <si>
    <t>Plegable saber 11 ay b 2013 dos aplicaciones</t>
  </si>
  <si>
    <t>Empaque kit personalizado con sticker dos aplicaciones</t>
  </si>
  <si>
    <t>OFICINA ASESORA DE GESTION DE PROYECTOS DE INVESTIGACIÓN</t>
  </si>
  <si>
    <t>CERTIFICADO ASISTENCIA EVENTOS</t>
  </si>
  <si>
    <t>CARTA</t>
  </si>
  <si>
    <t>2 X 0</t>
  </si>
  <si>
    <t>OPALINA</t>
  </si>
  <si>
    <t>180 GRS</t>
  </si>
  <si>
    <t>ESCARAPELAS</t>
  </si>
  <si>
    <t>10,5 x 12,5</t>
  </si>
  <si>
    <t>180 grs</t>
  </si>
  <si>
    <t>AFICHES EN UNIVERSIDADES, REFILADOS</t>
  </si>
  <si>
    <t>50 X 35</t>
  </si>
  <si>
    <t>4 X 0</t>
  </si>
  <si>
    <t>PPCOTE</t>
  </si>
  <si>
    <t>200 GRS</t>
  </si>
  <si>
    <t>ESFEROS</t>
  </si>
  <si>
    <t>Marcación con Logotipo a 1 tinta</t>
  </si>
  <si>
    <t>N/A</t>
  </si>
  <si>
    <t>PENDONES</t>
  </si>
  <si>
    <t>13 OZ 200CMS X 100 CMS</t>
  </si>
  <si>
    <t>BANNER</t>
  </si>
  <si>
    <t>PLEGABLE PLEGADO Y GRAFADO A 3 CUERPOS, PRESENTADO EN FAJOS DE 100 UNIDADES</t>
  </si>
  <si>
    <t>3 X 3</t>
  </si>
  <si>
    <t>CARPETA, BRILLO UV PARCIAL DOS CARAS, TROQUELADAS Y PLEGADAS A 3 CUERPOS, PEGADO BOLSILLO INTERNO</t>
  </si>
  <si>
    <t>23 X 60 ABIERTO Y 23 X 20 CERRADA</t>
  </si>
  <si>
    <t>4 X 4</t>
  </si>
  <si>
    <t>240 GRS</t>
  </si>
  <si>
    <t>INVITACIONES VIP CON SOBRE, HOJA IMPRESIÓN DIGITAL</t>
  </si>
  <si>
    <t>17 X 12</t>
  </si>
  <si>
    <t>250 GRS</t>
  </si>
  <si>
    <t xml:space="preserve">LIBRETA , DOS TAPAS DE POLICOVER TRANSPARENTE, 100 HOJAS INTERNAS, TERMINADO: ARGOLLADO DOBLE O METALICO BLANCO, PLASTIFICADO MATE Y UV PARCIAL PARA LA CARÁTULA. </t>
  </si>
  <si>
    <t xml:space="preserve">12,5 X 18,5 CMS. </t>
  </si>
  <si>
    <t>CARATULA 4 X 0, CONTRACARATULA 4 X 0, HOJAS INTERNAS 1X1</t>
  </si>
  <si>
    <t xml:space="preserve">2 TAPAS DE POLICOVER TRANSPARENTE, TAPA Y CONTRATAPA DURA+ PPCOTE+CARTÓN DE 1,5 MM, HOJAS INTERNAS EN BOND </t>
  </si>
  <si>
    <t>TAPA Y CONTRATAPA DURA + COTE DE 150 GRS., MAS CARTON DE 1,5 MM, HOJAS INTERNAS EN BOND DE 75 GRS</t>
  </si>
  <si>
    <t>POSTERS</t>
  </si>
  <si>
    <t>100 x 140</t>
  </si>
  <si>
    <t>Impresión digital</t>
  </si>
  <si>
    <t>CALCIO</t>
  </si>
  <si>
    <t>DUPLICACIONES</t>
  </si>
  <si>
    <t>DUPLICADO DE UN ORGINAL EN BOND DE 75 GRS TAMANO CARTA EN BLANCO Y NEGRO</t>
  </si>
  <si>
    <t>SUBDIRECCION DE ANALISIS Y DIVULGACION, FRECUENCIA DE ENTREGA: VER DESCRIPCION DE LOS ÍTEMS</t>
  </si>
  <si>
    <t>Esferos marcados</t>
  </si>
  <si>
    <t>14 cm</t>
  </si>
  <si>
    <t>Marcado en tinta blanca con logo ICFES</t>
  </si>
  <si>
    <t>Esfero retráctil, pasta azul rey semitransparente y mate, marcado en el centro con tinta blanca con el logo ICFES y tinta de escritura negra</t>
  </si>
  <si>
    <t>* Informe: Colombia en PISA lectura electrónica  (60 paginas)</t>
  </si>
  <si>
    <t xml:space="preserve">CARATULA 4 X 2, HOJAS INTERIORES 2 X 2 </t>
  </si>
  <si>
    <t>CARATULA EN PROPALMATE Y PAGINAS INTERIORES PAPEL BOND</t>
  </si>
  <si>
    <t>240 GRS/ BOND 75 GRS</t>
  </si>
  <si>
    <t>Cocido al caballete</t>
  </si>
  <si>
    <t>Boletín de divulgación "ICFES in focus".  Publicación de 4 páginas, con periodicidad de 2 meses aproximadamente. (1000 ejemplares por volumen)</t>
  </si>
  <si>
    <t xml:space="preserve">2 X 2 </t>
  </si>
  <si>
    <t>PAPEL BOND</t>
  </si>
  <si>
    <t>BOND 90 GRS</t>
  </si>
  <si>
    <t>Plegable informativo para divulgación (Grafado a 3 cuerpos) (4 originales diferentes con un tiraje de 1000 para cada uno)</t>
  </si>
  <si>
    <t xml:space="preserve">3 X 2 </t>
  </si>
  <si>
    <t>Papel Propal Cote</t>
  </si>
  <si>
    <t>Grafado a 3 cuerpos, impreso por doble cara y presentado en fajos de 100 unidades</t>
  </si>
  <si>
    <t>* Informe: Que nos dice PISA 2009 sobre la lectura de los jóvenes colombianos de 15 años (60 paginas)</t>
  </si>
  <si>
    <t>* Informe: Colombia en PISA 2009 Síntesis de resultados (60 paginas)</t>
  </si>
  <si>
    <t>CARATULA 4 X 0, HOJAS INTERIORES 2 X2</t>
  </si>
  <si>
    <t>241 GRS/ BOND 75 GRS</t>
  </si>
  <si>
    <t>* Informe: Reporte de resultados en Saber 5o y 9o 2011 (Muestra) (200 páginas aproximadamente)</t>
  </si>
  <si>
    <t>CARATULA 4 X 0, HOJAS INTERIORES 2 X3</t>
  </si>
  <si>
    <t>242 GRS/ BOND 75 GRS</t>
  </si>
  <si>
    <t>Pegado al lomo</t>
  </si>
  <si>
    <t>* Informe: Colombia en PIRLS 2011 Síntesis de resultados (60 paginas)</t>
  </si>
  <si>
    <t>* Guías de orientaciones: Guias de orientaciones para Saber 3o, Saber 5o y 9o y Factores asociados 2012. (3 originales de 60 páginas aproximadamente cada uno)</t>
  </si>
  <si>
    <t xml:space="preserve">SUBDIRECCION DE APLICACION DE  INSTRUMENTOS
</t>
  </si>
  <si>
    <t>AFICHES SOCIALIZACION</t>
  </si>
  <si>
    <t>MANILLAS</t>
  </si>
  <si>
    <t>6,5 CMS DIAMT.</t>
  </si>
  <si>
    <r>
      <t>GUIAS PISA PARA ADULTOS, TAPA</t>
    </r>
    <r>
      <rPr>
        <sz val="10"/>
        <rFont val="Calibri"/>
        <family val="2"/>
      </rPr>
      <t xml:space="preserve"> + 100 PÁGINAS COSIDAS AL CABALLETE3 CON DOS GANCHOS</t>
    </r>
  </si>
  <si>
    <t xml:space="preserve"> 16,5 X 23,5 CERRADO - 16,5 X 47,0 ABIERTO </t>
  </si>
  <si>
    <t>3 X 3 TODAS LAS PAGINAS INCLUYENDO LA CARÁTULA</t>
  </si>
  <si>
    <t>CARATULA EN PROPALMATE, PAGINAS INTERIORES EN BOND</t>
  </si>
  <si>
    <t>200 GRS/BOND 75</t>
  </si>
  <si>
    <t>CERTIFICADOS DE PARTICIPACION PARA INSTITUCIONES, 3 DISEÑOS, PERSONALIZADOS SEGÚN BASE DE DATOS SUMINISTRADA POR EL ICFES</t>
  </si>
  <si>
    <t xml:space="preserve"> 3 X 0</t>
  </si>
  <si>
    <t>PROPALCOTE DE 200 GRS</t>
  </si>
  <si>
    <t>200  GRS</t>
  </si>
  <si>
    <t>CERTIFICADOS DE PARTICIPACION PARA ESTUDIANTES 3 DISEÑOS, PERSONALIZADOS SEGÚN BASE DE DATOS SUMINISTRADA POR EL ICFES</t>
  </si>
  <si>
    <t xml:space="preserve"> 4 X 0</t>
  </si>
  <si>
    <t>SEPARADORES, SEMICORTE INTERIOR</t>
  </si>
  <si>
    <t>14,5 X 15,5</t>
  </si>
  <si>
    <t>PROPALCOTE</t>
  </si>
  <si>
    <t>PILOTO TERCE, FRECUENCIA DE ENTREGA: PRIMERA SEMANA MES DE AGOSTO</t>
  </si>
  <si>
    <t xml:space="preserve">BOTONES </t>
  </si>
  <si>
    <r>
      <t>GUIAS TERCE PARA ADULTOS, TAPA</t>
    </r>
    <r>
      <rPr>
        <sz val="10"/>
        <rFont val="Calibri"/>
        <family val="2"/>
      </rPr>
      <t xml:space="preserve"> + 100 PÁGINAS COSIDAS AL CABALLETE3 CON DOS GANCHOS</t>
    </r>
  </si>
  <si>
    <t>PILOTO AHELO, FRECUENCIA DE ENTREGA: PRIMERA SEMANA MES DE (por definir)</t>
  </si>
  <si>
    <r>
      <t>GUIAS AHELO PARA ADULTOS, TAPA</t>
    </r>
    <r>
      <rPr>
        <sz val="10"/>
        <rFont val="Calibri"/>
        <family val="2"/>
      </rPr>
      <t xml:space="preserve"> + 100 PÁGINAS COSIDAS AL CABALLETE3 CON DOS GANCHOS</t>
    </r>
  </si>
  <si>
    <t>TARJETA, HOJA SUELTA REFILADO CON PUNTAS REDONDAS, IMPRESIÓN DIGITAL. PRESENTACION: UNIDAD, DOS ENTREGAS EN EL AÑO 200 TARJETAS POR CADA ENTREGA</t>
  </si>
  <si>
    <t>5,5 X 8,5</t>
  </si>
  <si>
    <t>2 X 1</t>
  </si>
  <si>
    <t>14 X 22</t>
  </si>
  <si>
    <t>CARATULA EN PPCOTE Y HOJAS INTERIORES EN BOND</t>
  </si>
  <si>
    <t>200 GRS/LASER 75 GRS</t>
  </si>
  <si>
    <t>30 X 46,8</t>
  </si>
  <si>
    <t>TOTAL</t>
  </si>
  <si>
    <t>*ESTOS ITEMS QUE CORREPONDEN A LA SUBDIRECCION DE ANÁLISIS Y DIVULGACION, NO CAUSAN IVA</t>
  </si>
  <si>
    <t>VALOR UNITARIO</t>
  </si>
  <si>
    <t>FACTORES DE EVALUACION</t>
  </si>
  <si>
    <t>PUNTAJE POR FACTOR</t>
  </si>
  <si>
    <t>PUNTAJE TOTAL</t>
  </si>
  <si>
    <t xml:space="preserve">TECNICO </t>
  </si>
  <si>
    <t>2. Experiencia adicional del ejecutivo de cuenta</t>
  </si>
  <si>
    <t>ECONOMICO</t>
  </si>
  <si>
    <r>
      <t>3</t>
    </r>
    <r>
      <rPr>
        <b/>
        <sz val="10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Apoyo a la Industria Nacional</t>
    </r>
  </si>
  <si>
    <t>1. Experiencia adicional a la mínima solicitada</t>
  </si>
  <si>
    <t>SUBTOTAL OFICINA DE GESTION DE PROYECTOS DE INVESTIGACION</t>
  </si>
  <si>
    <t>SUBTOTAL SUBDIRECCION DE ANALISIS Y DIVULGACION</t>
  </si>
  <si>
    <t>SUBTOTAL SUBDIRECCION DE APLICACIÓN DE INSTRUMENTOS</t>
  </si>
  <si>
    <t>SUBTOTAL OFICINA DE COMUNICACIONES Y MERCADEO</t>
  </si>
  <si>
    <t>Esferos (Plásticos sencillos: Cuerpo azul y con logo del ICFES en blanco)</t>
  </si>
  <si>
    <t>VALOR TOTAL INCLUIDO IVA</t>
  </si>
  <si>
    <t>FORMATO 4. OFERTA ECONÓMICA</t>
  </si>
  <si>
    <t>FIRMA REPRESENTANTE LEGAL</t>
  </si>
  <si>
    <t xml:space="preserve">Nombre: </t>
  </si>
  <si>
    <t>c.c.</t>
  </si>
  <si>
    <t>TOTAL OFERTA INCLUIDO IVA</t>
  </si>
  <si>
    <t>PORCENTAJE IVA</t>
  </si>
  <si>
    <t>VALOR IVA</t>
  </si>
  <si>
    <t xml:space="preserve">FAVOR COTIZAR LOS VALORES  UNITARIOS EN CIFRAS ENTERAS (NO SE ADMINTIRÁN DECIMALES). </t>
  </si>
  <si>
    <t>CARTILLA, INSTRUCTIVO BRIGADISTAS, 20 PAGINAS INTERIORES, FRECUENCIA DE ENTREGA:Abril y Mayo</t>
  </si>
  <si>
    <t>AFICHES , REFILADOS, ENTREGA MES DE ABRIL</t>
  </si>
  <si>
    <t>ESTUDIO PRINCIPAL PISA, FRECUENCIA DE ENTREGA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</si>
</sst>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ED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 shrinkToFit="1"/>
    </xf>
    <xf numFmtId="0" fontId="8" fillId="5" borderId="6" xfId="0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 wrapText="1" shrinkToFit="1"/>
    </xf>
    <xf numFmtId="0" fontId="8" fillId="5" borderId="8" xfId="0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wrapText="1"/>
    </xf>
    <xf numFmtId="0" fontId="7" fillId="9" borderId="44" xfId="0" applyFont="1" applyFill="1" applyBorder="1" applyAlignment="1"/>
    <xf numFmtId="0" fontId="7" fillId="9" borderId="45" xfId="0" applyFont="1" applyFill="1" applyBorder="1" applyAlignment="1"/>
    <xf numFmtId="0" fontId="7" fillId="11" borderId="40" xfId="0" applyFont="1" applyFill="1" applyBorder="1" applyAlignment="1">
      <alignment wrapText="1"/>
    </xf>
    <xf numFmtId="0" fontId="7" fillId="11" borderId="39" xfId="0" applyFont="1" applyFill="1" applyBorder="1" applyAlignment="1">
      <alignment wrapText="1"/>
    </xf>
    <xf numFmtId="0" fontId="7" fillId="9" borderId="34" xfId="0" applyFont="1" applyFill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8" fillId="5" borderId="28" xfId="0" applyNumberFormat="1" applyFont="1" applyFill="1" applyBorder="1" applyAlignment="1">
      <alignment horizontal="left" vertical="center" wrapText="1" shrinkToFit="1"/>
    </xf>
    <xf numFmtId="164" fontId="8" fillId="5" borderId="65" xfId="0" applyNumberFormat="1" applyFont="1" applyFill="1" applyBorder="1" applyAlignment="1">
      <alignment horizontal="left" vertical="center" wrapText="1" shrinkToFit="1"/>
    </xf>
    <xf numFmtId="0" fontId="3" fillId="4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 shrinkToFit="1"/>
    </xf>
    <xf numFmtId="0" fontId="3" fillId="2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left" vertical="center" wrapText="1" shrinkToFit="1"/>
    </xf>
    <xf numFmtId="0" fontId="3" fillId="2" borderId="69" xfId="0" applyFont="1" applyFill="1" applyBorder="1" applyAlignment="1">
      <alignment horizontal="left" vertical="center" wrapText="1"/>
    </xf>
    <xf numFmtId="0" fontId="3" fillId="2" borderId="69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2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69" xfId="0" applyFont="1" applyFill="1" applyBorder="1" applyAlignment="1">
      <alignment horizontal="center" vertical="center"/>
    </xf>
    <xf numFmtId="164" fontId="8" fillId="5" borderId="60" xfId="0" applyNumberFormat="1" applyFont="1" applyFill="1" applyBorder="1" applyAlignment="1">
      <alignment horizontal="left" vertical="center" wrapText="1" shrinkToFit="1"/>
    </xf>
    <xf numFmtId="0" fontId="3" fillId="7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 shrinkToFit="1"/>
    </xf>
    <xf numFmtId="0" fontId="3" fillId="2" borderId="22" xfId="0" applyFont="1" applyFill="1" applyBorder="1" applyAlignment="1">
      <alignment horizontal="left" vertical="center"/>
    </xf>
    <xf numFmtId="0" fontId="3" fillId="8" borderId="20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/>
    </xf>
    <xf numFmtId="164" fontId="15" fillId="5" borderId="54" xfId="0" applyNumberFormat="1" applyFont="1" applyFill="1" applyBorder="1" applyAlignment="1">
      <alignment horizontal="left" vertical="center" wrapText="1" shrinkToFit="1"/>
    </xf>
    <xf numFmtId="164" fontId="1" fillId="0" borderId="55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 shrinkToFit="1"/>
    </xf>
    <xf numFmtId="0" fontId="10" fillId="2" borderId="8" xfId="0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 wrapText="1"/>
    </xf>
    <xf numFmtId="9" fontId="8" fillId="5" borderId="5" xfId="0" applyNumberFormat="1" applyFont="1" applyFill="1" applyBorder="1" applyAlignment="1" applyProtection="1">
      <alignment horizontal="left" vertical="center" wrapText="1" shrinkToFit="1"/>
      <protection locked="0"/>
    </xf>
    <xf numFmtId="9" fontId="8" fillId="5" borderId="12" xfId="0" applyNumberFormat="1" applyFont="1" applyFill="1" applyBorder="1" applyAlignment="1" applyProtection="1">
      <alignment horizontal="left" vertical="center" wrapText="1" shrinkToFit="1"/>
      <protection locked="0"/>
    </xf>
    <xf numFmtId="9" fontId="8" fillId="5" borderId="67" xfId="0" applyNumberFormat="1" applyFont="1" applyFill="1" applyBorder="1" applyAlignment="1" applyProtection="1">
      <alignment horizontal="left" vertical="center" wrapText="1" shrinkToFit="1"/>
      <protection locked="0"/>
    </xf>
    <xf numFmtId="9" fontId="8" fillId="5" borderId="53" xfId="0" applyNumberFormat="1" applyFont="1" applyFill="1" applyBorder="1" applyAlignment="1" applyProtection="1">
      <alignment horizontal="left" vertical="center" wrapText="1" shrinkToFit="1"/>
      <protection locked="0"/>
    </xf>
    <xf numFmtId="9" fontId="8" fillId="5" borderId="15" xfId="0" applyNumberFormat="1" applyFont="1" applyFill="1" applyBorder="1" applyAlignment="1" applyProtection="1">
      <alignment horizontal="left" vertical="center" wrapText="1" shrinkToFit="1"/>
      <protection locked="0"/>
    </xf>
    <xf numFmtId="9" fontId="2" fillId="2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7" fillId="8" borderId="26" xfId="0" applyFont="1" applyFill="1" applyBorder="1" applyAlignment="1">
      <alignment horizontal="center" vertical="center" textRotation="90" wrapText="1" shrinkToFit="1"/>
    </xf>
    <xf numFmtId="0" fontId="1" fillId="8" borderId="26" xfId="0" applyFont="1" applyFill="1" applyBorder="1" applyAlignment="1">
      <alignment horizontal="center" vertical="center" textRotation="90" wrapText="1" shrinkToFit="1"/>
    </xf>
    <xf numFmtId="0" fontId="1" fillId="8" borderId="32" xfId="0" applyFont="1" applyFill="1" applyBorder="1" applyAlignment="1">
      <alignment horizontal="center" vertical="center" textRotation="90" wrapText="1" shrinkToFit="1"/>
    </xf>
    <xf numFmtId="0" fontId="7" fillId="8" borderId="10" xfId="0" applyFont="1" applyFill="1" applyBorder="1" applyAlignment="1">
      <alignment horizontal="center" vertical="center" wrapText="1" shrinkToFit="1"/>
    </xf>
    <xf numFmtId="0" fontId="7" fillId="8" borderId="14" xfId="0" applyFont="1" applyFill="1" applyBorder="1" applyAlignment="1">
      <alignment horizontal="center" vertical="center" wrapText="1" shrinkToFit="1"/>
    </xf>
    <xf numFmtId="0" fontId="7" fillId="8" borderId="23" xfId="0" applyFont="1" applyFill="1" applyBorder="1" applyAlignment="1">
      <alignment horizontal="center" vertical="center" wrapText="1" shrinkToFit="1"/>
    </xf>
    <xf numFmtId="0" fontId="7" fillId="8" borderId="26" xfId="0" applyFont="1" applyFill="1" applyBorder="1" applyAlignment="1">
      <alignment horizontal="center" vertical="center" wrapText="1" shrinkToFit="1"/>
    </xf>
    <xf numFmtId="0" fontId="7" fillId="8" borderId="32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left" vertical="justify" wrapTex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justify" wrapText="1"/>
    </xf>
    <xf numFmtId="0" fontId="5" fillId="6" borderId="1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  <xf numFmtId="0" fontId="13" fillId="10" borderId="46" xfId="0" applyFont="1" applyFill="1" applyBorder="1" applyAlignment="1">
      <alignment horizontal="center" wrapText="1"/>
    </xf>
    <xf numFmtId="0" fontId="13" fillId="10" borderId="47" xfId="0" applyFont="1" applyFill="1" applyBorder="1" applyAlignment="1">
      <alignment horizontal="center" wrapText="1"/>
    </xf>
    <xf numFmtId="0" fontId="13" fillId="10" borderId="48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3" fillId="0" borderId="49" xfId="0" applyFont="1" applyBorder="1" applyAlignment="1">
      <alignment horizontal="justify" wrapText="1"/>
    </xf>
    <xf numFmtId="0" fontId="3" fillId="0" borderId="50" xfId="0" applyFont="1" applyBorder="1" applyAlignment="1">
      <alignment horizontal="justify" wrapText="1"/>
    </xf>
    <xf numFmtId="0" fontId="3" fillId="0" borderId="39" xfId="0" applyFont="1" applyBorder="1" applyAlignment="1">
      <alignment horizontal="justify" wrapText="1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51" xfId="0" applyFont="1" applyFill="1" applyBorder="1" applyAlignment="1">
      <alignment horizontal="center"/>
    </xf>
    <xf numFmtId="0" fontId="7" fillId="9" borderId="52" xfId="0" applyFont="1" applyFill="1" applyBorder="1" applyAlignment="1">
      <alignment horizontal="center"/>
    </xf>
    <xf numFmtId="0" fontId="13" fillId="10" borderId="42" xfId="0" applyFont="1" applyFill="1" applyBorder="1" applyAlignment="1">
      <alignment vertical="center" wrapText="1"/>
    </xf>
    <xf numFmtId="0" fontId="13" fillId="10" borderId="38" xfId="0" applyFont="1" applyFill="1" applyBorder="1" applyAlignment="1">
      <alignment vertical="center" wrapText="1"/>
    </xf>
    <xf numFmtId="0" fontId="13" fillId="10" borderId="43" xfId="0" applyFont="1" applyFill="1" applyBorder="1" applyAlignment="1">
      <alignment vertical="center" wrapText="1"/>
    </xf>
    <xf numFmtId="0" fontId="7" fillId="9" borderId="3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14" fillId="0" borderId="44" xfId="0" applyFont="1" applyBorder="1" applyAlignment="1">
      <alignment horizontal="justify" wrapText="1"/>
    </xf>
    <xf numFmtId="0" fontId="14" fillId="0" borderId="45" xfId="0" applyFont="1" applyBorder="1" applyAlignment="1">
      <alignment horizontal="justify" wrapText="1"/>
    </xf>
    <xf numFmtId="0" fontId="6" fillId="3" borderId="5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8" fillId="5" borderId="57" xfId="0" applyNumberFormat="1" applyFont="1" applyFill="1" applyBorder="1" applyAlignment="1" applyProtection="1">
      <alignment horizontal="left" vertical="center" wrapText="1" shrinkToFit="1"/>
    </xf>
    <xf numFmtId="3" fontId="8" fillId="5" borderId="8" xfId="0" applyNumberFormat="1" applyFont="1" applyFill="1" applyBorder="1" applyAlignment="1" applyProtection="1">
      <alignment horizontal="left" vertical="center" wrapText="1" shrinkToFit="1"/>
    </xf>
    <xf numFmtId="3" fontId="8" fillId="5" borderId="69" xfId="0" applyNumberFormat="1" applyFont="1" applyFill="1" applyBorder="1" applyAlignment="1" applyProtection="1">
      <alignment horizontal="left" vertical="center" wrapText="1" shrinkToFit="1"/>
    </xf>
    <xf numFmtId="3" fontId="8" fillId="5" borderId="22" xfId="0" applyNumberFormat="1" applyFont="1" applyFill="1" applyBorder="1" applyAlignment="1" applyProtection="1">
      <alignment horizontal="left" vertical="center" wrapText="1" shrinkToFit="1"/>
    </xf>
    <xf numFmtId="3" fontId="8" fillId="5" borderId="16" xfId="0" applyNumberFormat="1" applyFont="1" applyFill="1" applyBorder="1" applyAlignment="1" applyProtection="1">
      <alignment horizontal="left" vertical="center" wrapText="1" shrinkToFit="1"/>
    </xf>
    <xf numFmtId="3" fontId="2" fillId="2" borderId="0" xfId="0" applyNumberFormat="1" applyFont="1" applyFill="1" applyAlignment="1">
      <alignment horizontal="center" vertical="center"/>
    </xf>
    <xf numFmtId="3" fontId="8" fillId="5" borderId="24" xfId="0" applyNumberFormat="1" applyFont="1" applyFill="1" applyBorder="1" applyAlignment="1" applyProtection="1">
      <alignment horizontal="left" vertical="center" wrapText="1" shrinkToFit="1"/>
      <protection locked="0"/>
    </xf>
    <xf numFmtId="3" fontId="8" fillId="5" borderId="27" xfId="0" applyNumberFormat="1" applyFont="1" applyFill="1" applyBorder="1" applyAlignment="1" applyProtection="1">
      <alignment horizontal="left" vertical="center" wrapText="1" shrinkToFit="1"/>
      <protection locked="0"/>
    </xf>
    <xf numFmtId="3" fontId="8" fillId="5" borderId="70" xfId="0" applyNumberFormat="1" applyFont="1" applyFill="1" applyBorder="1" applyAlignment="1" applyProtection="1">
      <alignment horizontal="left" vertical="center" wrapText="1" shrinkToFit="1"/>
      <protection locked="0"/>
    </xf>
    <xf numFmtId="3" fontId="8" fillId="5" borderId="59" xfId="0" applyNumberFormat="1" applyFont="1" applyFill="1" applyBorder="1" applyAlignment="1" applyProtection="1">
      <alignment horizontal="left" vertical="center" wrapText="1" shrinkToFit="1"/>
      <protection locked="0"/>
    </xf>
    <xf numFmtId="3" fontId="8" fillId="5" borderId="30" xfId="0" applyNumberFormat="1" applyFont="1" applyFill="1" applyBorder="1" applyAlignment="1" applyProtection="1">
      <alignment horizontal="left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96932</xdr:colOff>
      <xdr:row>7</xdr:row>
      <xdr:rowOff>180976</xdr:rowOff>
    </xdr:from>
    <xdr:ext cx="356893" cy="1847197"/>
    <xdr:sp macro="" textlink="">
      <xdr:nvSpPr>
        <xdr:cNvPr id="2" name="1 CuadroTexto"/>
        <xdr:cNvSpPr txBox="1"/>
      </xdr:nvSpPr>
      <xdr:spPr>
        <a:xfrm>
          <a:off x="323850" y="1485901"/>
          <a:ext cx="356893" cy="1847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303"/>
  <sheetViews>
    <sheetView tabSelected="1" view="pageBreakPreview" topLeftCell="A3" zoomScale="60" zoomScaleNormal="85" workbookViewId="0">
      <pane ySplit="5" topLeftCell="A8" activePane="bottomLeft" state="frozen"/>
      <selection activeCell="S3" sqref="S3"/>
      <selection pane="bottomLeft" activeCell="T9" sqref="T9"/>
    </sheetView>
  </sheetViews>
  <sheetFormatPr baseColWidth="10" defaultColWidth="21.42578125" defaultRowHeight="11.25"/>
  <cols>
    <col min="1" max="1" width="7" style="2" customWidth="1"/>
    <col min="2" max="2" width="8.5703125" style="2" customWidth="1"/>
    <col min="3" max="3" width="27" style="2" customWidth="1"/>
    <col min="4" max="4" width="33.28515625" style="2" customWidth="1"/>
    <col min="5" max="5" width="21.140625" style="2" hidden="1" customWidth="1"/>
    <col min="6" max="6" width="17" style="2" hidden="1" customWidth="1"/>
    <col min="7" max="7" width="18" style="2" hidden="1" customWidth="1"/>
    <col min="8" max="8" width="21.42578125" style="2" hidden="1" customWidth="1"/>
    <col min="9" max="9" width="26.140625" style="2" hidden="1" customWidth="1"/>
    <col min="10" max="10" width="21.5703125" style="2" customWidth="1"/>
    <col min="11" max="11" width="14.5703125" style="2" hidden="1" customWidth="1"/>
    <col min="12" max="12" width="17.85546875" style="2" hidden="1" customWidth="1"/>
    <col min="13" max="13" width="16" style="2" hidden="1" customWidth="1"/>
    <col min="14" max="14" width="15.42578125" style="2" hidden="1" customWidth="1"/>
    <col min="15" max="15" width="12.5703125" style="2" hidden="1" customWidth="1"/>
    <col min="16" max="16" width="11" style="2" hidden="1" customWidth="1"/>
    <col min="17" max="17" width="21.42578125" style="175"/>
    <col min="18" max="18" width="21.42578125" style="116"/>
    <col min="19" max="19" width="21.85546875" style="175" customWidth="1"/>
    <col min="20" max="16384" width="21.42578125" style="2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ht="24" customHeight="1">
      <c r="A3" s="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ht="25.5" customHeight="1">
      <c r="A4" s="143" t="s">
        <v>199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20" ht="25.5" customHeight="1">
      <c r="A5" s="147" t="s">
        <v>206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58.5" customHeight="1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20" ht="41.25" customHeight="1" thickBot="1">
      <c r="A7" s="61" t="s">
        <v>0</v>
      </c>
      <c r="B7" s="124" t="s">
        <v>1</v>
      </c>
      <c r="C7" s="125"/>
      <c r="D7" s="62" t="s">
        <v>2</v>
      </c>
      <c r="E7" s="63" t="s">
        <v>3</v>
      </c>
      <c r="F7" s="63" t="s">
        <v>4</v>
      </c>
      <c r="G7" s="63" t="s">
        <v>5</v>
      </c>
      <c r="H7" s="64" t="s">
        <v>6</v>
      </c>
      <c r="I7" s="65" t="s">
        <v>7</v>
      </c>
      <c r="J7" s="66" t="s">
        <v>8</v>
      </c>
      <c r="K7" s="67" t="s">
        <v>9</v>
      </c>
      <c r="L7" s="67" t="s">
        <v>10</v>
      </c>
      <c r="M7" s="67" t="s">
        <v>11</v>
      </c>
      <c r="N7" s="67" t="s">
        <v>12</v>
      </c>
      <c r="O7" s="67" t="s">
        <v>13</v>
      </c>
      <c r="P7" s="67" t="s">
        <v>14</v>
      </c>
      <c r="Q7" s="176" t="s">
        <v>184</v>
      </c>
      <c r="R7" s="117" t="s">
        <v>204</v>
      </c>
      <c r="S7" s="176" t="s">
        <v>205</v>
      </c>
      <c r="T7" s="174" t="s">
        <v>198</v>
      </c>
    </row>
    <row r="8" spans="1:20" s="1" customFormat="1" ht="63.75" customHeight="1">
      <c r="A8" s="4">
        <v>1</v>
      </c>
      <c r="B8" s="139" t="s">
        <v>15</v>
      </c>
      <c r="C8" s="140"/>
      <c r="D8" s="5" t="s">
        <v>197</v>
      </c>
      <c r="E8" s="6"/>
      <c r="F8" s="6" t="s">
        <v>16</v>
      </c>
      <c r="G8" s="6"/>
      <c r="H8" s="6"/>
      <c r="I8" s="6" t="s">
        <v>17</v>
      </c>
      <c r="J8" s="7">
        <v>5000</v>
      </c>
      <c r="K8" s="68">
        <v>1058</v>
      </c>
      <c r="L8" s="68"/>
      <c r="M8" s="68"/>
      <c r="N8" s="68"/>
      <c r="O8" s="68"/>
      <c r="P8" s="75"/>
      <c r="Q8" s="183"/>
      <c r="R8" s="118"/>
      <c r="S8" s="177">
        <f>+Q8*R8</f>
        <v>0</v>
      </c>
      <c r="T8" s="81">
        <f>+(Q8+S8)*J8</f>
        <v>0</v>
      </c>
    </row>
    <row r="9" spans="1:20" s="1" customFormat="1" ht="33.75" customHeight="1">
      <c r="A9" s="8">
        <v>2</v>
      </c>
      <c r="B9" s="141"/>
      <c r="C9" s="142"/>
      <c r="D9" s="9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11">
        <v>250</v>
      </c>
      <c r="K9" s="12">
        <v>1706</v>
      </c>
      <c r="L9" s="12">
        <v>1223</v>
      </c>
      <c r="M9" s="12">
        <v>940</v>
      </c>
      <c r="N9" s="12">
        <v>844</v>
      </c>
      <c r="O9" s="12">
        <v>622</v>
      </c>
      <c r="P9" s="76">
        <v>482</v>
      </c>
      <c r="Q9" s="184"/>
      <c r="R9" s="119"/>
      <c r="S9" s="178">
        <f>+Q9*R9</f>
        <v>0</v>
      </c>
      <c r="T9" s="80">
        <f t="shared" ref="T9:T37" si="0">+(Q9+S9)*J9</f>
        <v>0</v>
      </c>
    </row>
    <row r="10" spans="1:20" s="1" customFormat="1" ht="42" customHeight="1" thickBot="1">
      <c r="A10" s="8">
        <v>3</v>
      </c>
      <c r="B10" s="141"/>
      <c r="C10" s="142"/>
      <c r="D10" s="9" t="s">
        <v>24</v>
      </c>
      <c r="E10" s="10" t="s">
        <v>25</v>
      </c>
      <c r="F10" s="10" t="s">
        <v>26</v>
      </c>
      <c r="G10" s="10" t="s">
        <v>27</v>
      </c>
      <c r="H10" s="10" t="s">
        <v>28</v>
      </c>
      <c r="I10" s="10" t="s">
        <v>29</v>
      </c>
      <c r="J10" s="11">
        <v>1000</v>
      </c>
      <c r="K10" s="12">
        <v>7078</v>
      </c>
      <c r="L10" s="12">
        <v>3700</v>
      </c>
      <c r="M10" s="12">
        <v>1753</v>
      </c>
      <c r="N10" s="12">
        <v>1159</v>
      </c>
      <c r="O10" s="12">
        <v>873</v>
      </c>
      <c r="P10" s="76">
        <v>733</v>
      </c>
      <c r="Q10" s="184"/>
      <c r="R10" s="119"/>
      <c r="S10" s="178">
        <f t="shared" ref="S10:S34" si="1">+Q10*R10</f>
        <v>0</v>
      </c>
      <c r="T10" s="80">
        <f t="shared" si="0"/>
        <v>0</v>
      </c>
    </row>
    <row r="11" spans="1:20" s="1" customFormat="1" ht="33.75" customHeight="1">
      <c r="A11" s="4">
        <v>4</v>
      </c>
      <c r="B11" s="141"/>
      <c r="C11" s="142"/>
      <c r="D11" s="9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0" t="s">
        <v>35</v>
      </c>
      <c r="J11" s="11">
        <v>3</v>
      </c>
      <c r="K11" s="12">
        <v>25000</v>
      </c>
      <c r="L11" s="12"/>
      <c r="M11" s="12"/>
      <c r="N11" s="12"/>
      <c r="O11" s="12"/>
      <c r="P11" s="76"/>
      <c r="Q11" s="184"/>
      <c r="R11" s="119"/>
      <c r="S11" s="178">
        <f t="shared" si="1"/>
        <v>0</v>
      </c>
      <c r="T11" s="80">
        <f t="shared" si="0"/>
        <v>0</v>
      </c>
    </row>
    <row r="12" spans="1:20" s="1" customFormat="1" ht="44.25" customHeight="1">
      <c r="A12" s="8">
        <v>5</v>
      </c>
      <c r="B12" s="141"/>
      <c r="C12" s="142"/>
      <c r="D12" s="42" t="s">
        <v>36</v>
      </c>
      <c r="E12" s="46" t="s">
        <v>37</v>
      </c>
      <c r="F12" s="43"/>
      <c r="G12" s="43"/>
      <c r="H12" s="43"/>
      <c r="I12" s="43" t="s">
        <v>38</v>
      </c>
      <c r="J12" s="44">
        <v>2000</v>
      </c>
      <c r="K12" s="45"/>
      <c r="L12" s="45"/>
      <c r="M12" s="45"/>
      <c r="N12" s="45"/>
      <c r="O12" s="45"/>
      <c r="P12" s="77"/>
      <c r="Q12" s="184"/>
      <c r="R12" s="119"/>
      <c r="S12" s="178">
        <f t="shared" si="1"/>
        <v>0</v>
      </c>
      <c r="T12" s="80">
        <f t="shared" si="0"/>
        <v>0</v>
      </c>
    </row>
    <row r="13" spans="1:20" s="1" customFormat="1" ht="45.75" customHeight="1" thickBot="1">
      <c r="A13" s="8">
        <v>6</v>
      </c>
      <c r="B13" s="141"/>
      <c r="C13" s="142"/>
      <c r="D13" s="9" t="s">
        <v>39</v>
      </c>
      <c r="E13" s="10" t="s">
        <v>40</v>
      </c>
      <c r="F13" s="13" t="s">
        <v>41</v>
      </c>
      <c r="G13" s="13" t="s">
        <v>42</v>
      </c>
      <c r="H13" s="10"/>
      <c r="I13" s="13" t="s">
        <v>43</v>
      </c>
      <c r="J13" s="11">
        <v>250</v>
      </c>
      <c r="K13" s="12">
        <v>16742</v>
      </c>
      <c r="L13" s="12">
        <v>11700</v>
      </c>
      <c r="M13" s="12">
        <v>8900</v>
      </c>
      <c r="N13" s="12">
        <v>8350</v>
      </c>
      <c r="O13" s="12">
        <v>8100</v>
      </c>
      <c r="P13" s="76">
        <v>8000</v>
      </c>
      <c r="Q13" s="184"/>
      <c r="R13" s="119"/>
      <c r="S13" s="178">
        <f t="shared" si="1"/>
        <v>0</v>
      </c>
      <c r="T13" s="80">
        <f>+(Q13+S13)*J13</f>
        <v>0</v>
      </c>
    </row>
    <row r="14" spans="1:20" s="1" customFormat="1" ht="41.25" customHeight="1">
      <c r="A14" s="4">
        <v>7</v>
      </c>
      <c r="B14" s="141"/>
      <c r="C14" s="142"/>
      <c r="D14" s="9" t="s">
        <v>44</v>
      </c>
      <c r="E14" s="13" t="s">
        <v>45</v>
      </c>
      <c r="F14" s="10" t="s">
        <v>46</v>
      </c>
      <c r="G14" s="13" t="s">
        <v>47</v>
      </c>
      <c r="H14" s="10"/>
      <c r="I14" s="13" t="s">
        <v>48</v>
      </c>
      <c r="J14" s="11">
        <v>250</v>
      </c>
      <c r="K14" s="12">
        <v>11596</v>
      </c>
      <c r="L14" s="12">
        <v>6600</v>
      </c>
      <c r="M14" s="12">
        <v>3700</v>
      </c>
      <c r="N14" s="12">
        <v>2750</v>
      </c>
      <c r="O14" s="12">
        <v>2290</v>
      </c>
      <c r="P14" s="76">
        <v>2060</v>
      </c>
      <c r="Q14" s="184"/>
      <c r="R14" s="119"/>
      <c r="S14" s="178">
        <f t="shared" si="1"/>
        <v>0</v>
      </c>
      <c r="T14" s="80">
        <f>+(Q14+S14)*J14</f>
        <v>0</v>
      </c>
    </row>
    <row r="15" spans="1:20" s="1" customFormat="1" ht="36" customHeight="1">
      <c r="A15" s="8">
        <v>8</v>
      </c>
      <c r="B15" s="141"/>
      <c r="C15" s="142"/>
      <c r="D15" s="9" t="s">
        <v>49</v>
      </c>
      <c r="E15" s="13" t="s">
        <v>50</v>
      </c>
      <c r="F15" s="10" t="s">
        <v>51</v>
      </c>
      <c r="G15" s="13" t="s">
        <v>52</v>
      </c>
      <c r="H15" s="10" t="s">
        <v>53</v>
      </c>
      <c r="I15" s="13" t="s">
        <v>54</v>
      </c>
      <c r="J15" s="11">
        <v>5000</v>
      </c>
      <c r="K15" s="12">
        <v>2121</v>
      </c>
      <c r="L15" s="12">
        <v>1765</v>
      </c>
      <c r="M15" s="12">
        <v>943</v>
      </c>
      <c r="N15" s="12">
        <v>499</v>
      </c>
      <c r="O15" s="12">
        <v>293</v>
      </c>
      <c r="P15" s="76">
        <v>199</v>
      </c>
      <c r="Q15" s="184"/>
      <c r="R15" s="119"/>
      <c r="S15" s="178">
        <f t="shared" si="1"/>
        <v>0</v>
      </c>
      <c r="T15" s="80">
        <f>+(Q15+S15)*J15</f>
        <v>0</v>
      </c>
    </row>
    <row r="16" spans="1:20" s="1" customFormat="1" ht="27.75" customHeight="1" thickBot="1">
      <c r="A16" s="8">
        <v>9</v>
      </c>
      <c r="B16" s="141"/>
      <c r="C16" s="142"/>
      <c r="D16" s="9" t="s">
        <v>55</v>
      </c>
      <c r="E16" s="13" t="s">
        <v>56</v>
      </c>
      <c r="F16" s="13" t="s">
        <v>57</v>
      </c>
      <c r="G16" s="13" t="s">
        <v>58</v>
      </c>
      <c r="H16" s="10" t="s">
        <v>28</v>
      </c>
      <c r="I16" s="13" t="s">
        <v>59</v>
      </c>
      <c r="J16" s="11">
        <v>1000</v>
      </c>
      <c r="K16" s="12">
        <v>8131</v>
      </c>
      <c r="L16" s="12">
        <v>5586</v>
      </c>
      <c r="M16" s="12">
        <v>4168</v>
      </c>
      <c r="N16" s="12">
        <v>3520</v>
      </c>
      <c r="O16" s="12">
        <v>3245</v>
      </c>
      <c r="P16" s="76">
        <v>3130</v>
      </c>
      <c r="Q16" s="184"/>
      <c r="R16" s="119"/>
      <c r="S16" s="178">
        <f t="shared" si="1"/>
        <v>0</v>
      </c>
      <c r="T16" s="80">
        <f t="shared" si="0"/>
        <v>0</v>
      </c>
    </row>
    <row r="17" spans="1:20" s="1" customFormat="1" ht="36.75" customHeight="1">
      <c r="A17" s="4">
        <v>10</v>
      </c>
      <c r="B17" s="141"/>
      <c r="C17" s="142"/>
      <c r="D17" s="9" t="s">
        <v>60</v>
      </c>
      <c r="E17" s="10" t="s">
        <v>61</v>
      </c>
      <c r="F17" s="10" t="s">
        <v>62</v>
      </c>
      <c r="G17" s="10" t="s">
        <v>63</v>
      </c>
      <c r="H17" s="10" t="s">
        <v>64</v>
      </c>
      <c r="I17" s="10" t="s">
        <v>65</v>
      </c>
      <c r="J17" s="11">
        <v>10000</v>
      </c>
      <c r="K17" s="12">
        <v>5500</v>
      </c>
      <c r="L17" s="12">
        <v>2985</v>
      </c>
      <c r="M17" s="12">
        <v>1405</v>
      </c>
      <c r="N17" s="12">
        <v>714</v>
      </c>
      <c r="O17" s="12">
        <v>369</v>
      </c>
      <c r="P17" s="76">
        <v>211</v>
      </c>
      <c r="Q17" s="184"/>
      <c r="R17" s="119"/>
      <c r="S17" s="178">
        <f t="shared" si="1"/>
        <v>0</v>
      </c>
      <c r="T17" s="80">
        <f t="shared" si="0"/>
        <v>0</v>
      </c>
    </row>
    <row r="18" spans="1:20" s="1" customFormat="1" ht="28.5" customHeight="1">
      <c r="A18" s="8">
        <v>11</v>
      </c>
      <c r="B18" s="141"/>
      <c r="C18" s="142"/>
      <c r="D18" s="9" t="s">
        <v>66</v>
      </c>
      <c r="E18" s="10" t="s">
        <v>61</v>
      </c>
      <c r="F18" s="10" t="s">
        <v>62</v>
      </c>
      <c r="G18" s="10" t="s">
        <v>63</v>
      </c>
      <c r="H18" s="10" t="s">
        <v>64</v>
      </c>
      <c r="I18" s="10" t="s">
        <v>65</v>
      </c>
      <c r="J18" s="11">
        <v>10000</v>
      </c>
      <c r="K18" s="12">
        <v>5500</v>
      </c>
      <c r="L18" s="12">
        <v>2985</v>
      </c>
      <c r="M18" s="12">
        <v>1405</v>
      </c>
      <c r="N18" s="12">
        <v>714</v>
      </c>
      <c r="O18" s="12">
        <v>369</v>
      </c>
      <c r="P18" s="76">
        <v>211</v>
      </c>
      <c r="Q18" s="184"/>
      <c r="R18" s="119"/>
      <c r="S18" s="178">
        <f t="shared" si="1"/>
        <v>0</v>
      </c>
      <c r="T18" s="80">
        <f t="shared" si="0"/>
        <v>0</v>
      </c>
    </row>
    <row r="19" spans="1:20" s="1" customFormat="1" ht="33.75" customHeight="1" thickBot="1">
      <c r="A19" s="8">
        <v>12</v>
      </c>
      <c r="B19" s="141"/>
      <c r="C19" s="142"/>
      <c r="D19" s="9" t="s">
        <v>67</v>
      </c>
      <c r="E19" s="10" t="s">
        <v>61</v>
      </c>
      <c r="F19" s="10" t="s">
        <v>62</v>
      </c>
      <c r="G19" s="10" t="s">
        <v>63</v>
      </c>
      <c r="H19" s="10" t="s">
        <v>64</v>
      </c>
      <c r="I19" s="10" t="s">
        <v>65</v>
      </c>
      <c r="J19" s="11">
        <v>3750</v>
      </c>
      <c r="K19" s="12">
        <v>5500</v>
      </c>
      <c r="L19" s="12">
        <v>2985</v>
      </c>
      <c r="M19" s="12">
        <v>1405</v>
      </c>
      <c r="N19" s="12">
        <v>714</v>
      </c>
      <c r="O19" s="12">
        <v>369</v>
      </c>
      <c r="P19" s="76">
        <v>211</v>
      </c>
      <c r="Q19" s="184"/>
      <c r="R19" s="119"/>
      <c r="S19" s="178">
        <f t="shared" si="1"/>
        <v>0</v>
      </c>
      <c r="T19" s="80">
        <f t="shared" si="0"/>
        <v>0</v>
      </c>
    </row>
    <row r="20" spans="1:20" s="1" customFormat="1" ht="28.5" customHeight="1">
      <c r="A20" s="4">
        <v>13</v>
      </c>
      <c r="B20" s="141"/>
      <c r="C20" s="142"/>
      <c r="D20" s="9" t="s">
        <v>68</v>
      </c>
      <c r="E20" s="10" t="s">
        <v>69</v>
      </c>
      <c r="F20" s="13" t="s">
        <v>70</v>
      </c>
      <c r="G20" s="13" t="s">
        <v>52</v>
      </c>
      <c r="H20" s="13" t="s">
        <v>64</v>
      </c>
      <c r="I20" s="13" t="s">
        <v>71</v>
      </c>
      <c r="J20" s="11">
        <v>3750</v>
      </c>
      <c r="K20" s="12">
        <v>4580</v>
      </c>
      <c r="L20" s="12">
        <v>2375</v>
      </c>
      <c r="M20" s="12">
        <v>1050</v>
      </c>
      <c r="N20" s="12">
        <v>614</v>
      </c>
      <c r="O20" s="12">
        <v>399</v>
      </c>
      <c r="P20" s="76">
        <v>293</v>
      </c>
      <c r="Q20" s="184"/>
      <c r="R20" s="119"/>
      <c r="S20" s="178">
        <f t="shared" si="1"/>
        <v>0</v>
      </c>
      <c r="T20" s="80">
        <f t="shared" si="0"/>
        <v>0</v>
      </c>
    </row>
    <row r="21" spans="1:20" s="1" customFormat="1" ht="33.75" customHeight="1">
      <c r="A21" s="8">
        <v>14</v>
      </c>
      <c r="B21" s="141"/>
      <c r="C21" s="142"/>
      <c r="D21" s="9" t="s">
        <v>72</v>
      </c>
      <c r="E21" s="10" t="s">
        <v>73</v>
      </c>
      <c r="F21" s="10" t="s">
        <v>51</v>
      </c>
      <c r="G21" s="10" t="s">
        <v>27</v>
      </c>
      <c r="H21" s="10" t="s">
        <v>53</v>
      </c>
      <c r="I21" s="10" t="s">
        <v>74</v>
      </c>
      <c r="J21" s="11">
        <v>3750</v>
      </c>
      <c r="K21" s="12">
        <v>2100</v>
      </c>
      <c r="L21" s="12">
        <v>1759</v>
      </c>
      <c r="M21" s="12">
        <v>955</v>
      </c>
      <c r="N21" s="12">
        <v>510</v>
      </c>
      <c r="O21" s="12">
        <v>300</v>
      </c>
      <c r="P21" s="76">
        <v>198</v>
      </c>
      <c r="Q21" s="184"/>
      <c r="R21" s="119"/>
      <c r="S21" s="178">
        <f t="shared" si="1"/>
        <v>0</v>
      </c>
      <c r="T21" s="80">
        <f t="shared" si="0"/>
        <v>0</v>
      </c>
    </row>
    <row r="22" spans="1:20" s="1" customFormat="1" ht="32.25" customHeight="1" thickBot="1">
      <c r="A22" s="8">
        <v>15</v>
      </c>
      <c r="B22" s="141"/>
      <c r="C22" s="142"/>
      <c r="D22" s="42" t="s">
        <v>75</v>
      </c>
      <c r="E22" s="43"/>
      <c r="F22" s="43"/>
      <c r="G22" s="43"/>
      <c r="H22" s="43"/>
      <c r="I22" s="43"/>
      <c r="J22" s="44">
        <v>3750</v>
      </c>
      <c r="K22" s="45"/>
      <c r="L22" s="45"/>
      <c r="M22" s="45"/>
      <c r="N22" s="45"/>
      <c r="O22" s="45"/>
      <c r="P22" s="77"/>
      <c r="Q22" s="184"/>
      <c r="R22" s="119"/>
      <c r="S22" s="178">
        <f t="shared" si="1"/>
        <v>0</v>
      </c>
      <c r="T22" s="80">
        <f t="shared" si="0"/>
        <v>0</v>
      </c>
    </row>
    <row r="23" spans="1:20" s="1" customFormat="1" ht="32.25" customHeight="1">
      <c r="A23" s="4">
        <v>16</v>
      </c>
      <c r="B23" s="141"/>
      <c r="C23" s="142"/>
      <c r="D23" s="42" t="s">
        <v>76</v>
      </c>
      <c r="E23" s="43" t="s">
        <v>61</v>
      </c>
      <c r="F23" s="43" t="s">
        <v>62</v>
      </c>
      <c r="G23" s="43" t="s">
        <v>63</v>
      </c>
      <c r="H23" s="43" t="s">
        <v>64</v>
      </c>
      <c r="I23" s="43" t="s">
        <v>65</v>
      </c>
      <c r="J23" s="44">
        <v>3750</v>
      </c>
      <c r="K23" s="45">
        <v>5500</v>
      </c>
      <c r="L23" s="45">
        <v>2985</v>
      </c>
      <c r="M23" s="45">
        <v>1405</v>
      </c>
      <c r="N23" s="45">
        <v>714</v>
      </c>
      <c r="O23" s="45">
        <v>369</v>
      </c>
      <c r="P23" s="77">
        <v>211</v>
      </c>
      <c r="Q23" s="184"/>
      <c r="R23" s="119"/>
      <c r="S23" s="178">
        <f t="shared" si="1"/>
        <v>0</v>
      </c>
      <c r="T23" s="80">
        <f t="shared" si="0"/>
        <v>0</v>
      </c>
    </row>
    <row r="24" spans="1:20" s="1" customFormat="1" ht="32.25" customHeight="1">
      <c r="A24" s="8">
        <v>17</v>
      </c>
      <c r="B24" s="141"/>
      <c r="C24" s="142"/>
      <c r="D24" s="42" t="s">
        <v>77</v>
      </c>
      <c r="E24" s="43" t="s">
        <v>69</v>
      </c>
      <c r="F24" s="46" t="s">
        <v>70</v>
      </c>
      <c r="G24" s="46" t="s">
        <v>52</v>
      </c>
      <c r="H24" s="46" t="s">
        <v>64</v>
      </c>
      <c r="I24" s="46" t="s">
        <v>71</v>
      </c>
      <c r="J24" s="44">
        <v>3750</v>
      </c>
      <c r="K24" s="45">
        <v>4580</v>
      </c>
      <c r="L24" s="45">
        <v>2375</v>
      </c>
      <c r="M24" s="45">
        <v>1050</v>
      </c>
      <c r="N24" s="45">
        <v>614</v>
      </c>
      <c r="O24" s="45">
        <v>399</v>
      </c>
      <c r="P24" s="77">
        <v>293</v>
      </c>
      <c r="Q24" s="184"/>
      <c r="R24" s="119"/>
      <c r="S24" s="178">
        <f t="shared" si="1"/>
        <v>0</v>
      </c>
      <c r="T24" s="80">
        <f t="shared" si="0"/>
        <v>0</v>
      </c>
    </row>
    <row r="25" spans="1:20" s="1" customFormat="1" ht="43.5" customHeight="1" thickBot="1">
      <c r="A25" s="8">
        <v>18</v>
      </c>
      <c r="B25" s="141"/>
      <c r="C25" s="142"/>
      <c r="D25" s="42" t="s">
        <v>78</v>
      </c>
      <c r="E25" s="43" t="s">
        <v>73</v>
      </c>
      <c r="F25" s="43" t="s">
        <v>51</v>
      </c>
      <c r="G25" s="43" t="s">
        <v>27</v>
      </c>
      <c r="H25" s="43" t="s">
        <v>53</v>
      </c>
      <c r="I25" s="43" t="s">
        <v>74</v>
      </c>
      <c r="J25" s="44">
        <v>3750</v>
      </c>
      <c r="K25" s="45">
        <v>2100</v>
      </c>
      <c r="L25" s="45">
        <v>1759</v>
      </c>
      <c r="M25" s="45">
        <v>955</v>
      </c>
      <c r="N25" s="45">
        <v>510</v>
      </c>
      <c r="O25" s="45">
        <v>300</v>
      </c>
      <c r="P25" s="77">
        <v>198</v>
      </c>
      <c r="Q25" s="184"/>
      <c r="R25" s="119"/>
      <c r="S25" s="178">
        <f t="shared" si="1"/>
        <v>0</v>
      </c>
      <c r="T25" s="80">
        <f t="shared" si="0"/>
        <v>0</v>
      </c>
    </row>
    <row r="26" spans="1:20" s="1" customFormat="1" ht="40.5" customHeight="1">
      <c r="A26" s="4">
        <v>19</v>
      </c>
      <c r="B26" s="141"/>
      <c r="C26" s="142"/>
      <c r="D26" s="42" t="s">
        <v>79</v>
      </c>
      <c r="E26" s="43"/>
      <c r="F26" s="43"/>
      <c r="G26" s="43"/>
      <c r="H26" s="43"/>
      <c r="I26" s="43"/>
      <c r="J26" s="44">
        <v>3750</v>
      </c>
      <c r="K26" s="45"/>
      <c r="L26" s="45"/>
      <c r="M26" s="45"/>
      <c r="N26" s="45"/>
      <c r="O26" s="45"/>
      <c r="P26" s="77"/>
      <c r="Q26" s="184"/>
      <c r="R26" s="119"/>
      <c r="S26" s="178">
        <f t="shared" si="1"/>
        <v>0</v>
      </c>
      <c r="T26" s="80">
        <f t="shared" si="0"/>
        <v>0</v>
      </c>
    </row>
    <row r="27" spans="1:20" s="1" customFormat="1" ht="31.5" customHeight="1">
      <c r="A27" s="8">
        <v>20</v>
      </c>
      <c r="B27" s="141"/>
      <c r="C27" s="142"/>
      <c r="D27" s="42" t="s">
        <v>80</v>
      </c>
      <c r="E27" s="43" t="s">
        <v>61</v>
      </c>
      <c r="F27" s="43" t="s">
        <v>51</v>
      </c>
      <c r="G27" s="43" t="s">
        <v>63</v>
      </c>
      <c r="H27" s="43" t="s">
        <v>64</v>
      </c>
      <c r="I27" s="43" t="s">
        <v>65</v>
      </c>
      <c r="J27" s="44">
        <v>15000</v>
      </c>
      <c r="K27" s="45">
        <v>5500</v>
      </c>
      <c r="L27" s="45">
        <v>2985</v>
      </c>
      <c r="M27" s="45">
        <v>1405</v>
      </c>
      <c r="N27" s="45">
        <v>714</v>
      </c>
      <c r="O27" s="45">
        <v>369</v>
      </c>
      <c r="P27" s="77">
        <v>211</v>
      </c>
      <c r="Q27" s="184"/>
      <c r="R27" s="119"/>
      <c r="S27" s="178">
        <f t="shared" si="1"/>
        <v>0</v>
      </c>
      <c r="T27" s="80">
        <f t="shared" si="0"/>
        <v>0</v>
      </c>
    </row>
    <row r="28" spans="1:20" s="1" customFormat="1" ht="39" customHeight="1" thickBot="1">
      <c r="A28" s="8">
        <v>21</v>
      </c>
      <c r="B28" s="141"/>
      <c r="C28" s="142"/>
      <c r="D28" s="42" t="s">
        <v>81</v>
      </c>
      <c r="E28" s="43" t="s">
        <v>69</v>
      </c>
      <c r="F28" s="46" t="s">
        <v>70</v>
      </c>
      <c r="G28" s="46" t="s">
        <v>52</v>
      </c>
      <c r="H28" s="46" t="s">
        <v>64</v>
      </c>
      <c r="I28" s="46" t="s">
        <v>71</v>
      </c>
      <c r="J28" s="44">
        <v>15000</v>
      </c>
      <c r="K28" s="45">
        <v>4580</v>
      </c>
      <c r="L28" s="45">
        <v>2375</v>
      </c>
      <c r="M28" s="45">
        <v>1050</v>
      </c>
      <c r="N28" s="45">
        <v>614</v>
      </c>
      <c r="O28" s="45">
        <v>399</v>
      </c>
      <c r="P28" s="77">
        <v>293</v>
      </c>
      <c r="Q28" s="184"/>
      <c r="R28" s="119"/>
      <c r="S28" s="178">
        <f t="shared" si="1"/>
        <v>0</v>
      </c>
      <c r="T28" s="80">
        <f t="shared" si="0"/>
        <v>0</v>
      </c>
    </row>
    <row r="29" spans="1:20" s="1" customFormat="1" ht="30.75" customHeight="1">
      <c r="A29" s="4">
        <v>22</v>
      </c>
      <c r="B29" s="141"/>
      <c r="C29" s="142"/>
      <c r="D29" s="42" t="s">
        <v>82</v>
      </c>
      <c r="E29" s="43" t="s">
        <v>73</v>
      </c>
      <c r="F29" s="43" t="s">
        <v>51</v>
      </c>
      <c r="G29" s="43" t="s">
        <v>27</v>
      </c>
      <c r="H29" s="43" t="s">
        <v>53</v>
      </c>
      <c r="I29" s="43" t="s">
        <v>74</v>
      </c>
      <c r="J29" s="44">
        <v>15000</v>
      </c>
      <c r="K29" s="45">
        <v>2100</v>
      </c>
      <c r="L29" s="45">
        <v>1759</v>
      </c>
      <c r="M29" s="45">
        <v>955</v>
      </c>
      <c r="N29" s="45">
        <v>510</v>
      </c>
      <c r="O29" s="45">
        <v>300</v>
      </c>
      <c r="P29" s="77">
        <v>198</v>
      </c>
      <c r="Q29" s="184"/>
      <c r="R29" s="119"/>
      <c r="S29" s="178">
        <f t="shared" si="1"/>
        <v>0</v>
      </c>
      <c r="T29" s="80">
        <f t="shared" si="0"/>
        <v>0</v>
      </c>
    </row>
    <row r="30" spans="1:20" s="1" customFormat="1" ht="40.5" customHeight="1" thickBot="1">
      <c r="A30" s="8">
        <v>23</v>
      </c>
      <c r="B30" s="141"/>
      <c r="C30" s="142"/>
      <c r="D30" s="83" t="s">
        <v>83</v>
      </c>
      <c r="E30" s="112"/>
      <c r="F30" s="112"/>
      <c r="G30" s="112"/>
      <c r="H30" s="112"/>
      <c r="I30" s="112"/>
      <c r="J30" s="113">
        <v>15000</v>
      </c>
      <c r="K30" s="69"/>
      <c r="L30" s="69"/>
      <c r="M30" s="69"/>
      <c r="N30" s="69"/>
      <c r="O30" s="69"/>
      <c r="P30" s="78"/>
      <c r="Q30" s="184"/>
      <c r="R30" s="119"/>
      <c r="S30" s="178">
        <f t="shared" si="1"/>
        <v>0</v>
      </c>
      <c r="T30" s="80">
        <f t="shared" si="0"/>
        <v>0</v>
      </c>
    </row>
    <row r="31" spans="1:20" s="1" customFormat="1" ht="64.5" thickBot="1">
      <c r="A31" s="8">
        <v>24</v>
      </c>
      <c r="B31" s="141"/>
      <c r="C31" s="142"/>
      <c r="D31" s="114" t="s">
        <v>175</v>
      </c>
      <c r="E31" s="24" t="s">
        <v>176</v>
      </c>
      <c r="F31" s="24" t="s">
        <v>177</v>
      </c>
      <c r="G31" s="24" t="s">
        <v>96</v>
      </c>
      <c r="H31" s="18" t="s">
        <v>97</v>
      </c>
      <c r="I31" s="24"/>
      <c r="J31" s="115">
        <v>400</v>
      </c>
      <c r="K31" s="68">
        <v>560</v>
      </c>
      <c r="L31" s="68">
        <v>335</v>
      </c>
      <c r="M31" s="68"/>
      <c r="N31" s="68"/>
      <c r="O31" s="68"/>
      <c r="P31" s="75"/>
      <c r="Q31" s="184"/>
      <c r="R31" s="119"/>
      <c r="S31" s="178">
        <f t="shared" si="1"/>
        <v>0</v>
      </c>
      <c r="T31" s="80">
        <f t="shared" si="0"/>
        <v>0</v>
      </c>
    </row>
    <row r="32" spans="1:20" s="1" customFormat="1" ht="57.75" customHeight="1">
      <c r="A32" s="4">
        <v>25</v>
      </c>
      <c r="B32" s="141"/>
      <c r="C32" s="142"/>
      <c r="D32" s="42" t="s">
        <v>207</v>
      </c>
      <c r="E32" s="24" t="s">
        <v>178</v>
      </c>
      <c r="F32" s="24" t="s">
        <v>87</v>
      </c>
      <c r="G32" s="41" t="s">
        <v>179</v>
      </c>
      <c r="H32" s="18" t="s">
        <v>180</v>
      </c>
      <c r="I32" s="24"/>
      <c r="J32" s="40">
        <v>20</v>
      </c>
      <c r="K32" s="12">
        <v>19510</v>
      </c>
      <c r="L32" s="12"/>
      <c r="M32" s="12"/>
      <c r="N32" s="12"/>
      <c r="O32" s="12"/>
      <c r="P32" s="76"/>
      <c r="Q32" s="184"/>
      <c r="R32" s="119"/>
      <c r="S32" s="178">
        <f t="shared" si="1"/>
        <v>0</v>
      </c>
      <c r="T32" s="80">
        <f t="shared" si="0"/>
        <v>0</v>
      </c>
    </row>
    <row r="33" spans="1:20" s="1" customFormat="1" ht="39" customHeight="1">
      <c r="A33" s="8">
        <v>26</v>
      </c>
      <c r="B33" s="141"/>
      <c r="C33" s="142"/>
      <c r="D33" s="42" t="s">
        <v>171</v>
      </c>
      <c r="E33" s="51" t="s">
        <v>155</v>
      </c>
      <c r="F33" s="51" t="s">
        <v>87</v>
      </c>
      <c r="G33" s="51"/>
      <c r="H33" s="49"/>
      <c r="I33" s="51"/>
      <c r="J33" s="52">
        <v>200</v>
      </c>
      <c r="K33" s="45"/>
      <c r="L33" s="45"/>
      <c r="M33" s="45"/>
      <c r="N33" s="45"/>
      <c r="O33" s="45"/>
      <c r="P33" s="77"/>
      <c r="Q33" s="184"/>
      <c r="R33" s="119"/>
      <c r="S33" s="178">
        <f t="shared" si="1"/>
        <v>0</v>
      </c>
      <c r="T33" s="80">
        <f t="shared" si="0"/>
        <v>0</v>
      </c>
    </row>
    <row r="34" spans="1:20" s="1" customFormat="1" ht="26.25" thickBot="1">
      <c r="A34" s="82">
        <v>27</v>
      </c>
      <c r="B34" s="141"/>
      <c r="C34" s="142"/>
      <c r="D34" s="83" t="s">
        <v>208</v>
      </c>
      <c r="E34" s="84" t="s">
        <v>181</v>
      </c>
      <c r="F34" s="84" t="s">
        <v>95</v>
      </c>
      <c r="G34" s="84" t="s">
        <v>96</v>
      </c>
      <c r="H34" s="84" t="s">
        <v>97</v>
      </c>
      <c r="I34" s="84"/>
      <c r="J34" s="85">
        <v>1000</v>
      </c>
      <c r="K34" s="86">
        <v>4580</v>
      </c>
      <c r="L34" s="86">
        <v>2375</v>
      </c>
      <c r="M34" s="86">
        <v>1050</v>
      </c>
      <c r="N34" s="86">
        <v>614</v>
      </c>
      <c r="O34" s="86">
        <v>399</v>
      </c>
      <c r="P34" s="87">
        <v>293</v>
      </c>
      <c r="Q34" s="184"/>
      <c r="R34" s="120"/>
      <c r="S34" s="179">
        <f t="shared" si="1"/>
        <v>0</v>
      </c>
      <c r="T34" s="101">
        <f t="shared" si="0"/>
        <v>0</v>
      </c>
    </row>
    <row r="35" spans="1:20" s="1" customFormat="1" ht="29.25" customHeight="1" thickBot="1">
      <c r="A35" s="144" t="s">
        <v>196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  <c r="T35" s="110">
        <f>SUM(T8:T34)</f>
        <v>0</v>
      </c>
    </row>
    <row r="36" spans="1:20" s="1" customFormat="1" ht="39" customHeight="1">
      <c r="A36" s="88">
        <v>28</v>
      </c>
      <c r="B36" s="151" t="s">
        <v>84</v>
      </c>
      <c r="C36" s="152"/>
      <c r="D36" s="89" t="s">
        <v>85</v>
      </c>
      <c r="E36" s="90" t="s">
        <v>86</v>
      </c>
      <c r="F36" s="91" t="s">
        <v>87</v>
      </c>
      <c r="G36" s="91" t="s">
        <v>88</v>
      </c>
      <c r="H36" s="91" t="s">
        <v>89</v>
      </c>
      <c r="I36" s="92"/>
      <c r="J36" s="93">
        <v>260</v>
      </c>
      <c r="K36" s="94">
        <v>1251</v>
      </c>
      <c r="L36" s="94">
        <v>1030</v>
      </c>
      <c r="M36" s="94">
        <v>553</v>
      </c>
      <c r="N36" s="94">
        <v>335</v>
      </c>
      <c r="O36" s="94">
        <v>223</v>
      </c>
      <c r="P36" s="95">
        <v>169</v>
      </c>
      <c r="Q36" s="185"/>
      <c r="R36" s="121"/>
      <c r="S36" s="179">
        <f>+Q36*R36</f>
        <v>0</v>
      </c>
      <c r="T36" s="81">
        <f t="shared" si="0"/>
        <v>0</v>
      </c>
    </row>
    <row r="37" spans="1:20" s="1" customFormat="1" ht="24.75" customHeight="1" thickBot="1">
      <c r="A37" s="14">
        <v>29</v>
      </c>
      <c r="B37" s="151"/>
      <c r="C37" s="152"/>
      <c r="D37" s="15" t="s">
        <v>90</v>
      </c>
      <c r="E37" s="16" t="s">
        <v>91</v>
      </c>
      <c r="F37" s="17" t="s">
        <v>87</v>
      </c>
      <c r="G37" s="17" t="s">
        <v>88</v>
      </c>
      <c r="H37" s="17" t="s">
        <v>92</v>
      </c>
      <c r="I37" s="18"/>
      <c r="J37" s="19">
        <v>260</v>
      </c>
      <c r="K37" s="12">
        <v>652</v>
      </c>
      <c r="L37" s="12">
        <v>436</v>
      </c>
      <c r="M37" s="12">
        <v>307</v>
      </c>
      <c r="N37" s="12">
        <v>264</v>
      </c>
      <c r="O37" s="12">
        <v>183</v>
      </c>
      <c r="P37" s="76">
        <v>126</v>
      </c>
      <c r="Q37" s="184"/>
      <c r="R37" s="119"/>
      <c r="S37" s="179">
        <f t="shared" ref="S37:S77" si="2">+Q37*R37</f>
        <v>0</v>
      </c>
      <c r="T37" s="81">
        <f>+(Q37+S37)*J37</f>
        <v>0</v>
      </c>
    </row>
    <row r="38" spans="1:20" s="1" customFormat="1" ht="35.25" customHeight="1">
      <c r="A38" s="70">
        <v>30</v>
      </c>
      <c r="B38" s="151"/>
      <c r="C38" s="152"/>
      <c r="D38" s="15" t="s">
        <v>93</v>
      </c>
      <c r="E38" s="17" t="s">
        <v>94</v>
      </c>
      <c r="F38" s="17" t="s">
        <v>95</v>
      </c>
      <c r="G38" s="17" t="s">
        <v>96</v>
      </c>
      <c r="H38" s="17" t="s">
        <v>97</v>
      </c>
      <c r="I38" s="18"/>
      <c r="J38" s="19">
        <v>150</v>
      </c>
      <c r="K38" s="12">
        <v>4580</v>
      </c>
      <c r="L38" s="12">
        <v>2375</v>
      </c>
      <c r="M38" s="12">
        <v>1050</v>
      </c>
      <c r="N38" s="12">
        <v>614</v>
      </c>
      <c r="O38" s="12">
        <v>399</v>
      </c>
      <c r="P38" s="76">
        <v>293</v>
      </c>
      <c r="Q38" s="184"/>
      <c r="R38" s="119"/>
      <c r="S38" s="179">
        <f t="shared" si="2"/>
        <v>0</v>
      </c>
      <c r="T38" s="81">
        <f t="shared" ref="T38:T77" si="3">+(Q38+S38)*J38</f>
        <v>0</v>
      </c>
    </row>
    <row r="39" spans="1:20" s="1" customFormat="1" ht="29.25" customHeight="1" thickBot="1">
      <c r="A39" s="14">
        <v>31</v>
      </c>
      <c r="B39" s="151"/>
      <c r="C39" s="152"/>
      <c r="D39" s="16" t="s">
        <v>98</v>
      </c>
      <c r="E39" s="16"/>
      <c r="F39" s="20" t="s">
        <v>99</v>
      </c>
      <c r="G39" s="16" t="s">
        <v>100</v>
      </c>
      <c r="H39" s="16" t="s">
        <v>100</v>
      </c>
      <c r="I39" s="16"/>
      <c r="J39" s="19">
        <v>800</v>
      </c>
      <c r="K39" s="12">
        <v>1.0580000000000001</v>
      </c>
      <c r="L39" s="12"/>
      <c r="M39" s="12"/>
      <c r="N39" s="12"/>
      <c r="O39" s="12"/>
      <c r="P39" s="76"/>
      <c r="Q39" s="184"/>
      <c r="R39" s="119"/>
      <c r="S39" s="179">
        <f t="shared" si="2"/>
        <v>0</v>
      </c>
      <c r="T39" s="81">
        <f t="shared" si="3"/>
        <v>0</v>
      </c>
    </row>
    <row r="40" spans="1:20" s="1" customFormat="1" ht="15.75" customHeight="1">
      <c r="A40" s="70">
        <v>32</v>
      </c>
      <c r="B40" s="151"/>
      <c r="C40" s="152"/>
      <c r="D40" s="47" t="s">
        <v>101</v>
      </c>
      <c r="E40" s="48" t="s">
        <v>102</v>
      </c>
      <c r="F40" s="48"/>
      <c r="G40" s="48" t="s">
        <v>103</v>
      </c>
      <c r="H40" s="48"/>
      <c r="I40" s="48"/>
      <c r="J40" s="49">
        <v>2</v>
      </c>
      <c r="K40" s="45">
        <v>20000</v>
      </c>
      <c r="L40" s="45"/>
      <c r="M40" s="45"/>
      <c r="N40" s="45"/>
      <c r="O40" s="45"/>
      <c r="P40" s="77"/>
      <c r="Q40" s="184"/>
      <c r="R40" s="119"/>
      <c r="S40" s="179">
        <f t="shared" si="2"/>
        <v>0</v>
      </c>
      <c r="T40" s="81">
        <f t="shared" si="3"/>
        <v>0</v>
      </c>
    </row>
    <row r="41" spans="1:20" s="1" customFormat="1" ht="55.5" customHeight="1" thickBot="1">
      <c r="A41" s="14">
        <v>33</v>
      </c>
      <c r="B41" s="151"/>
      <c r="C41" s="152"/>
      <c r="D41" s="15" t="s">
        <v>104</v>
      </c>
      <c r="E41" s="17" t="s">
        <v>86</v>
      </c>
      <c r="F41" s="17" t="s">
        <v>105</v>
      </c>
      <c r="G41" s="17" t="s">
        <v>96</v>
      </c>
      <c r="H41" s="17" t="s">
        <v>97</v>
      </c>
      <c r="I41" s="16"/>
      <c r="J41" s="21">
        <v>900</v>
      </c>
      <c r="K41" s="12">
        <v>2486</v>
      </c>
      <c r="L41" s="12">
        <v>2070</v>
      </c>
      <c r="M41" s="12">
        <v>753</v>
      </c>
      <c r="N41" s="12">
        <v>412</v>
      </c>
      <c r="O41" s="12">
        <v>264</v>
      </c>
      <c r="P41" s="76">
        <v>192</v>
      </c>
      <c r="Q41" s="184"/>
      <c r="R41" s="119"/>
      <c r="S41" s="179">
        <f t="shared" si="2"/>
        <v>0</v>
      </c>
      <c r="T41" s="81">
        <f t="shared" si="3"/>
        <v>0</v>
      </c>
    </row>
    <row r="42" spans="1:20" s="1" customFormat="1" ht="15.75" customHeight="1">
      <c r="A42" s="70">
        <v>34</v>
      </c>
      <c r="B42" s="151"/>
      <c r="C42" s="152"/>
      <c r="D42" s="15" t="s">
        <v>85</v>
      </c>
      <c r="E42" s="22" t="s">
        <v>86</v>
      </c>
      <c r="F42" s="17" t="s">
        <v>87</v>
      </c>
      <c r="G42" s="17" t="s">
        <v>88</v>
      </c>
      <c r="H42" s="17" t="s">
        <v>89</v>
      </c>
      <c r="I42" s="16"/>
      <c r="J42" s="19">
        <v>650</v>
      </c>
      <c r="K42" s="12">
        <v>1251</v>
      </c>
      <c r="L42" s="12">
        <v>1030</v>
      </c>
      <c r="M42" s="12">
        <v>553</v>
      </c>
      <c r="N42" s="12">
        <v>335</v>
      </c>
      <c r="O42" s="12">
        <v>223</v>
      </c>
      <c r="P42" s="76">
        <v>169</v>
      </c>
      <c r="Q42" s="184"/>
      <c r="R42" s="119"/>
      <c r="S42" s="179">
        <f t="shared" si="2"/>
        <v>0</v>
      </c>
      <c r="T42" s="81">
        <f t="shared" si="3"/>
        <v>0</v>
      </c>
    </row>
    <row r="43" spans="1:20" s="1" customFormat="1" ht="29.25" customHeight="1" thickBot="1">
      <c r="A43" s="14">
        <v>35</v>
      </c>
      <c r="B43" s="151"/>
      <c r="C43" s="152"/>
      <c r="D43" s="15" t="s">
        <v>93</v>
      </c>
      <c r="E43" s="17" t="s">
        <v>94</v>
      </c>
      <c r="F43" s="17" t="s">
        <v>95</v>
      </c>
      <c r="G43" s="17" t="s">
        <v>96</v>
      </c>
      <c r="H43" s="17" t="s">
        <v>97</v>
      </c>
      <c r="I43" s="16"/>
      <c r="J43" s="19">
        <f>400+100</f>
        <v>500</v>
      </c>
      <c r="K43" s="12">
        <v>4580</v>
      </c>
      <c r="L43" s="12">
        <v>2375</v>
      </c>
      <c r="M43" s="12">
        <v>1050</v>
      </c>
      <c r="N43" s="12">
        <v>614</v>
      </c>
      <c r="O43" s="12">
        <v>399</v>
      </c>
      <c r="P43" s="76">
        <v>293</v>
      </c>
      <c r="Q43" s="184"/>
      <c r="R43" s="119"/>
      <c r="S43" s="179">
        <f t="shared" si="2"/>
        <v>0</v>
      </c>
      <c r="T43" s="81">
        <f t="shared" si="3"/>
        <v>0</v>
      </c>
    </row>
    <row r="44" spans="1:20" s="1" customFormat="1" ht="38.25">
      <c r="A44" s="70">
        <v>36</v>
      </c>
      <c r="B44" s="151"/>
      <c r="C44" s="152"/>
      <c r="D44" s="15" t="s">
        <v>106</v>
      </c>
      <c r="E44" s="22" t="s">
        <v>107</v>
      </c>
      <c r="F44" s="17" t="s">
        <v>108</v>
      </c>
      <c r="G44" s="17" t="s">
        <v>96</v>
      </c>
      <c r="H44" s="17" t="s">
        <v>109</v>
      </c>
      <c r="I44" s="16"/>
      <c r="J44" s="19">
        <v>600</v>
      </c>
      <c r="K44" s="12">
        <v>17800</v>
      </c>
      <c r="L44" s="12">
        <v>9378</v>
      </c>
      <c r="M44" s="12">
        <v>4300</v>
      </c>
      <c r="N44" s="12">
        <v>2611</v>
      </c>
      <c r="O44" s="12">
        <v>1780</v>
      </c>
      <c r="P44" s="76">
        <v>1370</v>
      </c>
      <c r="Q44" s="184"/>
      <c r="R44" s="119"/>
      <c r="S44" s="179">
        <f t="shared" si="2"/>
        <v>0</v>
      </c>
      <c r="T44" s="81">
        <f t="shared" si="3"/>
        <v>0</v>
      </c>
    </row>
    <row r="45" spans="1:20" s="1" customFormat="1" ht="34.5" customHeight="1" thickBot="1">
      <c r="A45" s="14">
        <v>37</v>
      </c>
      <c r="B45" s="151"/>
      <c r="C45" s="152"/>
      <c r="D45" s="15" t="s">
        <v>110</v>
      </c>
      <c r="E45" s="16" t="s">
        <v>111</v>
      </c>
      <c r="F45" s="17" t="s">
        <v>108</v>
      </c>
      <c r="G45" s="17" t="s">
        <v>88</v>
      </c>
      <c r="H45" s="17" t="s">
        <v>112</v>
      </c>
      <c r="I45" s="16"/>
      <c r="J45" s="19">
        <v>200</v>
      </c>
      <c r="K45" s="12">
        <v>1000</v>
      </c>
      <c r="L45" s="12"/>
      <c r="M45" s="12"/>
      <c r="N45" s="12"/>
      <c r="O45" s="12"/>
      <c r="P45" s="76"/>
      <c r="Q45" s="184"/>
      <c r="R45" s="119"/>
      <c r="S45" s="179">
        <f t="shared" si="2"/>
        <v>0</v>
      </c>
      <c r="T45" s="81">
        <f t="shared" si="3"/>
        <v>0</v>
      </c>
    </row>
    <row r="46" spans="1:20" s="1" customFormat="1" ht="90.75" customHeight="1">
      <c r="A46" s="70">
        <v>38</v>
      </c>
      <c r="B46" s="151"/>
      <c r="C46" s="152"/>
      <c r="D46" s="15" t="s">
        <v>113</v>
      </c>
      <c r="E46" s="17" t="s">
        <v>114</v>
      </c>
      <c r="F46" s="22" t="s">
        <v>115</v>
      </c>
      <c r="G46" s="22" t="s">
        <v>116</v>
      </c>
      <c r="H46" s="22" t="s">
        <v>117</v>
      </c>
      <c r="I46" s="16"/>
      <c r="J46" s="19">
        <v>600</v>
      </c>
      <c r="K46" s="12">
        <v>12400</v>
      </c>
      <c r="L46" s="12">
        <v>10217</v>
      </c>
      <c r="M46" s="12">
        <v>8210</v>
      </c>
      <c r="N46" s="12">
        <v>7035</v>
      </c>
      <c r="O46" s="12">
        <v>6280</v>
      </c>
      <c r="P46" s="76">
        <v>5870</v>
      </c>
      <c r="Q46" s="184"/>
      <c r="R46" s="119"/>
      <c r="S46" s="179">
        <f t="shared" si="2"/>
        <v>0</v>
      </c>
      <c r="T46" s="81">
        <f t="shared" si="3"/>
        <v>0</v>
      </c>
    </row>
    <row r="47" spans="1:20" s="1" customFormat="1" ht="25.5" customHeight="1" thickBot="1">
      <c r="A47" s="14">
        <v>39</v>
      </c>
      <c r="B47" s="151"/>
      <c r="C47" s="152"/>
      <c r="D47" s="15" t="s">
        <v>90</v>
      </c>
      <c r="E47" s="16" t="s">
        <v>91</v>
      </c>
      <c r="F47" s="17" t="s">
        <v>87</v>
      </c>
      <c r="G47" s="17" t="s">
        <v>88</v>
      </c>
      <c r="H47" s="17" t="s">
        <v>92</v>
      </c>
      <c r="I47" s="16"/>
      <c r="J47" s="19">
        <v>600</v>
      </c>
      <c r="K47" s="12">
        <v>652</v>
      </c>
      <c r="L47" s="12">
        <v>436</v>
      </c>
      <c r="M47" s="12">
        <v>307</v>
      </c>
      <c r="N47" s="12">
        <v>264</v>
      </c>
      <c r="O47" s="12">
        <v>183</v>
      </c>
      <c r="P47" s="76">
        <v>126</v>
      </c>
      <c r="Q47" s="184"/>
      <c r="R47" s="119"/>
      <c r="S47" s="179">
        <f t="shared" si="2"/>
        <v>0</v>
      </c>
      <c r="T47" s="81">
        <f t="shared" si="3"/>
        <v>0</v>
      </c>
    </row>
    <row r="48" spans="1:20" s="1" customFormat="1" ht="27" customHeight="1">
      <c r="A48" s="70">
        <v>40</v>
      </c>
      <c r="B48" s="151"/>
      <c r="C48" s="152"/>
      <c r="D48" s="47" t="s">
        <v>118</v>
      </c>
      <c r="E48" s="48" t="s">
        <v>119</v>
      </c>
      <c r="F48" s="48" t="s">
        <v>120</v>
      </c>
      <c r="G48" s="48" t="s">
        <v>121</v>
      </c>
      <c r="H48" s="48" t="s">
        <v>112</v>
      </c>
      <c r="I48" s="48"/>
      <c r="J48" s="49">
        <v>20</v>
      </c>
      <c r="K48" s="45"/>
      <c r="L48" s="45"/>
      <c r="M48" s="45"/>
      <c r="N48" s="45"/>
      <c r="O48" s="45"/>
      <c r="P48" s="77"/>
      <c r="Q48" s="184"/>
      <c r="R48" s="119"/>
      <c r="S48" s="179">
        <f t="shared" si="2"/>
        <v>0</v>
      </c>
      <c r="T48" s="81">
        <f t="shared" si="3"/>
        <v>0</v>
      </c>
    </row>
    <row r="49" spans="1:20" s="1" customFormat="1" ht="25.5" customHeight="1" thickBot="1">
      <c r="A49" s="96">
        <v>41</v>
      </c>
      <c r="B49" s="151"/>
      <c r="C49" s="152"/>
      <c r="D49" s="97" t="s">
        <v>122</v>
      </c>
      <c r="E49" s="126" t="s">
        <v>123</v>
      </c>
      <c r="F49" s="126"/>
      <c r="G49" s="126"/>
      <c r="H49" s="126"/>
      <c r="I49" s="98"/>
      <c r="J49" s="99">
        <v>8000</v>
      </c>
      <c r="K49" s="86">
        <v>140</v>
      </c>
      <c r="L49" s="86">
        <v>130</v>
      </c>
      <c r="M49" s="86">
        <v>90</v>
      </c>
      <c r="N49" s="86">
        <v>70</v>
      </c>
      <c r="O49" s="86">
        <v>62</v>
      </c>
      <c r="P49" s="87">
        <v>42</v>
      </c>
      <c r="Q49" s="186"/>
      <c r="R49" s="120"/>
      <c r="S49" s="179">
        <f t="shared" si="2"/>
        <v>0</v>
      </c>
      <c r="T49" s="81">
        <f t="shared" si="3"/>
        <v>0</v>
      </c>
    </row>
    <row r="50" spans="1:20" s="1" customFormat="1" ht="30.75" customHeight="1" thickBot="1">
      <c r="A50" s="144" t="s">
        <v>193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110">
        <f>SUM(T36:T49)</f>
        <v>0</v>
      </c>
    </row>
    <row r="51" spans="1:20" s="1" customFormat="1" ht="37.5" customHeight="1">
      <c r="A51" s="25">
        <v>42</v>
      </c>
      <c r="B51" s="127" t="s">
        <v>124</v>
      </c>
      <c r="C51" s="128"/>
      <c r="D51" s="89" t="s">
        <v>125</v>
      </c>
      <c r="E51" s="91" t="s">
        <v>126</v>
      </c>
      <c r="F51" s="91" t="s">
        <v>127</v>
      </c>
      <c r="G51" s="91" t="s">
        <v>100</v>
      </c>
      <c r="H51" s="91" t="s">
        <v>100</v>
      </c>
      <c r="I51" s="91" t="s">
        <v>128</v>
      </c>
      <c r="J51" s="100">
        <v>3000</v>
      </c>
      <c r="K51" s="94">
        <v>1058</v>
      </c>
      <c r="L51" s="94"/>
      <c r="M51" s="94"/>
      <c r="N51" s="94"/>
      <c r="O51" s="94"/>
      <c r="P51" s="95"/>
      <c r="Q51" s="185"/>
      <c r="R51" s="121"/>
      <c r="S51" s="179">
        <f t="shared" si="2"/>
        <v>0</v>
      </c>
      <c r="T51" s="81">
        <f t="shared" si="3"/>
        <v>0</v>
      </c>
    </row>
    <row r="52" spans="1:20" s="1" customFormat="1" ht="35.25" customHeight="1">
      <c r="A52" s="25">
        <v>43</v>
      </c>
      <c r="B52" s="127"/>
      <c r="C52" s="128"/>
      <c r="D52" s="15" t="s">
        <v>129</v>
      </c>
      <c r="E52" s="17" t="s">
        <v>86</v>
      </c>
      <c r="F52" s="17" t="s">
        <v>130</v>
      </c>
      <c r="G52" s="17" t="s">
        <v>131</v>
      </c>
      <c r="H52" s="17" t="s">
        <v>132</v>
      </c>
      <c r="I52" s="17" t="s">
        <v>133</v>
      </c>
      <c r="J52" s="24">
        <v>500</v>
      </c>
      <c r="K52" s="12">
        <v>26502</v>
      </c>
      <c r="L52" s="12">
        <v>13617</v>
      </c>
      <c r="M52" s="12">
        <v>6061</v>
      </c>
      <c r="N52" s="12">
        <v>3600</v>
      </c>
      <c r="O52" s="12">
        <v>2520</v>
      </c>
      <c r="P52" s="76">
        <v>1990</v>
      </c>
      <c r="Q52" s="185"/>
      <c r="R52" s="119"/>
      <c r="S52" s="178">
        <f t="shared" si="2"/>
        <v>0</v>
      </c>
      <c r="T52" s="80">
        <f t="shared" si="3"/>
        <v>0</v>
      </c>
    </row>
    <row r="53" spans="1:20" s="1" customFormat="1" ht="72" customHeight="1" thickBot="1">
      <c r="A53" s="25">
        <v>44</v>
      </c>
      <c r="B53" s="127"/>
      <c r="C53" s="128"/>
      <c r="D53" s="15" t="s">
        <v>134</v>
      </c>
      <c r="E53" s="17" t="s">
        <v>86</v>
      </c>
      <c r="F53" s="17" t="s">
        <v>135</v>
      </c>
      <c r="G53" s="17" t="s">
        <v>136</v>
      </c>
      <c r="H53" s="17" t="s">
        <v>137</v>
      </c>
      <c r="I53" s="17" t="s">
        <v>133</v>
      </c>
      <c r="J53" s="24">
        <v>6000</v>
      </c>
      <c r="K53" s="12"/>
      <c r="L53" s="12"/>
      <c r="M53" s="12"/>
      <c r="N53" s="12">
        <v>428</v>
      </c>
      <c r="O53" s="12"/>
      <c r="P53" s="76"/>
      <c r="Q53" s="185"/>
      <c r="R53" s="119"/>
      <c r="S53" s="178">
        <f t="shared" si="2"/>
        <v>0</v>
      </c>
      <c r="T53" s="80">
        <f t="shared" si="3"/>
        <v>0</v>
      </c>
    </row>
    <row r="54" spans="1:20" s="1" customFormat="1" ht="62.25" customHeight="1">
      <c r="A54" s="23">
        <v>45</v>
      </c>
      <c r="B54" s="127"/>
      <c r="C54" s="128"/>
      <c r="D54" s="15" t="s">
        <v>138</v>
      </c>
      <c r="E54" s="17" t="s">
        <v>86</v>
      </c>
      <c r="F54" s="17" t="s">
        <v>139</v>
      </c>
      <c r="G54" s="17" t="s">
        <v>140</v>
      </c>
      <c r="H54" s="17" t="s">
        <v>97</v>
      </c>
      <c r="I54" s="17" t="s">
        <v>141</v>
      </c>
      <c r="J54" s="24">
        <v>4000</v>
      </c>
      <c r="K54" s="12"/>
      <c r="L54" s="12"/>
      <c r="M54" s="12"/>
      <c r="N54" s="12">
        <v>463</v>
      </c>
      <c r="O54" s="12"/>
      <c r="P54" s="76"/>
      <c r="Q54" s="185"/>
      <c r="R54" s="119"/>
      <c r="S54" s="178">
        <f t="shared" si="2"/>
        <v>0</v>
      </c>
      <c r="T54" s="80">
        <f t="shared" si="3"/>
        <v>0</v>
      </c>
    </row>
    <row r="55" spans="1:20" s="1" customFormat="1" ht="49.5" customHeight="1">
      <c r="A55" s="25">
        <v>46</v>
      </c>
      <c r="B55" s="127"/>
      <c r="C55" s="128"/>
      <c r="D55" s="15" t="s">
        <v>142</v>
      </c>
      <c r="E55" s="17" t="s">
        <v>86</v>
      </c>
      <c r="F55" s="17" t="s">
        <v>130</v>
      </c>
      <c r="G55" s="17" t="s">
        <v>131</v>
      </c>
      <c r="H55" s="17" t="s">
        <v>132</v>
      </c>
      <c r="I55" s="17" t="s">
        <v>133</v>
      </c>
      <c r="J55" s="24">
        <v>2000</v>
      </c>
      <c r="K55" s="12">
        <v>26502</v>
      </c>
      <c r="L55" s="12">
        <v>13617</v>
      </c>
      <c r="M55" s="12">
        <v>6061</v>
      </c>
      <c r="N55" s="12">
        <v>3600</v>
      </c>
      <c r="O55" s="12">
        <v>2520</v>
      </c>
      <c r="P55" s="76">
        <v>1990</v>
      </c>
      <c r="Q55" s="185"/>
      <c r="R55" s="119"/>
      <c r="S55" s="178">
        <f t="shared" si="2"/>
        <v>0</v>
      </c>
      <c r="T55" s="80">
        <f t="shared" si="3"/>
        <v>0</v>
      </c>
    </row>
    <row r="56" spans="1:20" s="1" customFormat="1" ht="39.75" customHeight="1" thickBot="1">
      <c r="A56" s="25">
        <v>47</v>
      </c>
      <c r="B56" s="129"/>
      <c r="C56" s="128"/>
      <c r="D56" s="15" t="s">
        <v>143</v>
      </c>
      <c r="E56" s="17" t="s">
        <v>86</v>
      </c>
      <c r="F56" s="17" t="s">
        <v>144</v>
      </c>
      <c r="G56" s="17" t="s">
        <v>131</v>
      </c>
      <c r="H56" s="17" t="s">
        <v>145</v>
      </c>
      <c r="I56" s="17" t="s">
        <v>133</v>
      </c>
      <c r="J56" s="24">
        <v>2000</v>
      </c>
      <c r="K56" s="12">
        <v>26502</v>
      </c>
      <c r="L56" s="12">
        <v>13617</v>
      </c>
      <c r="M56" s="12">
        <v>6061</v>
      </c>
      <c r="N56" s="12">
        <v>3600</v>
      </c>
      <c r="O56" s="12">
        <v>2520</v>
      </c>
      <c r="P56" s="76">
        <v>1990</v>
      </c>
      <c r="Q56" s="185"/>
      <c r="R56" s="119"/>
      <c r="S56" s="178">
        <f t="shared" si="2"/>
        <v>0</v>
      </c>
      <c r="T56" s="80">
        <f t="shared" si="3"/>
        <v>0</v>
      </c>
    </row>
    <row r="57" spans="1:20" s="1" customFormat="1" ht="47.25" customHeight="1">
      <c r="A57" s="23">
        <v>48</v>
      </c>
      <c r="B57" s="129"/>
      <c r="C57" s="128"/>
      <c r="D57" s="15" t="s">
        <v>146</v>
      </c>
      <c r="E57" s="17" t="s">
        <v>86</v>
      </c>
      <c r="F57" s="17" t="s">
        <v>147</v>
      </c>
      <c r="G57" s="17" t="s">
        <v>131</v>
      </c>
      <c r="H57" s="17" t="s">
        <v>148</v>
      </c>
      <c r="I57" s="17" t="s">
        <v>149</v>
      </c>
      <c r="J57" s="24">
        <v>250</v>
      </c>
      <c r="K57" s="12">
        <v>79420</v>
      </c>
      <c r="L57" s="12">
        <v>34684</v>
      </c>
      <c r="M57" s="12"/>
      <c r="N57" s="12"/>
      <c r="O57" s="12"/>
      <c r="P57" s="76"/>
      <c r="Q57" s="185"/>
      <c r="R57" s="119"/>
      <c r="S57" s="178">
        <f t="shared" si="2"/>
        <v>0</v>
      </c>
      <c r="T57" s="80">
        <f t="shared" si="3"/>
        <v>0</v>
      </c>
    </row>
    <row r="58" spans="1:20" s="1" customFormat="1" ht="40.5" customHeight="1">
      <c r="A58" s="25">
        <v>49</v>
      </c>
      <c r="B58" s="129"/>
      <c r="C58" s="128"/>
      <c r="D58" s="15" t="s">
        <v>150</v>
      </c>
      <c r="E58" s="17" t="s">
        <v>86</v>
      </c>
      <c r="F58" s="17" t="s">
        <v>144</v>
      </c>
      <c r="G58" s="17" t="s">
        <v>131</v>
      </c>
      <c r="H58" s="17" t="s">
        <v>145</v>
      </c>
      <c r="I58" s="17" t="s">
        <v>133</v>
      </c>
      <c r="J58" s="24">
        <v>2000</v>
      </c>
      <c r="K58" s="12">
        <v>26502</v>
      </c>
      <c r="L58" s="12">
        <v>13617</v>
      </c>
      <c r="M58" s="12">
        <v>6061</v>
      </c>
      <c r="N58" s="12">
        <v>3600</v>
      </c>
      <c r="O58" s="12">
        <v>2520</v>
      </c>
      <c r="P58" s="76">
        <v>1990</v>
      </c>
      <c r="Q58" s="185"/>
      <c r="R58" s="119"/>
      <c r="S58" s="178">
        <f t="shared" si="2"/>
        <v>0</v>
      </c>
      <c r="T58" s="80">
        <f t="shared" si="3"/>
        <v>0</v>
      </c>
    </row>
    <row r="59" spans="1:20" s="1" customFormat="1" ht="64.5" thickBot="1">
      <c r="A59" s="102">
        <v>50</v>
      </c>
      <c r="B59" s="129"/>
      <c r="C59" s="128"/>
      <c r="D59" s="103" t="s">
        <v>151</v>
      </c>
      <c r="E59" s="104" t="s">
        <v>86</v>
      </c>
      <c r="F59" s="104" t="s">
        <v>144</v>
      </c>
      <c r="G59" s="104" t="s">
        <v>131</v>
      </c>
      <c r="H59" s="104" t="s">
        <v>145</v>
      </c>
      <c r="I59" s="104" t="s">
        <v>133</v>
      </c>
      <c r="J59" s="84">
        <v>3000</v>
      </c>
      <c r="K59" s="86">
        <v>26502</v>
      </c>
      <c r="L59" s="86">
        <v>13617</v>
      </c>
      <c r="M59" s="86">
        <v>6061</v>
      </c>
      <c r="N59" s="86">
        <v>3600</v>
      </c>
      <c r="O59" s="86">
        <v>2520</v>
      </c>
      <c r="P59" s="87">
        <v>1990</v>
      </c>
      <c r="Q59" s="185"/>
      <c r="R59" s="120"/>
      <c r="S59" s="180">
        <f t="shared" si="2"/>
        <v>0</v>
      </c>
      <c r="T59" s="80">
        <f t="shared" si="3"/>
        <v>0</v>
      </c>
    </row>
    <row r="60" spans="1:20" s="1" customFormat="1" ht="32.25" customHeight="1" thickBot="1">
      <c r="A60" s="144" t="s">
        <v>194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6"/>
      <c r="T60" s="110">
        <f>SUM(T51:T59)</f>
        <v>0</v>
      </c>
    </row>
    <row r="61" spans="1:20" s="1" customFormat="1" ht="26.25" customHeight="1">
      <c r="A61" s="105">
        <v>51</v>
      </c>
      <c r="B61" s="130" t="s">
        <v>152</v>
      </c>
      <c r="C61" s="133" t="s">
        <v>209</v>
      </c>
      <c r="D61" s="103" t="s">
        <v>153</v>
      </c>
      <c r="E61" s="106" t="s">
        <v>94</v>
      </c>
      <c r="F61" s="106" t="s">
        <v>95</v>
      </c>
      <c r="G61" s="106" t="s">
        <v>96</v>
      </c>
      <c r="H61" s="107" t="s">
        <v>97</v>
      </c>
      <c r="I61" s="108"/>
      <c r="J61" s="109">
        <v>700</v>
      </c>
      <c r="K61" s="94">
        <v>4580</v>
      </c>
      <c r="L61" s="94">
        <v>2375</v>
      </c>
      <c r="M61" s="94">
        <v>1050</v>
      </c>
      <c r="N61" s="94">
        <v>614</v>
      </c>
      <c r="O61" s="94">
        <v>399</v>
      </c>
      <c r="P61" s="95">
        <v>293</v>
      </c>
      <c r="Q61" s="185"/>
      <c r="R61" s="121"/>
      <c r="S61" s="179">
        <f t="shared" si="2"/>
        <v>0</v>
      </c>
      <c r="T61" s="81">
        <f>+(Q61+S61)*J61</f>
        <v>0</v>
      </c>
    </row>
    <row r="62" spans="1:20" s="1" customFormat="1" ht="22.5" customHeight="1" thickBot="1">
      <c r="A62" s="27">
        <v>52</v>
      </c>
      <c r="B62" s="131"/>
      <c r="C62" s="133"/>
      <c r="D62" s="103" t="s">
        <v>154</v>
      </c>
      <c r="E62" s="10" t="s">
        <v>155</v>
      </c>
      <c r="F62" s="10" t="s">
        <v>87</v>
      </c>
      <c r="G62" s="10"/>
      <c r="H62" s="28"/>
      <c r="I62" s="29"/>
      <c r="J62" s="30">
        <v>14000</v>
      </c>
      <c r="K62" s="12"/>
      <c r="L62" s="12"/>
      <c r="M62" s="12"/>
      <c r="N62" s="12"/>
      <c r="O62" s="12"/>
      <c r="P62" s="76"/>
      <c r="Q62" s="184"/>
      <c r="R62" s="119"/>
      <c r="S62" s="178">
        <f t="shared" si="2"/>
        <v>0</v>
      </c>
      <c r="T62" s="81">
        <f t="shared" si="3"/>
        <v>0</v>
      </c>
    </row>
    <row r="63" spans="1:20" s="1" customFormat="1" ht="51">
      <c r="A63" s="26">
        <v>53</v>
      </c>
      <c r="B63" s="131"/>
      <c r="C63" s="133"/>
      <c r="D63" s="103" t="s">
        <v>156</v>
      </c>
      <c r="E63" s="13" t="s">
        <v>157</v>
      </c>
      <c r="F63" s="31" t="s">
        <v>158</v>
      </c>
      <c r="G63" s="31" t="s">
        <v>159</v>
      </c>
      <c r="H63" s="28" t="s">
        <v>160</v>
      </c>
      <c r="I63" s="18"/>
      <c r="J63" s="30">
        <v>14500</v>
      </c>
      <c r="K63" s="12">
        <v>29990</v>
      </c>
      <c r="L63" s="12">
        <v>14066</v>
      </c>
      <c r="M63" s="12">
        <v>6693</v>
      </c>
      <c r="N63" s="12">
        <v>3970</v>
      </c>
      <c r="O63" s="12">
        <v>2660</v>
      </c>
      <c r="P63" s="76">
        <v>2014</v>
      </c>
      <c r="Q63" s="184"/>
      <c r="R63" s="119"/>
      <c r="S63" s="178">
        <f t="shared" si="2"/>
        <v>0</v>
      </c>
      <c r="T63" s="81">
        <f t="shared" si="3"/>
        <v>0</v>
      </c>
    </row>
    <row r="64" spans="1:20" s="1" customFormat="1" ht="90" customHeight="1" thickBot="1">
      <c r="A64" s="27">
        <v>54</v>
      </c>
      <c r="B64" s="131"/>
      <c r="C64" s="133"/>
      <c r="D64" s="103" t="s">
        <v>161</v>
      </c>
      <c r="E64" s="32" t="s">
        <v>86</v>
      </c>
      <c r="F64" s="13" t="s">
        <v>162</v>
      </c>
      <c r="G64" s="13" t="s">
        <v>163</v>
      </c>
      <c r="H64" s="33" t="s">
        <v>164</v>
      </c>
      <c r="I64" s="18"/>
      <c r="J64" s="30">
        <v>350</v>
      </c>
      <c r="K64" s="12">
        <v>2345</v>
      </c>
      <c r="L64" s="12">
        <v>2124</v>
      </c>
      <c r="M64" s="12">
        <v>1753</v>
      </c>
      <c r="N64" s="12">
        <v>1480</v>
      </c>
      <c r="O64" s="12">
        <v>1342</v>
      </c>
      <c r="P64" s="76">
        <v>1278</v>
      </c>
      <c r="Q64" s="184"/>
      <c r="R64" s="119"/>
      <c r="S64" s="178">
        <f t="shared" si="2"/>
        <v>0</v>
      </c>
      <c r="T64" s="81">
        <f t="shared" si="3"/>
        <v>0</v>
      </c>
    </row>
    <row r="65" spans="1:20" s="1" customFormat="1" ht="96" customHeight="1">
      <c r="A65" s="26">
        <v>55</v>
      </c>
      <c r="B65" s="131"/>
      <c r="C65" s="133"/>
      <c r="D65" s="103" t="s">
        <v>165</v>
      </c>
      <c r="E65" s="32" t="s">
        <v>86</v>
      </c>
      <c r="F65" s="13" t="s">
        <v>166</v>
      </c>
      <c r="G65" s="13" t="s">
        <v>163</v>
      </c>
      <c r="H65" s="33" t="s">
        <v>164</v>
      </c>
      <c r="I65" s="18"/>
      <c r="J65" s="30">
        <v>13800</v>
      </c>
      <c r="K65" s="12">
        <v>2345</v>
      </c>
      <c r="L65" s="12">
        <v>2124</v>
      </c>
      <c r="M65" s="12">
        <v>1753</v>
      </c>
      <c r="N65" s="12">
        <v>1480</v>
      </c>
      <c r="O65" s="12">
        <v>1342</v>
      </c>
      <c r="P65" s="76">
        <v>1278</v>
      </c>
      <c r="Q65" s="184"/>
      <c r="R65" s="119"/>
      <c r="S65" s="178">
        <f t="shared" si="2"/>
        <v>0</v>
      </c>
      <c r="T65" s="81">
        <f t="shared" si="3"/>
        <v>0</v>
      </c>
    </row>
    <row r="66" spans="1:20" s="1" customFormat="1" ht="48.75" customHeight="1" thickBot="1">
      <c r="A66" s="27">
        <v>56</v>
      </c>
      <c r="B66" s="131"/>
      <c r="C66" s="134"/>
      <c r="D66" s="103" t="s">
        <v>167</v>
      </c>
      <c r="E66" s="34" t="s">
        <v>168</v>
      </c>
      <c r="F66" s="34" t="s">
        <v>87</v>
      </c>
      <c r="G66" s="35" t="s">
        <v>169</v>
      </c>
      <c r="H66" s="35" t="s">
        <v>109</v>
      </c>
      <c r="I66" s="36"/>
      <c r="J66" s="30">
        <v>14500</v>
      </c>
      <c r="K66" s="12">
        <v>3464</v>
      </c>
      <c r="L66" s="12">
        <v>1105</v>
      </c>
      <c r="M66" s="12">
        <v>600</v>
      </c>
      <c r="N66" s="12">
        <v>372</v>
      </c>
      <c r="O66" s="12">
        <v>201</v>
      </c>
      <c r="P66" s="76">
        <v>120</v>
      </c>
      <c r="Q66" s="184"/>
      <c r="R66" s="119"/>
      <c r="S66" s="178">
        <f t="shared" si="2"/>
        <v>0</v>
      </c>
      <c r="T66" s="81">
        <f t="shared" si="3"/>
        <v>0</v>
      </c>
    </row>
    <row r="67" spans="1:20" s="1" customFormat="1" ht="23.25" customHeight="1">
      <c r="A67" s="26">
        <v>57</v>
      </c>
      <c r="B67" s="131"/>
      <c r="C67" s="135" t="s">
        <v>170</v>
      </c>
      <c r="D67" s="9" t="s">
        <v>153</v>
      </c>
      <c r="E67" s="10" t="s">
        <v>94</v>
      </c>
      <c r="F67" s="10" t="s">
        <v>95</v>
      </c>
      <c r="G67" s="10" t="s">
        <v>96</v>
      </c>
      <c r="H67" s="28" t="s">
        <v>97</v>
      </c>
      <c r="I67" s="18"/>
      <c r="J67" s="30">
        <v>200</v>
      </c>
      <c r="K67" s="12">
        <v>4580</v>
      </c>
      <c r="L67" s="12">
        <v>2375</v>
      </c>
      <c r="M67" s="12">
        <v>1050</v>
      </c>
      <c r="N67" s="12">
        <v>614</v>
      </c>
      <c r="O67" s="12">
        <v>399</v>
      </c>
      <c r="P67" s="76">
        <v>293</v>
      </c>
      <c r="Q67" s="184"/>
      <c r="R67" s="119"/>
      <c r="S67" s="178">
        <f t="shared" si="2"/>
        <v>0</v>
      </c>
      <c r="T67" s="81">
        <f t="shared" si="3"/>
        <v>0</v>
      </c>
    </row>
    <row r="68" spans="1:20" s="1" customFormat="1" ht="34.5" customHeight="1" thickBot="1">
      <c r="A68" s="27">
        <v>58</v>
      </c>
      <c r="B68" s="131"/>
      <c r="C68" s="136"/>
      <c r="D68" s="103" t="s">
        <v>171</v>
      </c>
      <c r="E68" s="43" t="s">
        <v>155</v>
      </c>
      <c r="F68" s="43" t="s">
        <v>87</v>
      </c>
      <c r="G68" s="43"/>
      <c r="H68" s="50"/>
      <c r="I68" s="49"/>
      <c r="J68" s="30">
        <v>5000</v>
      </c>
      <c r="K68" s="45"/>
      <c r="L68" s="45"/>
      <c r="M68" s="45"/>
      <c r="N68" s="45"/>
      <c r="O68" s="45"/>
      <c r="P68" s="77"/>
      <c r="Q68" s="184"/>
      <c r="R68" s="119"/>
      <c r="S68" s="178">
        <f t="shared" si="2"/>
        <v>0</v>
      </c>
      <c r="T68" s="81">
        <f t="shared" si="3"/>
        <v>0</v>
      </c>
    </row>
    <row r="69" spans="1:20" s="1" customFormat="1" ht="51">
      <c r="A69" s="26">
        <v>59</v>
      </c>
      <c r="B69" s="131"/>
      <c r="C69" s="136"/>
      <c r="D69" s="103" t="s">
        <v>172</v>
      </c>
      <c r="E69" s="13" t="s">
        <v>157</v>
      </c>
      <c r="F69" s="31" t="s">
        <v>158</v>
      </c>
      <c r="G69" s="31" t="s">
        <v>159</v>
      </c>
      <c r="H69" s="28" t="s">
        <v>160</v>
      </c>
      <c r="I69" s="18"/>
      <c r="J69" s="30">
        <v>5500</v>
      </c>
      <c r="K69" s="12">
        <v>29990</v>
      </c>
      <c r="L69" s="12">
        <v>14066</v>
      </c>
      <c r="M69" s="12">
        <v>6693</v>
      </c>
      <c r="N69" s="12">
        <v>3970</v>
      </c>
      <c r="O69" s="12">
        <v>2660</v>
      </c>
      <c r="P69" s="76">
        <v>2014</v>
      </c>
      <c r="Q69" s="184"/>
      <c r="R69" s="119"/>
      <c r="S69" s="178">
        <f t="shared" si="2"/>
        <v>0</v>
      </c>
      <c r="T69" s="81">
        <f t="shared" si="3"/>
        <v>0</v>
      </c>
    </row>
    <row r="70" spans="1:20" s="1" customFormat="1" ht="80.25" customHeight="1" thickBot="1">
      <c r="A70" s="27">
        <v>60</v>
      </c>
      <c r="B70" s="131"/>
      <c r="C70" s="136"/>
      <c r="D70" s="103" t="s">
        <v>161</v>
      </c>
      <c r="E70" s="32" t="s">
        <v>86</v>
      </c>
      <c r="F70" s="13" t="s">
        <v>162</v>
      </c>
      <c r="G70" s="13" t="s">
        <v>163</v>
      </c>
      <c r="H70" s="33" t="s">
        <v>164</v>
      </c>
      <c r="I70" s="18"/>
      <c r="J70" s="30">
        <v>100</v>
      </c>
      <c r="K70" s="12">
        <v>2345</v>
      </c>
      <c r="L70" s="12">
        <v>2124</v>
      </c>
      <c r="M70" s="12">
        <v>1753</v>
      </c>
      <c r="N70" s="12">
        <v>1480</v>
      </c>
      <c r="O70" s="12">
        <v>1342</v>
      </c>
      <c r="P70" s="76">
        <v>1278</v>
      </c>
      <c r="Q70" s="184"/>
      <c r="R70" s="119"/>
      <c r="S70" s="178">
        <f>+Q70*R70</f>
        <v>0</v>
      </c>
      <c r="T70" s="81">
        <f t="shared" si="3"/>
        <v>0</v>
      </c>
    </row>
    <row r="71" spans="1:20" s="1" customFormat="1" ht="30" customHeight="1">
      <c r="A71" s="26">
        <v>61</v>
      </c>
      <c r="B71" s="131"/>
      <c r="C71" s="136"/>
      <c r="D71" s="103" t="s">
        <v>165</v>
      </c>
      <c r="E71" s="32" t="s">
        <v>86</v>
      </c>
      <c r="F71" s="13" t="s">
        <v>166</v>
      </c>
      <c r="G71" s="13" t="s">
        <v>163</v>
      </c>
      <c r="H71" s="33" t="s">
        <v>164</v>
      </c>
      <c r="I71" s="18"/>
      <c r="J71" s="30">
        <v>5000</v>
      </c>
      <c r="K71" s="12">
        <v>2345</v>
      </c>
      <c r="L71" s="12">
        <v>2124</v>
      </c>
      <c r="M71" s="12">
        <v>1753</v>
      </c>
      <c r="N71" s="12">
        <v>1480</v>
      </c>
      <c r="O71" s="12">
        <v>1342</v>
      </c>
      <c r="P71" s="76">
        <v>1278</v>
      </c>
      <c r="Q71" s="184"/>
      <c r="R71" s="119"/>
      <c r="S71" s="178">
        <f t="shared" si="2"/>
        <v>0</v>
      </c>
      <c r="T71" s="81">
        <f t="shared" si="3"/>
        <v>0</v>
      </c>
    </row>
    <row r="72" spans="1:20" s="1" customFormat="1" ht="54" customHeight="1" thickBot="1">
      <c r="A72" s="27">
        <v>62</v>
      </c>
      <c r="B72" s="131"/>
      <c r="C72" s="137"/>
      <c r="D72" s="103" t="s">
        <v>167</v>
      </c>
      <c r="E72" s="34" t="s">
        <v>168</v>
      </c>
      <c r="F72" s="34" t="s">
        <v>87</v>
      </c>
      <c r="G72" s="35" t="s">
        <v>169</v>
      </c>
      <c r="H72" s="35" t="s">
        <v>109</v>
      </c>
      <c r="I72" s="38"/>
      <c r="J72" s="30">
        <v>5500</v>
      </c>
      <c r="K72" s="12">
        <v>3464</v>
      </c>
      <c r="L72" s="12">
        <v>1105</v>
      </c>
      <c r="M72" s="12">
        <v>600</v>
      </c>
      <c r="N72" s="12">
        <v>372</v>
      </c>
      <c r="O72" s="12">
        <v>201</v>
      </c>
      <c r="P72" s="76">
        <v>120</v>
      </c>
      <c r="Q72" s="184"/>
      <c r="R72" s="119"/>
      <c r="S72" s="178">
        <f t="shared" si="2"/>
        <v>0</v>
      </c>
      <c r="T72" s="81">
        <f t="shared" si="3"/>
        <v>0</v>
      </c>
    </row>
    <row r="73" spans="1:20" s="1" customFormat="1" ht="54" customHeight="1">
      <c r="A73" s="26">
        <v>63</v>
      </c>
      <c r="B73" s="131"/>
      <c r="C73" s="135" t="s">
        <v>173</v>
      </c>
      <c r="D73" s="103" t="s">
        <v>153</v>
      </c>
      <c r="E73" s="10" t="s">
        <v>94</v>
      </c>
      <c r="F73" s="10" t="s">
        <v>95</v>
      </c>
      <c r="G73" s="10" t="s">
        <v>96</v>
      </c>
      <c r="H73" s="13" t="s">
        <v>97</v>
      </c>
      <c r="I73" s="39"/>
      <c r="J73" s="30">
        <v>150</v>
      </c>
      <c r="K73" s="12">
        <v>4580</v>
      </c>
      <c r="L73" s="12">
        <v>2375</v>
      </c>
      <c r="M73" s="12">
        <v>1050</v>
      </c>
      <c r="N73" s="12">
        <v>614</v>
      </c>
      <c r="O73" s="12">
        <v>399</v>
      </c>
      <c r="P73" s="76">
        <v>293</v>
      </c>
      <c r="Q73" s="184"/>
      <c r="R73" s="119"/>
      <c r="S73" s="178">
        <f t="shared" si="2"/>
        <v>0</v>
      </c>
      <c r="T73" s="81">
        <f t="shared" si="3"/>
        <v>0</v>
      </c>
    </row>
    <row r="74" spans="1:20" s="1" customFormat="1" ht="66.75" customHeight="1" thickBot="1">
      <c r="A74" s="27">
        <v>64</v>
      </c>
      <c r="B74" s="131"/>
      <c r="C74" s="136"/>
      <c r="D74" s="103" t="s">
        <v>174</v>
      </c>
      <c r="E74" s="13" t="s">
        <v>157</v>
      </c>
      <c r="F74" s="31" t="s">
        <v>158</v>
      </c>
      <c r="G74" s="31" t="s">
        <v>159</v>
      </c>
      <c r="H74" s="13" t="s">
        <v>160</v>
      </c>
      <c r="I74" s="13"/>
      <c r="J74" s="30">
        <v>4000</v>
      </c>
      <c r="K74" s="12">
        <v>29990</v>
      </c>
      <c r="L74" s="12">
        <v>14066</v>
      </c>
      <c r="M74" s="12">
        <v>6693</v>
      </c>
      <c r="N74" s="12">
        <v>3970</v>
      </c>
      <c r="O74" s="12">
        <v>2660</v>
      </c>
      <c r="P74" s="76">
        <v>2014</v>
      </c>
      <c r="Q74" s="184"/>
      <c r="R74" s="119"/>
      <c r="S74" s="178">
        <f t="shared" si="2"/>
        <v>0</v>
      </c>
      <c r="T74" s="81">
        <f>+(Q74+S74)*J74</f>
        <v>0</v>
      </c>
    </row>
    <row r="75" spans="1:20" s="1" customFormat="1" ht="88.5" customHeight="1">
      <c r="A75" s="26">
        <v>65</v>
      </c>
      <c r="B75" s="131"/>
      <c r="C75" s="136"/>
      <c r="D75" s="103" t="s">
        <v>161</v>
      </c>
      <c r="E75" s="32" t="s">
        <v>86</v>
      </c>
      <c r="F75" s="13" t="s">
        <v>162</v>
      </c>
      <c r="G75" s="13" t="s">
        <v>163</v>
      </c>
      <c r="H75" s="13" t="s">
        <v>164</v>
      </c>
      <c r="I75" s="13"/>
      <c r="J75" s="30">
        <v>80</v>
      </c>
      <c r="K75" s="12">
        <v>2345</v>
      </c>
      <c r="L75" s="12">
        <v>2124</v>
      </c>
      <c r="M75" s="12">
        <v>1753</v>
      </c>
      <c r="N75" s="12">
        <v>1480</v>
      </c>
      <c r="O75" s="12">
        <v>1342</v>
      </c>
      <c r="P75" s="76">
        <v>1278</v>
      </c>
      <c r="Q75" s="184"/>
      <c r="R75" s="119"/>
      <c r="S75" s="178">
        <f t="shared" si="2"/>
        <v>0</v>
      </c>
      <c r="T75" s="81">
        <f>+(Q75+S75)*J75</f>
        <v>0</v>
      </c>
    </row>
    <row r="76" spans="1:20" s="1" customFormat="1" ht="80.25" customHeight="1" thickBot="1">
      <c r="A76" s="27">
        <v>66</v>
      </c>
      <c r="B76" s="131"/>
      <c r="C76" s="136"/>
      <c r="D76" s="103" t="s">
        <v>165</v>
      </c>
      <c r="E76" s="32" t="s">
        <v>86</v>
      </c>
      <c r="F76" s="13" t="s">
        <v>166</v>
      </c>
      <c r="G76" s="13" t="s">
        <v>163</v>
      </c>
      <c r="H76" s="13" t="s">
        <v>164</v>
      </c>
      <c r="I76" s="13"/>
      <c r="J76" s="30">
        <v>3700</v>
      </c>
      <c r="K76" s="12">
        <v>2345</v>
      </c>
      <c r="L76" s="12">
        <v>2124</v>
      </c>
      <c r="M76" s="12">
        <v>1753</v>
      </c>
      <c r="N76" s="12">
        <v>1480</v>
      </c>
      <c r="O76" s="12">
        <v>1342</v>
      </c>
      <c r="P76" s="76">
        <v>1278</v>
      </c>
      <c r="Q76" s="184"/>
      <c r="R76" s="119"/>
      <c r="S76" s="178">
        <f t="shared" si="2"/>
        <v>0</v>
      </c>
      <c r="T76" s="81">
        <f>+(Q76+S76)*J76</f>
        <v>0</v>
      </c>
    </row>
    <row r="77" spans="1:20" s="1" customFormat="1" ht="57.75" customHeight="1" thickBot="1">
      <c r="A77" s="26">
        <v>67</v>
      </c>
      <c r="B77" s="132"/>
      <c r="C77" s="137"/>
      <c r="D77" s="103" t="s">
        <v>167</v>
      </c>
      <c r="E77" s="34" t="s">
        <v>168</v>
      </c>
      <c r="F77" s="34" t="s">
        <v>87</v>
      </c>
      <c r="G77" s="35" t="s">
        <v>169</v>
      </c>
      <c r="H77" s="72" t="s">
        <v>109</v>
      </c>
      <c r="I77" s="72"/>
      <c r="J77" s="37">
        <v>4000</v>
      </c>
      <c r="K77" s="71">
        <v>3464</v>
      </c>
      <c r="L77" s="71">
        <v>1105</v>
      </c>
      <c r="M77" s="71">
        <v>600</v>
      </c>
      <c r="N77" s="71">
        <v>372</v>
      </c>
      <c r="O77" s="71">
        <v>201</v>
      </c>
      <c r="P77" s="79">
        <v>120</v>
      </c>
      <c r="Q77" s="187"/>
      <c r="R77" s="122"/>
      <c r="S77" s="181">
        <f t="shared" si="2"/>
        <v>0</v>
      </c>
      <c r="T77" s="81">
        <f t="shared" si="3"/>
        <v>0</v>
      </c>
    </row>
    <row r="78" spans="1:20" s="1" customFormat="1" ht="32.25" customHeight="1" thickBot="1">
      <c r="A78" s="144" t="s">
        <v>195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6"/>
      <c r="T78" s="110">
        <f>SUM(T61:T77)</f>
        <v>0</v>
      </c>
    </row>
    <row r="79" spans="1:20" s="1" customFormat="1" ht="27" customHeight="1" thickBot="1">
      <c r="A79" s="144" t="s">
        <v>203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6"/>
      <c r="T79" s="111">
        <f>+T35+T50+T60+T78</f>
        <v>0</v>
      </c>
    </row>
    <row r="80" spans="1:20" s="1" customFormat="1" ht="27" customHeight="1">
      <c r="Q80" s="182"/>
      <c r="R80" s="123"/>
      <c r="S80" s="182"/>
    </row>
    <row r="81" spans="1:19" s="1" customFormat="1" ht="36.75" customHeight="1" thickBot="1">
      <c r="Q81" s="182"/>
      <c r="R81" s="123"/>
      <c r="S81" s="182"/>
    </row>
    <row r="82" spans="1:19" s="1" customFormat="1" ht="52.5" customHeight="1">
      <c r="A82" s="148" t="s">
        <v>183</v>
      </c>
      <c r="B82" s="149"/>
      <c r="C82" s="149"/>
      <c r="Q82" s="182"/>
      <c r="R82" s="123"/>
      <c r="S82" s="182"/>
    </row>
    <row r="83" spans="1:19" s="1" customFormat="1" ht="12.75">
      <c r="A83" s="74"/>
      <c r="B83" s="3"/>
      <c r="C83" s="3"/>
      <c r="D83" s="3"/>
      <c r="E83" s="3"/>
      <c r="F83" s="3"/>
      <c r="G83" s="3"/>
      <c r="H83" s="3"/>
      <c r="I83" s="3"/>
      <c r="J83" s="3"/>
      <c r="Q83" s="182"/>
      <c r="R83" s="123"/>
      <c r="S83" s="182"/>
    </row>
    <row r="84" spans="1:19" s="1" customFormat="1" ht="20.2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Q84" s="182"/>
      <c r="R84" s="123"/>
      <c r="S84" s="182"/>
    </row>
    <row r="85" spans="1:19" s="1" customFormat="1" ht="37.5" customHeight="1" thickBo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Q85" s="182"/>
      <c r="R85" s="123"/>
      <c r="S85" s="182"/>
    </row>
    <row r="86" spans="1:19" s="1" customFormat="1" ht="24.75" customHeight="1">
      <c r="A86" s="150" t="s">
        <v>200</v>
      </c>
      <c r="B86" s="150"/>
      <c r="C86" s="150"/>
      <c r="D86" s="150"/>
      <c r="E86" s="150"/>
      <c r="F86" s="150"/>
      <c r="G86" s="150"/>
      <c r="H86" s="150"/>
      <c r="I86" s="150"/>
      <c r="J86" s="150"/>
      <c r="Q86" s="182"/>
      <c r="R86" s="123"/>
      <c r="S86" s="182"/>
    </row>
    <row r="87" spans="1:19" s="1" customFormat="1" ht="15.75" customHeight="1">
      <c r="A87" s="138" t="s">
        <v>201</v>
      </c>
      <c r="B87" s="138"/>
      <c r="C87" s="138"/>
      <c r="D87" s="138"/>
      <c r="E87" s="138"/>
      <c r="F87" s="138"/>
      <c r="G87" s="138"/>
      <c r="H87" s="138"/>
      <c r="I87" s="138"/>
      <c r="J87" s="138"/>
      <c r="Q87" s="182"/>
      <c r="R87" s="123"/>
      <c r="S87" s="182"/>
    </row>
    <row r="88" spans="1:19" s="1" customFormat="1" ht="13.5" customHeight="1">
      <c r="A88" s="138" t="s">
        <v>202</v>
      </c>
      <c r="B88" s="138"/>
      <c r="C88" s="138"/>
      <c r="D88" s="138"/>
      <c r="E88" s="138"/>
      <c r="F88" s="138"/>
      <c r="G88" s="138"/>
      <c r="H88" s="138"/>
      <c r="I88" s="138"/>
      <c r="J88" s="138"/>
      <c r="Q88" s="182"/>
      <c r="R88" s="123"/>
      <c r="S88" s="182"/>
    </row>
    <row r="89" spans="1:19" s="1" customFormat="1" ht="25.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Q89" s="182"/>
      <c r="R89" s="123"/>
      <c r="S89" s="182"/>
    </row>
    <row r="90" spans="1:19" s="1" customFormat="1" ht="17.25" customHeight="1">
      <c r="Q90" s="182"/>
      <c r="R90" s="123"/>
      <c r="S90" s="182"/>
    </row>
    <row r="91" spans="1:19" s="1" customFormat="1" ht="18" customHeight="1">
      <c r="Q91" s="182"/>
      <c r="R91" s="123"/>
      <c r="S91" s="182"/>
    </row>
    <row r="92" spans="1:19" s="1" customFormat="1" ht="21" customHeight="1">
      <c r="Q92" s="182"/>
      <c r="R92" s="123"/>
      <c r="S92" s="182"/>
    </row>
    <row r="93" spans="1:19" s="1" customFormat="1" ht="22.5" customHeight="1">
      <c r="Q93" s="182"/>
      <c r="R93" s="123"/>
      <c r="S93" s="182"/>
    </row>
    <row r="94" spans="1:19" s="1" customFormat="1" ht="21.75" customHeight="1">
      <c r="Q94" s="182"/>
      <c r="R94" s="123"/>
      <c r="S94" s="182"/>
    </row>
    <row r="95" spans="1:19" s="1" customFormat="1">
      <c r="Q95" s="182"/>
      <c r="R95" s="123"/>
      <c r="S95" s="182"/>
    </row>
    <row r="96" spans="1:19" s="1" customFormat="1">
      <c r="Q96" s="182"/>
      <c r="R96" s="123"/>
      <c r="S96" s="182"/>
    </row>
    <row r="97" spans="17:19" s="1" customFormat="1">
      <c r="Q97" s="182"/>
      <c r="R97" s="123"/>
      <c r="S97" s="182"/>
    </row>
    <row r="98" spans="17:19" s="1" customFormat="1">
      <c r="Q98" s="182"/>
      <c r="R98" s="123"/>
      <c r="S98" s="182"/>
    </row>
    <row r="99" spans="17:19" s="1" customFormat="1">
      <c r="Q99" s="182"/>
      <c r="R99" s="123"/>
      <c r="S99" s="182"/>
    </row>
    <row r="100" spans="17:19" s="1" customFormat="1">
      <c r="Q100" s="182"/>
      <c r="R100" s="123"/>
      <c r="S100" s="182"/>
    </row>
    <row r="101" spans="17:19" s="1" customFormat="1">
      <c r="Q101" s="182"/>
      <c r="R101" s="123"/>
      <c r="S101" s="182"/>
    </row>
    <row r="102" spans="17:19" s="1" customFormat="1">
      <c r="Q102" s="182"/>
      <c r="R102" s="123"/>
      <c r="S102" s="182"/>
    </row>
    <row r="103" spans="17:19" s="1" customFormat="1">
      <c r="Q103" s="182"/>
      <c r="R103" s="123"/>
      <c r="S103" s="182"/>
    </row>
    <row r="104" spans="17:19" s="1" customFormat="1">
      <c r="Q104" s="182"/>
      <c r="R104" s="123"/>
      <c r="S104" s="182"/>
    </row>
    <row r="105" spans="17:19" s="1" customFormat="1">
      <c r="Q105" s="182"/>
      <c r="R105" s="123"/>
      <c r="S105" s="182"/>
    </row>
    <row r="106" spans="17:19" s="1" customFormat="1">
      <c r="Q106" s="182"/>
      <c r="R106" s="123"/>
      <c r="S106" s="182"/>
    </row>
    <row r="107" spans="17:19" s="1" customFormat="1">
      <c r="Q107" s="182"/>
      <c r="R107" s="123"/>
      <c r="S107" s="182"/>
    </row>
    <row r="108" spans="17:19" s="1" customFormat="1">
      <c r="Q108" s="182"/>
      <c r="R108" s="123"/>
      <c r="S108" s="182"/>
    </row>
    <row r="109" spans="17:19" s="1" customFormat="1">
      <c r="Q109" s="182"/>
      <c r="R109" s="123"/>
      <c r="S109" s="182"/>
    </row>
    <row r="110" spans="17:19" s="1" customFormat="1">
      <c r="Q110" s="182"/>
      <c r="R110" s="123"/>
      <c r="S110" s="182"/>
    </row>
    <row r="111" spans="17:19" s="1" customFormat="1">
      <c r="Q111" s="182"/>
      <c r="R111" s="123"/>
      <c r="S111" s="182"/>
    </row>
    <row r="112" spans="17:19" s="1" customFormat="1">
      <c r="Q112" s="182"/>
      <c r="R112" s="123"/>
      <c r="S112" s="182"/>
    </row>
    <row r="113" spans="17:19" s="1" customFormat="1">
      <c r="Q113" s="182"/>
      <c r="R113" s="123"/>
      <c r="S113" s="182"/>
    </row>
    <row r="114" spans="17:19" s="1" customFormat="1">
      <c r="Q114" s="182"/>
      <c r="R114" s="123"/>
      <c r="S114" s="182"/>
    </row>
    <row r="115" spans="17:19" s="1" customFormat="1">
      <c r="Q115" s="182"/>
      <c r="R115" s="123"/>
      <c r="S115" s="182"/>
    </row>
    <row r="116" spans="17:19" s="1" customFormat="1">
      <c r="Q116" s="182"/>
      <c r="R116" s="123"/>
      <c r="S116" s="182"/>
    </row>
    <row r="117" spans="17:19" s="1" customFormat="1">
      <c r="Q117" s="182"/>
      <c r="R117" s="123"/>
      <c r="S117" s="182"/>
    </row>
    <row r="118" spans="17:19" s="1" customFormat="1">
      <c r="Q118" s="182"/>
      <c r="R118" s="123"/>
      <c r="S118" s="182"/>
    </row>
    <row r="119" spans="17:19" s="1" customFormat="1">
      <c r="Q119" s="182"/>
      <c r="R119" s="123"/>
      <c r="S119" s="182"/>
    </row>
    <row r="120" spans="17:19" s="1" customFormat="1">
      <c r="Q120" s="182"/>
      <c r="R120" s="123"/>
      <c r="S120" s="182"/>
    </row>
    <row r="121" spans="17:19" s="1" customFormat="1">
      <c r="Q121" s="182"/>
      <c r="R121" s="123"/>
      <c r="S121" s="182"/>
    </row>
    <row r="122" spans="17:19" s="1" customFormat="1">
      <c r="Q122" s="182"/>
      <c r="R122" s="123"/>
      <c r="S122" s="182"/>
    </row>
    <row r="123" spans="17:19" s="1" customFormat="1">
      <c r="Q123" s="182"/>
      <c r="R123" s="123"/>
      <c r="S123" s="182"/>
    </row>
    <row r="124" spans="17:19" s="1" customFormat="1">
      <c r="Q124" s="182"/>
      <c r="R124" s="123"/>
      <c r="S124" s="182"/>
    </row>
    <row r="125" spans="17:19" s="1" customFormat="1">
      <c r="Q125" s="182"/>
      <c r="R125" s="123"/>
      <c r="S125" s="182"/>
    </row>
    <row r="126" spans="17:19" s="1" customFormat="1">
      <c r="Q126" s="182"/>
      <c r="R126" s="123"/>
      <c r="S126" s="182"/>
    </row>
    <row r="127" spans="17:19" s="1" customFormat="1">
      <c r="Q127" s="182"/>
      <c r="R127" s="123"/>
      <c r="S127" s="182"/>
    </row>
    <row r="128" spans="17:19" s="1" customFormat="1">
      <c r="Q128" s="182"/>
      <c r="R128" s="123"/>
      <c r="S128" s="182"/>
    </row>
    <row r="129" spans="17:19" s="1" customFormat="1">
      <c r="Q129" s="182"/>
      <c r="R129" s="123"/>
      <c r="S129" s="182"/>
    </row>
    <row r="130" spans="17:19" s="1" customFormat="1">
      <c r="Q130" s="182"/>
      <c r="R130" s="123"/>
      <c r="S130" s="182"/>
    </row>
    <row r="131" spans="17:19" s="1" customFormat="1">
      <c r="Q131" s="182"/>
      <c r="R131" s="123"/>
      <c r="S131" s="182"/>
    </row>
    <row r="132" spans="17:19" s="1" customFormat="1">
      <c r="Q132" s="182"/>
      <c r="R132" s="123"/>
      <c r="S132" s="182"/>
    </row>
    <row r="133" spans="17:19" s="1" customFormat="1">
      <c r="Q133" s="182"/>
      <c r="R133" s="123"/>
      <c r="S133" s="182"/>
    </row>
    <row r="134" spans="17:19" s="1" customFormat="1">
      <c r="Q134" s="182"/>
      <c r="R134" s="123"/>
      <c r="S134" s="182"/>
    </row>
    <row r="135" spans="17:19" s="1" customFormat="1">
      <c r="Q135" s="182"/>
      <c r="R135" s="123"/>
      <c r="S135" s="182"/>
    </row>
    <row r="136" spans="17:19" s="1" customFormat="1">
      <c r="Q136" s="182"/>
      <c r="R136" s="123"/>
      <c r="S136" s="182"/>
    </row>
    <row r="137" spans="17:19" s="1" customFormat="1">
      <c r="Q137" s="182"/>
      <c r="R137" s="123"/>
      <c r="S137" s="182"/>
    </row>
    <row r="138" spans="17:19" s="1" customFormat="1">
      <c r="Q138" s="182"/>
      <c r="R138" s="123"/>
      <c r="S138" s="182"/>
    </row>
    <row r="139" spans="17:19" s="1" customFormat="1">
      <c r="Q139" s="182"/>
      <c r="R139" s="123"/>
      <c r="S139" s="182"/>
    </row>
    <row r="140" spans="17:19" s="1" customFormat="1">
      <c r="Q140" s="182"/>
      <c r="R140" s="123"/>
      <c r="S140" s="182"/>
    </row>
    <row r="141" spans="17:19" s="1" customFormat="1">
      <c r="Q141" s="182"/>
      <c r="R141" s="123"/>
      <c r="S141" s="182"/>
    </row>
    <row r="142" spans="17:19" s="1" customFormat="1">
      <c r="Q142" s="182"/>
      <c r="R142" s="123"/>
      <c r="S142" s="182"/>
    </row>
    <row r="143" spans="17:19" s="1" customFormat="1">
      <c r="Q143" s="182"/>
      <c r="R143" s="123"/>
      <c r="S143" s="182"/>
    </row>
    <row r="144" spans="17:19" s="1" customFormat="1">
      <c r="Q144" s="182"/>
      <c r="R144" s="123"/>
      <c r="S144" s="182"/>
    </row>
    <row r="145" spans="17:19" s="1" customFormat="1">
      <c r="Q145" s="182"/>
      <c r="R145" s="123"/>
      <c r="S145" s="182"/>
    </row>
    <row r="146" spans="17:19" s="1" customFormat="1">
      <c r="Q146" s="182"/>
      <c r="R146" s="123"/>
      <c r="S146" s="182"/>
    </row>
    <row r="147" spans="17:19" s="1" customFormat="1">
      <c r="Q147" s="182"/>
      <c r="R147" s="123"/>
      <c r="S147" s="182"/>
    </row>
    <row r="148" spans="17:19" s="1" customFormat="1">
      <c r="Q148" s="182"/>
      <c r="R148" s="123"/>
      <c r="S148" s="182"/>
    </row>
    <row r="149" spans="17:19" s="1" customFormat="1">
      <c r="Q149" s="182"/>
      <c r="R149" s="123"/>
      <c r="S149" s="182"/>
    </row>
    <row r="150" spans="17:19" s="1" customFormat="1">
      <c r="Q150" s="182"/>
      <c r="R150" s="123"/>
      <c r="S150" s="182"/>
    </row>
    <row r="151" spans="17:19" s="1" customFormat="1">
      <c r="Q151" s="182"/>
      <c r="R151" s="123"/>
      <c r="S151" s="182"/>
    </row>
    <row r="152" spans="17:19" s="1" customFormat="1">
      <c r="Q152" s="182"/>
      <c r="R152" s="123"/>
      <c r="S152" s="182"/>
    </row>
    <row r="153" spans="17:19" s="1" customFormat="1">
      <c r="Q153" s="182"/>
      <c r="R153" s="123"/>
      <c r="S153" s="182"/>
    </row>
    <row r="154" spans="17:19" s="1" customFormat="1">
      <c r="Q154" s="182"/>
      <c r="R154" s="123"/>
      <c r="S154" s="182"/>
    </row>
    <row r="155" spans="17:19" s="1" customFormat="1">
      <c r="Q155" s="182"/>
      <c r="R155" s="123"/>
      <c r="S155" s="182"/>
    </row>
    <row r="156" spans="17:19" s="1" customFormat="1">
      <c r="Q156" s="182"/>
      <c r="R156" s="123"/>
      <c r="S156" s="182"/>
    </row>
    <row r="157" spans="17:19" s="1" customFormat="1">
      <c r="Q157" s="182"/>
      <c r="R157" s="123"/>
      <c r="S157" s="182"/>
    </row>
    <row r="158" spans="17:19" s="1" customFormat="1">
      <c r="Q158" s="182"/>
      <c r="R158" s="123"/>
      <c r="S158" s="182"/>
    </row>
    <row r="159" spans="17:19" s="1" customFormat="1">
      <c r="Q159" s="182"/>
      <c r="R159" s="123"/>
      <c r="S159" s="182"/>
    </row>
    <row r="160" spans="17:19" s="1" customFormat="1">
      <c r="Q160" s="182"/>
      <c r="R160" s="123"/>
      <c r="S160" s="182"/>
    </row>
    <row r="161" spans="17:19" s="1" customFormat="1">
      <c r="Q161" s="182"/>
      <c r="R161" s="123"/>
      <c r="S161" s="182"/>
    </row>
    <row r="162" spans="17:19" s="1" customFormat="1">
      <c r="Q162" s="182"/>
      <c r="R162" s="123"/>
      <c r="S162" s="182"/>
    </row>
    <row r="163" spans="17:19" s="1" customFormat="1">
      <c r="Q163" s="182"/>
      <c r="R163" s="123"/>
      <c r="S163" s="182"/>
    </row>
    <row r="164" spans="17:19" s="1" customFormat="1">
      <c r="Q164" s="182"/>
      <c r="R164" s="123"/>
      <c r="S164" s="182"/>
    </row>
    <row r="165" spans="17:19" s="1" customFormat="1">
      <c r="Q165" s="182"/>
      <c r="R165" s="123"/>
      <c r="S165" s="182"/>
    </row>
    <row r="166" spans="17:19" s="1" customFormat="1">
      <c r="Q166" s="182"/>
      <c r="R166" s="123"/>
      <c r="S166" s="182"/>
    </row>
    <row r="167" spans="17:19" s="1" customFormat="1">
      <c r="Q167" s="182"/>
      <c r="R167" s="123"/>
      <c r="S167" s="182"/>
    </row>
    <row r="168" spans="17:19" s="1" customFormat="1">
      <c r="Q168" s="182"/>
      <c r="R168" s="123"/>
      <c r="S168" s="182"/>
    </row>
    <row r="169" spans="17:19" s="1" customFormat="1">
      <c r="Q169" s="182"/>
      <c r="R169" s="123"/>
      <c r="S169" s="182"/>
    </row>
    <row r="170" spans="17:19" s="1" customFormat="1">
      <c r="Q170" s="182"/>
      <c r="R170" s="123"/>
      <c r="S170" s="182"/>
    </row>
    <row r="171" spans="17:19" s="1" customFormat="1">
      <c r="Q171" s="182"/>
      <c r="R171" s="123"/>
      <c r="S171" s="182"/>
    </row>
    <row r="172" spans="17:19" s="1" customFormat="1">
      <c r="Q172" s="182"/>
      <c r="R172" s="123"/>
      <c r="S172" s="182"/>
    </row>
    <row r="173" spans="17:19" s="1" customFormat="1">
      <c r="Q173" s="182"/>
      <c r="R173" s="123"/>
      <c r="S173" s="182"/>
    </row>
    <row r="174" spans="17:19" s="1" customFormat="1">
      <c r="Q174" s="182"/>
      <c r="R174" s="123"/>
      <c r="S174" s="182"/>
    </row>
    <row r="175" spans="17:19" s="1" customFormat="1">
      <c r="Q175" s="182"/>
      <c r="R175" s="123"/>
      <c r="S175" s="182"/>
    </row>
    <row r="176" spans="17:19" s="1" customFormat="1">
      <c r="Q176" s="182"/>
      <c r="R176" s="123"/>
      <c r="S176" s="182"/>
    </row>
    <row r="177" spans="17:19" s="1" customFormat="1">
      <c r="Q177" s="182"/>
      <c r="R177" s="123"/>
      <c r="S177" s="182"/>
    </row>
    <row r="178" spans="17:19" s="1" customFormat="1">
      <c r="Q178" s="182"/>
      <c r="R178" s="123"/>
      <c r="S178" s="182"/>
    </row>
    <row r="179" spans="17:19" s="1" customFormat="1">
      <c r="Q179" s="182"/>
      <c r="R179" s="123"/>
      <c r="S179" s="182"/>
    </row>
    <row r="180" spans="17:19" s="1" customFormat="1">
      <c r="Q180" s="182"/>
      <c r="R180" s="123"/>
      <c r="S180" s="182"/>
    </row>
    <row r="181" spans="17:19" s="1" customFormat="1">
      <c r="Q181" s="182"/>
      <c r="R181" s="123"/>
      <c r="S181" s="182"/>
    </row>
    <row r="182" spans="17:19" s="1" customFormat="1">
      <c r="Q182" s="182"/>
      <c r="R182" s="123"/>
      <c r="S182" s="182"/>
    </row>
    <row r="183" spans="17:19" s="1" customFormat="1">
      <c r="Q183" s="182"/>
      <c r="R183" s="123"/>
      <c r="S183" s="182"/>
    </row>
    <row r="184" spans="17:19" s="1" customFormat="1">
      <c r="Q184" s="182"/>
      <c r="R184" s="123"/>
      <c r="S184" s="182"/>
    </row>
    <row r="185" spans="17:19" s="1" customFormat="1">
      <c r="Q185" s="182"/>
      <c r="R185" s="123"/>
      <c r="S185" s="182"/>
    </row>
    <row r="186" spans="17:19" s="1" customFormat="1">
      <c r="Q186" s="182"/>
      <c r="R186" s="123"/>
      <c r="S186" s="182"/>
    </row>
    <row r="187" spans="17:19" s="1" customFormat="1">
      <c r="Q187" s="182"/>
      <c r="R187" s="123"/>
      <c r="S187" s="182"/>
    </row>
    <row r="188" spans="17:19" s="1" customFormat="1">
      <c r="Q188" s="182"/>
      <c r="R188" s="123"/>
      <c r="S188" s="182"/>
    </row>
    <row r="189" spans="17:19" s="1" customFormat="1">
      <c r="Q189" s="182"/>
      <c r="R189" s="123"/>
      <c r="S189" s="182"/>
    </row>
    <row r="190" spans="17:19" s="1" customFormat="1">
      <c r="Q190" s="182"/>
      <c r="R190" s="123"/>
      <c r="S190" s="182"/>
    </row>
    <row r="191" spans="17:19" s="1" customFormat="1">
      <c r="Q191" s="182"/>
      <c r="R191" s="123"/>
      <c r="S191" s="182"/>
    </row>
    <row r="192" spans="17:19" s="1" customFormat="1">
      <c r="Q192" s="182"/>
      <c r="R192" s="123"/>
      <c r="S192" s="182"/>
    </row>
    <row r="193" spans="17:19" s="1" customFormat="1">
      <c r="Q193" s="182"/>
      <c r="R193" s="123"/>
      <c r="S193" s="182"/>
    </row>
    <row r="194" spans="17:19" s="1" customFormat="1">
      <c r="Q194" s="182"/>
      <c r="R194" s="123"/>
      <c r="S194" s="182"/>
    </row>
    <row r="195" spans="17:19" s="1" customFormat="1">
      <c r="Q195" s="182"/>
      <c r="R195" s="123"/>
      <c r="S195" s="182"/>
    </row>
    <row r="196" spans="17:19" s="1" customFormat="1">
      <c r="Q196" s="182"/>
      <c r="R196" s="123"/>
      <c r="S196" s="182"/>
    </row>
    <row r="197" spans="17:19" s="1" customFormat="1">
      <c r="Q197" s="182"/>
      <c r="R197" s="123"/>
      <c r="S197" s="182"/>
    </row>
    <row r="198" spans="17:19" s="1" customFormat="1">
      <c r="Q198" s="182"/>
      <c r="R198" s="123"/>
      <c r="S198" s="182"/>
    </row>
    <row r="199" spans="17:19" s="1" customFormat="1">
      <c r="Q199" s="182"/>
      <c r="R199" s="123"/>
      <c r="S199" s="182"/>
    </row>
    <row r="200" spans="17:19" s="1" customFormat="1">
      <c r="Q200" s="182"/>
      <c r="R200" s="123"/>
      <c r="S200" s="182"/>
    </row>
    <row r="201" spans="17:19" s="1" customFormat="1">
      <c r="Q201" s="182"/>
      <c r="R201" s="123"/>
      <c r="S201" s="182"/>
    </row>
    <row r="202" spans="17:19" s="1" customFormat="1">
      <c r="Q202" s="182"/>
      <c r="R202" s="123"/>
      <c r="S202" s="182"/>
    </row>
    <row r="203" spans="17:19" s="1" customFormat="1">
      <c r="Q203" s="182"/>
      <c r="R203" s="123"/>
      <c r="S203" s="182"/>
    </row>
    <row r="204" spans="17:19" s="1" customFormat="1">
      <c r="Q204" s="182"/>
      <c r="R204" s="123"/>
      <c r="S204" s="182"/>
    </row>
    <row r="205" spans="17:19" s="1" customFormat="1">
      <c r="Q205" s="182"/>
      <c r="R205" s="123"/>
      <c r="S205" s="182"/>
    </row>
    <row r="206" spans="17:19" s="1" customFormat="1">
      <c r="Q206" s="182"/>
      <c r="R206" s="123"/>
      <c r="S206" s="182"/>
    </row>
    <row r="207" spans="17:19" s="1" customFormat="1">
      <c r="Q207" s="182"/>
      <c r="R207" s="123"/>
      <c r="S207" s="182"/>
    </row>
    <row r="208" spans="17:19" s="1" customFormat="1">
      <c r="Q208" s="182"/>
      <c r="R208" s="123"/>
      <c r="S208" s="182"/>
    </row>
    <row r="209" spans="17:19" s="1" customFormat="1">
      <c r="Q209" s="182"/>
      <c r="R209" s="123"/>
      <c r="S209" s="182"/>
    </row>
    <row r="210" spans="17:19" s="1" customFormat="1">
      <c r="Q210" s="182"/>
      <c r="R210" s="123"/>
      <c r="S210" s="182"/>
    </row>
    <row r="211" spans="17:19" s="1" customFormat="1">
      <c r="Q211" s="182"/>
      <c r="R211" s="123"/>
      <c r="S211" s="182"/>
    </row>
    <row r="212" spans="17:19" s="1" customFormat="1">
      <c r="Q212" s="182"/>
      <c r="R212" s="123"/>
      <c r="S212" s="182"/>
    </row>
    <row r="213" spans="17:19" s="1" customFormat="1">
      <c r="Q213" s="182"/>
      <c r="R213" s="123"/>
      <c r="S213" s="182"/>
    </row>
    <row r="214" spans="17:19" s="1" customFormat="1">
      <c r="Q214" s="182"/>
      <c r="R214" s="123"/>
      <c r="S214" s="182"/>
    </row>
    <row r="215" spans="17:19" s="1" customFormat="1">
      <c r="Q215" s="182"/>
      <c r="R215" s="123"/>
      <c r="S215" s="182"/>
    </row>
    <row r="216" spans="17:19" s="1" customFormat="1">
      <c r="Q216" s="182"/>
      <c r="R216" s="123"/>
      <c r="S216" s="182"/>
    </row>
    <row r="217" spans="17:19" s="1" customFormat="1">
      <c r="Q217" s="182"/>
      <c r="R217" s="123"/>
      <c r="S217" s="182"/>
    </row>
    <row r="218" spans="17:19" s="1" customFormat="1">
      <c r="Q218" s="182"/>
      <c r="R218" s="123"/>
      <c r="S218" s="182"/>
    </row>
    <row r="219" spans="17:19" s="1" customFormat="1">
      <c r="Q219" s="182"/>
      <c r="R219" s="123"/>
      <c r="S219" s="182"/>
    </row>
    <row r="220" spans="17:19" s="1" customFormat="1">
      <c r="Q220" s="182"/>
      <c r="R220" s="123"/>
      <c r="S220" s="182"/>
    </row>
    <row r="221" spans="17:19" s="1" customFormat="1">
      <c r="Q221" s="182"/>
      <c r="R221" s="123"/>
      <c r="S221" s="182"/>
    </row>
    <row r="222" spans="17:19" s="1" customFormat="1">
      <c r="Q222" s="182"/>
      <c r="R222" s="123"/>
      <c r="S222" s="182"/>
    </row>
    <row r="223" spans="17:19" s="1" customFormat="1">
      <c r="Q223" s="182"/>
      <c r="R223" s="123"/>
      <c r="S223" s="182"/>
    </row>
    <row r="224" spans="17:19" s="1" customFormat="1">
      <c r="Q224" s="182"/>
      <c r="R224" s="123"/>
      <c r="S224" s="182"/>
    </row>
    <row r="225" spans="17:19" s="1" customFormat="1">
      <c r="Q225" s="182"/>
      <c r="R225" s="123"/>
      <c r="S225" s="182"/>
    </row>
    <row r="226" spans="17:19" s="1" customFormat="1">
      <c r="Q226" s="182"/>
      <c r="R226" s="123"/>
      <c r="S226" s="182"/>
    </row>
    <row r="227" spans="17:19" s="1" customFormat="1">
      <c r="Q227" s="182"/>
      <c r="R227" s="123"/>
      <c r="S227" s="182"/>
    </row>
    <row r="228" spans="17:19" s="1" customFormat="1">
      <c r="Q228" s="182"/>
      <c r="R228" s="123"/>
      <c r="S228" s="182"/>
    </row>
    <row r="229" spans="17:19" s="1" customFormat="1">
      <c r="Q229" s="182"/>
      <c r="R229" s="123"/>
      <c r="S229" s="182"/>
    </row>
    <row r="230" spans="17:19" s="1" customFormat="1">
      <c r="Q230" s="182"/>
      <c r="R230" s="123"/>
      <c r="S230" s="182"/>
    </row>
    <row r="231" spans="17:19" s="1" customFormat="1">
      <c r="Q231" s="182"/>
      <c r="R231" s="123"/>
      <c r="S231" s="182"/>
    </row>
    <row r="232" spans="17:19" s="1" customFormat="1">
      <c r="Q232" s="182"/>
      <c r="R232" s="123"/>
      <c r="S232" s="182"/>
    </row>
    <row r="233" spans="17:19" s="1" customFormat="1">
      <c r="Q233" s="182"/>
      <c r="R233" s="123"/>
      <c r="S233" s="182"/>
    </row>
    <row r="234" spans="17:19" s="1" customFormat="1">
      <c r="Q234" s="182"/>
      <c r="R234" s="123"/>
      <c r="S234" s="182"/>
    </row>
    <row r="235" spans="17:19" s="1" customFormat="1">
      <c r="Q235" s="182"/>
      <c r="R235" s="123"/>
      <c r="S235" s="182"/>
    </row>
    <row r="236" spans="17:19" s="1" customFormat="1">
      <c r="Q236" s="182"/>
      <c r="R236" s="123"/>
      <c r="S236" s="182"/>
    </row>
    <row r="237" spans="17:19" s="1" customFormat="1">
      <c r="Q237" s="182"/>
      <c r="R237" s="123"/>
      <c r="S237" s="182"/>
    </row>
    <row r="238" spans="17:19" s="1" customFormat="1">
      <c r="Q238" s="182"/>
      <c r="R238" s="123"/>
      <c r="S238" s="182"/>
    </row>
    <row r="239" spans="17:19" s="1" customFormat="1">
      <c r="Q239" s="182"/>
      <c r="R239" s="123"/>
      <c r="S239" s="182"/>
    </row>
    <row r="240" spans="17:19" s="1" customFormat="1">
      <c r="Q240" s="182"/>
      <c r="R240" s="123"/>
      <c r="S240" s="182"/>
    </row>
    <row r="241" spans="17:19" s="1" customFormat="1">
      <c r="Q241" s="182"/>
      <c r="R241" s="123"/>
      <c r="S241" s="182"/>
    </row>
    <row r="242" spans="17:19" s="1" customFormat="1">
      <c r="Q242" s="182"/>
      <c r="R242" s="123"/>
      <c r="S242" s="182"/>
    </row>
    <row r="243" spans="17:19" s="1" customFormat="1">
      <c r="Q243" s="182"/>
      <c r="R243" s="123"/>
      <c r="S243" s="182"/>
    </row>
    <row r="244" spans="17:19" s="1" customFormat="1">
      <c r="Q244" s="182"/>
      <c r="R244" s="123"/>
      <c r="S244" s="182"/>
    </row>
    <row r="245" spans="17:19" s="1" customFormat="1">
      <c r="Q245" s="182"/>
      <c r="R245" s="123"/>
      <c r="S245" s="182"/>
    </row>
    <row r="246" spans="17:19" s="1" customFormat="1">
      <c r="Q246" s="182"/>
      <c r="R246" s="123"/>
      <c r="S246" s="182"/>
    </row>
    <row r="247" spans="17:19" s="1" customFormat="1">
      <c r="Q247" s="182"/>
      <c r="R247" s="123"/>
      <c r="S247" s="182"/>
    </row>
    <row r="248" spans="17:19" s="1" customFormat="1">
      <c r="Q248" s="182"/>
      <c r="R248" s="123"/>
      <c r="S248" s="182"/>
    </row>
    <row r="249" spans="17:19" s="1" customFormat="1">
      <c r="Q249" s="182"/>
      <c r="R249" s="123"/>
      <c r="S249" s="182"/>
    </row>
    <row r="250" spans="17:19" s="1" customFormat="1">
      <c r="Q250" s="182"/>
      <c r="R250" s="123"/>
      <c r="S250" s="182"/>
    </row>
    <row r="251" spans="17:19" s="1" customFormat="1">
      <c r="Q251" s="182"/>
      <c r="R251" s="123"/>
      <c r="S251" s="182"/>
    </row>
    <row r="252" spans="17:19" s="1" customFormat="1">
      <c r="Q252" s="182"/>
      <c r="R252" s="123"/>
      <c r="S252" s="182"/>
    </row>
    <row r="253" spans="17:19" s="1" customFormat="1">
      <c r="Q253" s="182"/>
      <c r="R253" s="123"/>
      <c r="S253" s="182"/>
    </row>
    <row r="254" spans="17:19" s="1" customFormat="1">
      <c r="Q254" s="182"/>
      <c r="R254" s="123"/>
      <c r="S254" s="182"/>
    </row>
    <row r="255" spans="17:19" s="1" customFormat="1">
      <c r="Q255" s="182"/>
      <c r="R255" s="123"/>
      <c r="S255" s="182"/>
    </row>
    <row r="256" spans="17:19" s="1" customFormat="1">
      <c r="Q256" s="182"/>
      <c r="R256" s="123"/>
      <c r="S256" s="182"/>
    </row>
    <row r="257" spans="17:19" s="1" customFormat="1">
      <c r="Q257" s="182"/>
      <c r="R257" s="123"/>
      <c r="S257" s="182"/>
    </row>
    <row r="258" spans="17:19" s="1" customFormat="1">
      <c r="Q258" s="182"/>
      <c r="R258" s="123"/>
      <c r="S258" s="182"/>
    </row>
    <row r="259" spans="17:19" s="1" customFormat="1">
      <c r="Q259" s="182"/>
      <c r="R259" s="123"/>
      <c r="S259" s="182"/>
    </row>
    <row r="260" spans="17:19" s="1" customFormat="1">
      <c r="Q260" s="182"/>
      <c r="R260" s="123"/>
      <c r="S260" s="182"/>
    </row>
    <row r="261" spans="17:19" s="1" customFormat="1">
      <c r="Q261" s="182"/>
      <c r="R261" s="123"/>
      <c r="S261" s="182"/>
    </row>
    <row r="262" spans="17:19" s="1" customFormat="1">
      <c r="Q262" s="182"/>
      <c r="R262" s="123"/>
      <c r="S262" s="182"/>
    </row>
    <row r="263" spans="17:19" s="1" customFormat="1">
      <c r="Q263" s="182"/>
      <c r="R263" s="123"/>
      <c r="S263" s="182"/>
    </row>
    <row r="264" spans="17:19" s="1" customFormat="1">
      <c r="Q264" s="182"/>
      <c r="R264" s="123"/>
      <c r="S264" s="182"/>
    </row>
    <row r="265" spans="17:19" s="1" customFormat="1">
      <c r="Q265" s="182"/>
      <c r="R265" s="123"/>
      <c r="S265" s="182"/>
    </row>
    <row r="266" spans="17:19" s="1" customFormat="1">
      <c r="Q266" s="182"/>
      <c r="R266" s="123"/>
      <c r="S266" s="182"/>
    </row>
    <row r="267" spans="17:19" s="1" customFormat="1">
      <c r="Q267" s="182"/>
      <c r="R267" s="123"/>
      <c r="S267" s="182"/>
    </row>
    <row r="268" spans="17:19" s="1" customFormat="1">
      <c r="Q268" s="182"/>
      <c r="R268" s="123"/>
      <c r="S268" s="182"/>
    </row>
    <row r="269" spans="17:19" s="1" customFormat="1">
      <c r="Q269" s="182"/>
      <c r="R269" s="123"/>
      <c r="S269" s="182"/>
    </row>
    <row r="270" spans="17:19" s="1" customFormat="1">
      <c r="Q270" s="182"/>
      <c r="R270" s="123"/>
      <c r="S270" s="182"/>
    </row>
    <row r="271" spans="17:19" s="1" customFormat="1">
      <c r="Q271" s="182"/>
      <c r="R271" s="123"/>
      <c r="S271" s="182"/>
    </row>
    <row r="272" spans="17:19" s="1" customFormat="1">
      <c r="Q272" s="182"/>
      <c r="R272" s="123"/>
      <c r="S272" s="182"/>
    </row>
    <row r="273" spans="17:19" s="1" customFormat="1">
      <c r="Q273" s="182"/>
      <c r="R273" s="123"/>
      <c r="S273" s="182"/>
    </row>
    <row r="274" spans="17:19" s="1" customFormat="1">
      <c r="Q274" s="182"/>
      <c r="R274" s="123"/>
      <c r="S274" s="182"/>
    </row>
    <row r="275" spans="17:19" s="1" customFormat="1">
      <c r="Q275" s="182"/>
      <c r="R275" s="123"/>
      <c r="S275" s="182"/>
    </row>
    <row r="276" spans="17:19" s="1" customFormat="1">
      <c r="Q276" s="182"/>
      <c r="R276" s="123"/>
      <c r="S276" s="182"/>
    </row>
    <row r="277" spans="17:19" s="1" customFormat="1">
      <c r="Q277" s="182"/>
      <c r="R277" s="123"/>
      <c r="S277" s="182"/>
    </row>
    <row r="278" spans="17:19" s="1" customFormat="1">
      <c r="Q278" s="182"/>
      <c r="R278" s="123"/>
      <c r="S278" s="182"/>
    </row>
    <row r="279" spans="17:19" s="1" customFormat="1">
      <c r="Q279" s="182"/>
      <c r="R279" s="123"/>
      <c r="S279" s="182"/>
    </row>
    <row r="280" spans="17:19" s="1" customFormat="1">
      <c r="Q280" s="182"/>
      <c r="R280" s="123"/>
      <c r="S280" s="182"/>
    </row>
    <row r="281" spans="17:19" s="1" customFormat="1">
      <c r="Q281" s="182"/>
      <c r="R281" s="123"/>
      <c r="S281" s="182"/>
    </row>
    <row r="282" spans="17:19" s="1" customFormat="1">
      <c r="Q282" s="182"/>
      <c r="R282" s="123"/>
      <c r="S282" s="182"/>
    </row>
    <row r="283" spans="17:19" s="1" customFormat="1">
      <c r="Q283" s="182"/>
      <c r="R283" s="123"/>
      <c r="S283" s="182"/>
    </row>
    <row r="284" spans="17:19" s="1" customFormat="1">
      <c r="Q284" s="182"/>
      <c r="R284" s="123"/>
      <c r="S284" s="182"/>
    </row>
    <row r="285" spans="17:19" s="1" customFormat="1">
      <c r="Q285" s="182"/>
      <c r="R285" s="123"/>
      <c r="S285" s="182"/>
    </row>
    <row r="286" spans="17:19" s="1" customFormat="1">
      <c r="Q286" s="182"/>
      <c r="R286" s="123"/>
      <c r="S286" s="182"/>
    </row>
    <row r="287" spans="17:19" s="1" customFormat="1">
      <c r="Q287" s="182"/>
      <c r="R287" s="123"/>
      <c r="S287" s="182"/>
    </row>
    <row r="288" spans="17:19" s="1" customFormat="1">
      <c r="Q288" s="182"/>
      <c r="R288" s="123"/>
      <c r="S288" s="182"/>
    </row>
    <row r="289" spans="1:19" s="1" customFormat="1">
      <c r="Q289" s="182"/>
      <c r="R289" s="123"/>
      <c r="S289" s="182"/>
    </row>
    <row r="290" spans="1:19" s="1" customFormat="1">
      <c r="Q290" s="182"/>
      <c r="R290" s="123"/>
      <c r="S290" s="182"/>
    </row>
    <row r="291" spans="1:19" s="1" customFormat="1">
      <c r="Q291" s="182"/>
      <c r="R291" s="123"/>
      <c r="S291" s="182"/>
    </row>
    <row r="292" spans="1:19" s="1" customFormat="1">
      <c r="Q292" s="182"/>
      <c r="R292" s="123"/>
      <c r="S292" s="182"/>
    </row>
    <row r="293" spans="1:19" s="1" customFormat="1">
      <c r="Q293" s="182"/>
      <c r="R293" s="123"/>
      <c r="S293" s="182"/>
    </row>
    <row r="294" spans="1:19" s="1" customFormat="1">
      <c r="Q294" s="182"/>
      <c r="R294" s="123"/>
      <c r="S294" s="182"/>
    </row>
    <row r="295" spans="1:19" s="1" customFormat="1">
      <c r="Q295" s="182"/>
      <c r="R295" s="123"/>
      <c r="S295" s="182"/>
    </row>
    <row r="296" spans="1:19" s="1" customFormat="1">
      <c r="Q296" s="182"/>
      <c r="R296" s="123"/>
      <c r="S296" s="182"/>
    </row>
    <row r="297" spans="1:19" s="1" customFormat="1">
      <c r="Q297" s="182"/>
      <c r="R297" s="123"/>
      <c r="S297" s="182"/>
    </row>
    <row r="298" spans="1:19" s="1" customFormat="1">
      <c r="Q298" s="182"/>
      <c r="R298" s="123"/>
      <c r="S298" s="182"/>
    </row>
    <row r="299" spans="1:19" s="1" customFormat="1">
      <c r="Q299" s="182"/>
      <c r="R299" s="123"/>
      <c r="S299" s="182"/>
    </row>
    <row r="300" spans="1:19" s="1" customFormat="1">
      <c r="Q300" s="182"/>
      <c r="R300" s="123"/>
      <c r="S300" s="182"/>
    </row>
    <row r="301" spans="1:19" s="1" customFormat="1">
      <c r="Q301" s="182"/>
      <c r="R301" s="123"/>
      <c r="S301" s="182"/>
    </row>
    <row r="302" spans="1:1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</sheetData>
  <sheetProtection password="CC5D" sheet="1" objects="1" scenarios="1"/>
  <autoFilter ref="A7:P83">
    <filterColumn colId="1" showButton="0"/>
  </autoFilter>
  <mergeCells count="23">
    <mergeCell ref="A88:J88"/>
    <mergeCell ref="A89:J89"/>
    <mergeCell ref="B8:C34"/>
    <mergeCell ref="A4:T4"/>
    <mergeCell ref="A35:S35"/>
    <mergeCell ref="A50:S50"/>
    <mergeCell ref="A60:S60"/>
    <mergeCell ref="A78:S78"/>
    <mergeCell ref="A79:S79"/>
    <mergeCell ref="A5:T5"/>
    <mergeCell ref="A82:C82"/>
    <mergeCell ref="A84:J84"/>
    <mergeCell ref="A85:J85"/>
    <mergeCell ref="A86:J86"/>
    <mergeCell ref="A87:J87"/>
    <mergeCell ref="B36:C49"/>
    <mergeCell ref="B7:C7"/>
    <mergeCell ref="E49:H49"/>
    <mergeCell ref="B51:C59"/>
    <mergeCell ref="B61:B77"/>
    <mergeCell ref="C61:C66"/>
    <mergeCell ref="C67:C72"/>
    <mergeCell ref="C73:C77"/>
  </mergeCells>
  <pageMargins left="0.7" right="0.7" top="0.75" bottom="0.75" header="0.3" footer="0.3"/>
  <pageSetup scale="49" orientation="portrait" r:id="rId1"/>
  <rowBreaks count="3" manualBreakCount="3">
    <brk id="35" max="18" man="1"/>
    <brk id="60" max="18" man="1"/>
    <brk id="92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workbookViewId="0">
      <selection activeCell="D9" sqref="D9"/>
    </sheetView>
  </sheetViews>
  <sheetFormatPr baseColWidth="10" defaultRowHeight="15"/>
  <cols>
    <col min="4" max="4" width="26.85546875" customWidth="1"/>
    <col min="5" max="5" width="12.42578125" customWidth="1"/>
  </cols>
  <sheetData>
    <row r="2" spans="2:6" ht="15.75" thickBot="1"/>
    <row r="3" spans="2:6" ht="27" customHeight="1" thickBot="1">
      <c r="B3" s="169" t="s">
        <v>185</v>
      </c>
      <c r="C3" s="170"/>
      <c r="D3" s="171"/>
      <c r="E3" s="53" t="s">
        <v>186</v>
      </c>
      <c r="F3" s="58" t="s">
        <v>187</v>
      </c>
    </row>
    <row r="4" spans="2:6" ht="24" customHeight="1" thickBot="1">
      <c r="B4" s="166" t="s">
        <v>188</v>
      </c>
      <c r="C4" s="172" t="s">
        <v>192</v>
      </c>
      <c r="D4" s="173"/>
      <c r="E4" s="59">
        <v>300</v>
      </c>
      <c r="F4" s="153">
        <v>600</v>
      </c>
    </row>
    <row r="5" spans="2:6" ht="25.5" customHeight="1" thickBot="1">
      <c r="B5" s="167"/>
      <c r="C5" s="156" t="s">
        <v>189</v>
      </c>
      <c r="D5" s="157"/>
      <c r="E5" s="60">
        <v>200</v>
      </c>
      <c r="F5" s="154"/>
    </row>
    <row r="6" spans="2:6" ht="25.5" customHeight="1" thickBot="1">
      <c r="B6" s="168"/>
      <c r="C6" s="158" t="s">
        <v>191</v>
      </c>
      <c r="D6" s="159"/>
      <c r="E6" s="60">
        <v>100</v>
      </c>
      <c r="F6" s="155"/>
    </row>
    <row r="7" spans="2:6" ht="15.75" thickBot="1">
      <c r="B7" s="160" t="s">
        <v>190</v>
      </c>
      <c r="C7" s="161"/>
      <c r="D7" s="162"/>
      <c r="E7" s="56">
        <v>400</v>
      </c>
      <c r="F7" s="57"/>
    </row>
    <row r="8" spans="2:6" ht="15.75" thickBot="1">
      <c r="B8" s="163" t="s">
        <v>182</v>
      </c>
      <c r="C8" s="164"/>
      <c r="D8" s="165"/>
      <c r="E8" s="54">
        <v>1000</v>
      </c>
      <c r="F8" s="55"/>
    </row>
  </sheetData>
  <mergeCells count="8">
    <mergeCell ref="B3:D3"/>
    <mergeCell ref="C4:D4"/>
    <mergeCell ref="F4:F6"/>
    <mergeCell ref="C5:D5"/>
    <mergeCell ref="C6:D6"/>
    <mergeCell ref="B7:D7"/>
    <mergeCell ref="B8:D8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REQUERIMIENTOS 2012</vt:lpstr>
      <vt:lpstr>Hoja1</vt:lpstr>
      <vt:lpstr>'REQUERIMIENTOS 2012'!Área_de_impresión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jrubiano</dc:creator>
  <cp:lastModifiedBy>gherazo</cp:lastModifiedBy>
  <cp:lastPrinted>2012-03-09T17:17:47Z</cp:lastPrinted>
  <dcterms:created xsi:type="dcterms:W3CDTF">2012-02-15T19:46:37Z</dcterms:created>
  <dcterms:modified xsi:type="dcterms:W3CDTF">2012-03-22T17:31:31Z</dcterms:modified>
</cp:coreProperties>
</file>