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66925"/>
  <mc:AlternateContent xmlns:mc="http://schemas.openxmlformats.org/markup-compatibility/2006">
    <mc:Choice Requires="x15">
      <x15ac:absPath xmlns:x15ac="http://schemas.microsoft.com/office/spreadsheetml/2010/11/ac" url="C:\Users\mlrocha\Downloads\"/>
    </mc:Choice>
  </mc:AlternateContent>
  <xr:revisionPtr revIDLastSave="0" documentId="8_{B3499E08-8F3A-40D8-AC94-2E8A7409855E}" xr6:coauthVersionLast="45" xr6:coauthVersionMax="45" xr10:uidLastSave="{00000000-0000-0000-0000-000000000000}"/>
  <bookViews>
    <workbookView xWindow="-120" yWindow="-120" windowWidth="20730" windowHeight="11160" tabRatio="899" firstSheet="2" activeTab="2" xr2:uid="{00000000-000D-0000-FFFF-FFFF00000000}"/>
  </bookViews>
  <sheets>
    <sheet name="BneLog" sheetId="11" state="veryHidden" r:id="rId1"/>
    <sheet name="Borrador PPTO" sheetId="35" state="hidden" r:id="rId2"/>
    <sheet name="1. AP2021" sheetId="2" r:id="rId3"/>
    <sheet name="ITEMS" sheetId="37" state="hidden" r:id="rId4"/>
    <sheet name="5. PPTO 2020 - 2021" sheetId="36" state="hidden" r:id="rId5"/>
    <sheet name="Hoja2" sheetId="42" state="hidden" r:id="rId6"/>
    <sheet name="INVERSIÓN" sheetId="40" state="hidden" r:id="rId7"/>
    <sheet name="Tablas" sheetId="38" state="hidden" r:id="rId8"/>
    <sheet name="2. CXP 2020 - 2021" sheetId="21" state="hidden" r:id="rId9"/>
    <sheet name="RubrosEstructura" sheetId="4" state="hidden" r:id="rId10"/>
    <sheet name="Estructura" sheetId="3" state="hidden" r:id="rId11"/>
    <sheet name="Dependientes" sheetId="1" state="hidden" r:id="rId12"/>
    <sheet name="3. CXC 2020 - 2021" sheetId="24" state="hidden" r:id="rId13"/>
    <sheet name="“4. CUPO 2021” " sheetId="25" state="hidden" r:id="rId14"/>
    <sheet name="“4. CUPO 2021”  (2)" sheetId="34" state="hidden" r:id="rId15"/>
    <sheet name="6. Prioridades SG" sheetId="27" state="hidden" r:id="rId16"/>
    <sheet name="Comparativo de Contratistas" sheetId="30" state="hidden" r:id="rId17"/>
  </sheets>
  <definedNames>
    <definedName name="_xlnm._FilterDatabase" localSheetId="8" hidden="1">'2. CXP 2020 - 2021'!$A$1:$E$17</definedName>
    <definedName name="_xlnm._FilterDatabase" localSheetId="15" hidden="1">'6. Prioridades SG'!$A$2:$F$26</definedName>
    <definedName name="_xlnm._FilterDatabase" localSheetId="11" hidden="1">Dependientes!$P$1:$R$119</definedName>
    <definedName name="_xlnm._FilterDatabase" localSheetId="5" hidden="1">Hoja2!$A$2:$D$38</definedName>
    <definedName name="_xlnm._FilterDatabase" localSheetId="3" hidden="1">ITEMS!$B$1:$C$863</definedName>
    <definedName name="_xlnm._FilterDatabase" localSheetId="9" hidden="1">RubrosEstructura!$A$1:$I$120</definedName>
    <definedName name="ACTIVOS_FIJOS_">Estructura!$E$32:$E$34</definedName>
    <definedName name="ADQUISICIÓN_DE_ACTIVOS_NO_FINANCIEROS_">Estructura!$D$10</definedName>
    <definedName name="ADQUISICIÓN_DE_BIENES_Y_SERVICIOS_">Estructura!$C$6:$C$7</definedName>
    <definedName name="ADQUISICIONES_DIFERENTES_DE_ACTIVOS_">Estructura!$D$12:$D$19</definedName>
    <definedName name="_xlnm.Print_Area" localSheetId="2">'1. AP2021'!$A$1:$K$388</definedName>
    <definedName name="CONCILIACIONES">Estructura!$E$126</definedName>
    <definedName name="CONTRIBUCIONES">Estructura!$D$31</definedName>
    <definedName name="CONTRIBUCIONES_INHERENTES_A_LA_NOMINA_">Estructura!$E$15:$E$21</definedName>
    <definedName name="CUOTA_DE_FISCALIZACIÓN_Y_AUDITAJE">Estructura!$E$136</definedName>
    <definedName name="Dirección_de_Evaluación">Dependientes!$B$7:$B$10</definedName>
    <definedName name="Dirección_de_Evaluación_actividad">Dependientes!$R$66:$R$70</definedName>
    <definedName name="Dirección_de_Producción_y_Operaciones">Dependientes!$B$11:$B$13</definedName>
    <definedName name="Dirección_de_Producción_y_Operaciones_actividad">Dependientes!$R$83:$R$85</definedName>
    <definedName name="Dirección_de_Tecnología_actividad">Dependientes!$R$100:$R$111</definedName>
    <definedName name="Dirección_de_Tecnología_e_Información">Dependientes!$B$14:$B$16</definedName>
    <definedName name="Dirección_de_Tecnología_e_Información_actividad">Dependientes!$R$100:$R$111</definedName>
    <definedName name="Dirección_General">Dependientes!$B$1:$B$6</definedName>
    <definedName name="Dirección_General_actividad">Dependientes!$R$34:$R$36</definedName>
    <definedName name="DISPONIBILIDAD_FINAL">Estructura!$A$44</definedName>
    <definedName name="GASTOS_DE_COMERCIALIZACIÓN_Y_PRODUCCIÓN">Estructura!$C$26:$C$32</definedName>
    <definedName name="GASTOS_DE_COMERCIALIZACIÓN_Y_PRODUCCIÓN_1">Estructura!$B$25</definedName>
    <definedName name="GASTOS_DE_FUNCIONAMIENTO">Estructura!$B$3:$B$6</definedName>
    <definedName name="GASTOS_DE_INVERSIÓN">Estructura!$A$35</definedName>
    <definedName name="GASTOS_DE_OPERACIÓN_COMERCIAL">Estructura!$A$24</definedName>
    <definedName name="GASTOS_DE_PERSONAL_">Estructura!$C$4</definedName>
    <definedName name="GASTOS_POR_TRIBUTOS_MULTAS_SANCIONES_E_INTERESES_DE_MORA">Estructura!$C$12:$C$14</definedName>
    <definedName name="IMPUESTOS_">Estructura!$D$27</definedName>
    <definedName name="IMPUESTOS_TERRITORIALES_">Estructura!$E$130:$E$132</definedName>
    <definedName name="INV_Modernización_del_ICFES">Estructura!$D$44</definedName>
    <definedName name="INV_Plan_de_Tecnología_">Estructura!$D$39</definedName>
    <definedName name="INV_Reestructuración_de_Exámenes_de_Estado">Estructura!$D$41:$D$42</definedName>
    <definedName name="LAUDOS_ARBITRALES">Estructura!$E$128</definedName>
    <definedName name="Oficina_Asesora__Jurídica_actividad">Dependientes!$R$57:$R$60</definedName>
    <definedName name="Oficina_Asesora_de_Comunicaciones_y_Mercadeo_actividad">Dependientes!$R$37:$R$42</definedName>
    <definedName name="Oficina_Asesora_de_Control_Interno_actividad">Dependientes!$R$43:$R$45</definedName>
    <definedName name="Oficina_Asesora_de_Planeación_actividad">Dependientes!$R$46:$R$56</definedName>
    <definedName name="Oficina_Asesora_Jurídica__actividad">Dependientes!$R$57:$R$60</definedName>
    <definedName name="Oficina_Asesora_Jurídica_actividad">Dependientes!$R$57:$R$60</definedName>
    <definedName name="Oficina_de_Control_Interno_actividad">Dependientes!$R$43:$R$45</definedName>
    <definedName name="Oficina_Gestión_de_Proyectos_de_Investigación_actividad">Dependientes!$R$61:$R$65</definedName>
    <definedName name="OTROS_BIENES_TRANSPORTABLES_EXCEPTO_PRODUCTOS_METÁLICOS_MAQUINARIA_Y_EQUIPO">Estructura!$E$39:$E$52</definedName>
    <definedName name="OTROS_GASTOS_DE_PERSONAL_PREVIO_CONCEPTO">Estructura!$E$30</definedName>
    <definedName name="PLANTA_DE_PERSONAL_PERMANENTE">Estructura!$D$5:$D$8</definedName>
    <definedName name="PRESTACIONES_SOCIALES_">Estructura!$D$21</definedName>
    <definedName name="PRESTACIONES_SOCIALES_RELACIONADAS_CON_EL_EMPLEO_">Estructura!$E$121:$E$122</definedName>
    <definedName name="PRODUCTOS_ALIMENTICIOS_BEBIDAS_Y_TABACO_TEXTILES_PRENDAS_DE_VESTIR_Y_PRODUCTOS_DE_CUERO">Estructura!$E$36:$E$37</definedName>
    <definedName name="PRODUCTOS_METÁLICOS_Y_PAQUETES_DE_SOFTWARE">Estructura!$E$54:$E$58</definedName>
    <definedName name="PROGRAMAS_DE_INVERSIÓN">Estructura!$B$36</definedName>
    <definedName name="Programas_de_Inversión_Bruta_de_Capital">Estructura!$C$37:$C$39</definedName>
    <definedName name="REMUNERACIONES_NO_CONSTITUTIVAS_DE_FACTOR_SALARIAL_">Estructura!$E$23:$E$28</definedName>
    <definedName name="SALARIO_">Estructura!$E$6:$E$13</definedName>
    <definedName name="Secretaría_General">Dependientes!$B$17:$B$21</definedName>
    <definedName name="Secretaría_General_actividad">Dependientes!$R$2:$R$6</definedName>
    <definedName name="SENTENCIAS_">Estructura!$E$124</definedName>
    <definedName name="SENTENCIAS_Y_CONCILIACIONES_">Estructura!$D$23:$D$25</definedName>
    <definedName name="SERVICIOS_DE_ALOJAMIENTO_SERVICIOS_DE_SUMINISTRO_DE_COMIDAS_Y_BEBIDAS_SERVICIOS_DE_TRANSPORTE_Y_SERVICIOS_DE_DISTRIBUCIÓN_DE_ELECTRICIDAD_GAS_Y_AGUA">Estructura!$E$60:$E$69</definedName>
    <definedName name="SERVICIOS_FINANCIEROS_Y_SERVICIOS_CONEXOS_SERVICIOS_INMOBILIARIOS_Y_SERVICIOS_DE_LEASING">Estructura!$E$71:$E$80</definedName>
    <definedName name="SERVICIOS_PARA_LA_COMUNIDAD_SOCIALES_Y_PERSONALES">Estructura!$E$111:$E$117</definedName>
    <definedName name="SERVICIOS_PRESTADOS_A_LAS_EMPRESAS_Y_SERVICIOS_DE_PRODUCCIÓN_">Estructura!$E$82:$E$109</definedName>
    <definedName name="Subdirección_de_Abastecimiento_y_Servicios_Generales_actividad">Dependientes!$R$22:$R$28</definedName>
    <definedName name="Subdirección_de_Análisis_y_Divulgación_actividad">Dependientes!$R$75:$R$78</definedName>
    <definedName name="Subdirección_de_Aplicación_de_Instrumentos_actividad">Dependientes!$R$86:$R$92</definedName>
    <definedName name="Subdirección_de_Desarrollo_de_Aplicaciones_actividad">Dependientes!$R$117:$R$119</definedName>
    <definedName name="Subdirección_de_Diseño_de_Instrumentos_actividad">Dependientes!$R$79:$R$82</definedName>
    <definedName name="Subdirección_de_Estadísticas_actividad">Dependientes!$R$71:$R$74</definedName>
    <definedName name="Subdirección_de_Información_actividad">Dependientes!$R$112:$R$116</definedName>
    <definedName name="Subdirección_de_Producción_de_Instrumentos_actividad">Dependientes!$R$93:$R$99</definedName>
    <definedName name="Subdirección_de_Talento_Humano_actividad">Dependientes!$R$7:$R$17</definedName>
    <definedName name="Subdirección_Financiera_y_Contable_actividad">Dependientes!$R$18:$R$21</definedName>
    <definedName name="TASAS_Y_DERECHOS_ADMINISTRATIVOS_">Estructura!$D$29</definedName>
    <definedName name="TRANSFERENCIAS_CORRIENTES">Estructura!$C$9:$C$10</definedName>
    <definedName name="Unidad_de_Atención_al_Ciudadano_actividad">Dependientes!$R$29:$R$33</definedName>
    <definedName name="VIÁTICOS_DE_LOS_FUNCIONARIOS_EN_COMISIÓN">Estructura!$E$119</definedName>
  </definedNames>
  <calcPr calcId="191029"/>
  <pivotCaches>
    <pivotCache cacheId="8" r:id="rId18"/>
    <pivotCache cacheId="9"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8" i="27" l="1"/>
  <c r="C31" i="42" l="1"/>
  <c r="C30" i="42" s="1"/>
  <c r="B30" i="42" s="1"/>
  <c r="C26" i="42"/>
  <c r="C25" i="42" s="1"/>
  <c r="B25" i="42" s="1"/>
  <c r="C8" i="42"/>
  <c r="C4" i="42"/>
  <c r="B5" i="42"/>
  <c r="B4" i="42" s="1"/>
  <c r="B6" i="42"/>
  <c r="B7" i="42"/>
  <c r="B9" i="42"/>
  <c r="B10" i="42"/>
  <c r="B11" i="42"/>
  <c r="B15" i="42"/>
  <c r="B16" i="42"/>
  <c r="B17" i="42"/>
  <c r="B18" i="42"/>
  <c r="B19" i="42"/>
  <c r="B20" i="42"/>
  <c r="B21" i="42"/>
  <c r="B22" i="42"/>
  <c r="B23" i="42"/>
  <c r="B24" i="42"/>
  <c r="B26" i="42"/>
  <c r="B29" i="42"/>
  <c r="B32" i="42"/>
  <c r="B33" i="42"/>
  <c r="B35" i="42"/>
  <c r="B36" i="42"/>
  <c r="B37" i="42"/>
  <c r="B12" i="42"/>
  <c r="B13" i="42"/>
  <c r="B14" i="42"/>
  <c r="B27" i="42"/>
  <c r="B28" i="42"/>
  <c r="B34" i="42"/>
  <c r="C3" i="42" l="1"/>
  <c r="B8" i="42"/>
  <c r="B3" i="42" s="1"/>
  <c r="C38" i="42"/>
  <c r="B38" i="42"/>
  <c r="B31" i="42"/>
  <c r="N14" i="40" l="1"/>
  <c r="K14" i="40" l="1"/>
  <c r="H10" i="40"/>
  <c r="E16" i="38" l="1"/>
  <c r="D16" i="38"/>
  <c r="C15" i="38"/>
  <c r="C17" i="38" s="1"/>
  <c r="B15" i="38"/>
  <c r="B17" i="38" s="1"/>
  <c r="D14" i="38"/>
  <c r="E13" i="38"/>
  <c r="D13" i="38"/>
  <c r="E12" i="38"/>
  <c r="D12" i="38"/>
  <c r="E11" i="38"/>
  <c r="D11" i="38"/>
  <c r="E6" i="38"/>
  <c r="D6" i="38"/>
  <c r="C5" i="38"/>
  <c r="B5" i="38"/>
  <c r="B8" i="38" s="1"/>
  <c r="D4" i="38"/>
  <c r="E3" i="38"/>
  <c r="D3" i="38"/>
  <c r="D5" i="38" s="1"/>
  <c r="E5" i="38" l="1"/>
  <c r="D15" i="38"/>
  <c r="D17" i="38" s="1"/>
  <c r="E17" i="38"/>
  <c r="E15" i="38"/>
  <c r="E6" i="24" l="1"/>
  <c r="C11" i="35" l="1"/>
  <c r="B11" i="35"/>
  <c r="E17" i="21" l="1"/>
  <c r="D18" i="35" l="1"/>
  <c r="D9" i="35" l="1"/>
  <c r="C5" i="35"/>
  <c r="C14" i="35" s="1"/>
  <c r="D13" i="35" l="1"/>
  <c r="D12" i="35"/>
  <c r="D11" i="35" s="1"/>
  <c r="C7" i="38" s="1"/>
  <c r="D6" i="35"/>
  <c r="D8" i="35"/>
  <c r="B5" i="35"/>
  <c r="D5" i="35" l="1"/>
  <c r="D7" i="38"/>
  <c r="D8" i="38" s="1"/>
  <c r="E7" i="38"/>
  <c r="C8" i="38"/>
  <c r="E8" i="38" s="1"/>
  <c r="H7" i="35"/>
  <c r="G5" i="35"/>
  <c r="G4" i="35"/>
  <c r="G3" i="35"/>
  <c r="G7" i="35" l="1"/>
  <c r="H13" i="35"/>
  <c r="B3" i="35" s="1"/>
  <c r="B14" i="35" s="1"/>
  <c r="D3" i="35" l="1"/>
  <c r="D14" i="35" s="1"/>
  <c r="G13" i="35"/>
  <c r="I9" i="21"/>
  <c r="I8" i="21"/>
  <c r="I7" i="21"/>
  <c r="I6" i="21"/>
  <c r="I5" i="21"/>
  <c r="I4" i="21"/>
  <c r="I3" i="21"/>
  <c r="I2" i="21"/>
  <c r="K3" i="25" l="1"/>
  <c r="K4" i="25"/>
  <c r="K5" i="25"/>
  <c r="K6" i="25"/>
  <c r="K8" i="25"/>
  <c r="K9" i="25"/>
  <c r="K10" i="25"/>
  <c r="K12" i="25"/>
  <c r="K13" i="25"/>
  <c r="K14" i="25"/>
  <c r="K16" i="25"/>
  <c r="K17" i="25"/>
  <c r="K18" i="25"/>
  <c r="K19" i="25"/>
  <c r="K20" i="25"/>
  <c r="K21" i="25"/>
  <c r="K23" i="25"/>
  <c r="K24" i="25"/>
  <c r="K25" i="25"/>
  <c r="K26" i="25"/>
  <c r="K27" i="25"/>
  <c r="C26" i="27" l="1"/>
  <c r="E24" i="27"/>
  <c r="D24" i="27"/>
  <c r="E23" i="27"/>
  <c r="D23" i="27"/>
  <c r="F23" i="27" s="1"/>
  <c r="F24" i="27" l="1"/>
  <c r="C42" i="27" l="1"/>
  <c r="E41" i="27"/>
  <c r="D41" i="27"/>
  <c r="E40" i="27"/>
  <c r="D40" i="27"/>
  <c r="E39" i="27"/>
  <c r="D39" i="27"/>
  <c r="F40" i="27" l="1"/>
  <c r="F39" i="27"/>
  <c r="F41" i="27"/>
  <c r="C53" i="27"/>
  <c r="D52" i="27"/>
  <c r="D51" i="27"/>
  <c r="D50" i="27"/>
  <c r="D49" i="27"/>
  <c r="D47" i="27"/>
  <c r="E38" i="27"/>
  <c r="D38" i="27"/>
  <c r="E37" i="27"/>
  <c r="D37" i="27"/>
  <c r="E36" i="27"/>
  <c r="D36" i="27"/>
  <c r="E35" i="27"/>
  <c r="D35" i="27"/>
  <c r="E34" i="27"/>
  <c r="D34" i="27"/>
  <c r="E33" i="27"/>
  <c r="D33" i="27"/>
  <c r="E32" i="27"/>
  <c r="D32" i="27"/>
  <c r="E31" i="27"/>
  <c r="D31" i="27"/>
  <c r="E42" i="27" l="1"/>
  <c r="D53" i="27"/>
  <c r="D42" i="27"/>
  <c r="F31" i="27"/>
  <c r="F34" i="27"/>
  <c r="F38" i="27"/>
  <c r="F35" i="27"/>
  <c r="F33" i="27"/>
  <c r="F36" i="27"/>
  <c r="F37" i="27"/>
  <c r="F32" i="27"/>
  <c r="F42" i="27" l="1"/>
  <c r="E25" i="27" l="1"/>
  <c r="D25" i="27" l="1"/>
  <c r="F25" i="27" s="1"/>
  <c r="B2" i="34" l="1"/>
  <c r="D3" i="34"/>
  <c r="E3" i="34" s="1"/>
  <c r="G3" i="34" s="1"/>
  <c r="D4" i="34"/>
  <c r="E4" i="34" s="1"/>
  <c r="G4" i="34" s="1"/>
  <c r="I4" i="34" s="1"/>
  <c r="D5" i="34"/>
  <c r="E5" i="34" s="1"/>
  <c r="G5" i="34" s="1"/>
  <c r="I5" i="34" s="1"/>
  <c r="D6" i="34"/>
  <c r="E6" i="34" s="1"/>
  <c r="G6" i="34" s="1"/>
  <c r="I6" i="34" s="1"/>
  <c r="B7" i="34"/>
  <c r="D8" i="34"/>
  <c r="E8" i="34" s="1"/>
  <c r="G8" i="34" s="1"/>
  <c r="D9" i="34"/>
  <c r="E9" i="34"/>
  <c r="G9" i="34" s="1"/>
  <c r="I9" i="34" s="1"/>
  <c r="D10" i="34"/>
  <c r="E10" i="34"/>
  <c r="G10" i="34" s="1"/>
  <c r="I10" i="34" s="1"/>
  <c r="B11" i="34"/>
  <c r="D12" i="34"/>
  <c r="E12" i="34" s="1"/>
  <c r="G12" i="34" s="1"/>
  <c r="D13" i="34"/>
  <c r="E13" i="34"/>
  <c r="G13" i="34" s="1"/>
  <c r="I13" i="34" s="1"/>
  <c r="D14" i="34"/>
  <c r="E14" i="34" s="1"/>
  <c r="G14" i="34" s="1"/>
  <c r="I14" i="34" s="1"/>
  <c r="B15" i="34"/>
  <c r="D16" i="34"/>
  <c r="E16" i="34"/>
  <c r="G16" i="34" s="1"/>
  <c r="D17" i="34"/>
  <c r="E17" i="34" s="1"/>
  <c r="G17" i="34" s="1"/>
  <c r="I17" i="34" s="1"/>
  <c r="D18" i="34"/>
  <c r="E18" i="34"/>
  <c r="G18" i="34" s="1"/>
  <c r="I18" i="34" s="1"/>
  <c r="D19" i="34"/>
  <c r="E19" i="34"/>
  <c r="G19" i="34" s="1"/>
  <c r="I19" i="34" s="1"/>
  <c r="D20" i="34"/>
  <c r="E20" i="34"/>
  <c r="G20" i="34" s="1"/>
  <c r="I20" i="34" s="1"/>
  <c r="D21" i="34"/>
  <c r="E21" i="34" s="1"/>
  <c r="G21" i="34" s="1"/>
  <c r="I21" i="34" s="1"/>
  <c r="B22" i="34"/>
  <c r="D23" i="34"/>
  <c r="E23" i="34" s="1"/>
  <c r="G23" i="34" s="1"/>
  <c r="D24" i="34"/>
  <c r="E24" i="34" s="1"/>
  <c r="G24" i="34" s="1"/>
  <c r="I24" i="34" s="1"/>
  <c r="D25" i="34"/>
  <c r="E25" i="34" s="1"/>
  <c r="G25" i="34" s="1"/>
  <c r="I25" i="34" s="1"/>
  <c r="D26" i="34"/>
  <c r="E26" i="34"/>
  <c r="G26" i="34" s="1"/>
  <c r="I26" i="34" s="1"/>
  <c r="D27" i="34"/>
  <c r="E27" i="34" s="1"/>
  <c r="G27" i="34" s="1"/>
  <c r="I27" i="34" s="1"/>
  <c r="B28" i="34"/>
  <c r="B33" i="34"/>
  <c r="B34" i="34"/>
  <c r="D22" i="34" l="1"/>
  <c r="D7" i="34"/>
  <c r="D11" i="34"/>
  <c r="D2" i="34"/>
  <c r="D15" i="34"/>
  <c r="G15" i="34"/>
  <c r="I16" i="34"/>
  <c r="I15" i="34" s="1"/>
  <c r="H15" i="34" s="1"/>
  <c r="G7" i="34"/>
  <c r="I8" i="34"/>
  <c r="I7" i="34" s="1"/>
  <c r="G22" i="34"/>
  <c r="I23" i="34"/>
  <c r="I22" i="34" s="1"/>
  <c r="G11" i="34"/>
  <c r="I12" i="34"/>
  <c r="I11" i="34" s="1"/>
  <c r="H11" i="34" s="1"/>
  <c r="G2" i="34"/>
  <c r="I3" i="34"/>
  <c r="I2" i="34" s="1"/>
  <c r="H2" i="34" s="1"/>
  <c r="E22" i="34"/>
  <c r="E15" i="34"/>
  <c r="C15" i="34" s="1"/>
  <c r="E11" i="34"/>
  <c r="C11" i="34" s="1"/>
  <c r="E7" i="34"/>
  <c r="C7" i="34" s="1"/>
  <c r="E2" i="34"/>
  <c r="C2" i="34" s="1"/>
  <c r="H7" i="34" l="1"/>
  <c r="D28" i="34"/>
  <c r="H22" i="34"/>
  <c r="I28" i="34"/>
  <c r="C22" i="34"/>
  <c r="E28" i="34"/>
  <c r="C28" i="34" s="1"/>
  <c r="F2" i="34"/>
  <c r="F11" i="34"/>
  <c r="F22" i="34"/>
  <c r="G28" i="34"/>
  <c r="F7" i="34"/>
  <c r="F15" i="34"/>
  <c r="F28" i="34" l="1"/>
  <c r="H28" i="34"/>
  <c r="B7" i="30" l="1"/>
  <c r="B11" i="30"/>
  <c r="B15" i="30"/>
  <c r="C15" i="30"/>
  <c r="B22" i="30"/>
  <c r="C22" i="30"/>
  <c r="C11" i="30"/>
  <c r="C7" i="30"/>
  <c r="D27" i="30"/>
  <c r="D26" i="30"/>
  <c r="D25" i="30"/>
  <c r="D24" i="30"/>
  <c r="D23" i="30"/>
  <c r="D21" i="30"/>
  <c r="D20" i="30"/>
  <c r="D19" i="30"/>
  <c r="D18" i="30"/>
  <c r="D17" i="30"/>
  <c r="D16" i="30"/>
  <c r="D14" i="30"/>
  <c r="D13" i="30"/>
  <c r="D12" i="30"/>
  <c r="D10" i="30"/>
  <c r="D9" i="30"/>
  <c r="D8" i="30"/>
  <c r="D4" i="30"/>
  <c r="D5" i="30"/>
  <c r="D6" i="30"/>
  <c r="D3" i="30"/>
  <c r="B2" i="30"/>
  <c r="C2" i="30"/>
  <c r="B28" i="30" l="1"/>
  <c r="C28" i="30"/>
  <c r="D22" i="30"/>
  <c r="D7" i="30"/>
  <c r="D2" i="30"/>
  <c r="D15" i="30"/>
  <c r="D11" i="30"/>
  <c r="D28" i="30" l="1"/>
  <c r="E15" i="27" l="1"/>
  <c r="D15" i="27" l="1"/>
  <c r="D4" i="27" l="1"/>
  <c r="D5" i="27"/>
  <c r="D6" i="27"/>
  <c r="D7" i="27"/>
  <c r="D8" i="27"/>
  <c r="D9" i="27"/>
  <c r="D10" i="27"/>
  <c r="D11" i="27"/>
  <c r="D12" i="27"/>
  <c r="D13" i="27"/>
  <c r="D3" i="27"/>
  <c r="D21" i="27" l="1"/>
  <c r="D16" i="27"/>
  <c r="D14" i="27"/>
  <c r="D19" i="27"/>
  <c r="D17" i="27"/>
  <c r="D20" i="27"/>
  <c r="D22" i="27"/>
  <c r="D18" i="27"/>
  <c r="E17" i="27"/>
  <c r="E10" i="27"/>
  <c r="F10" i="27" s="1"/>
  <c r="E16" i="27"/>
  <c r="E7" i="27"/>
  <c r="F7" i="27" s="1"/>
  <c r="E20" i="27"/>
  <c r="E11" i="27"/>
  <c r="F11" i="27" s="1"/>
  <c r="E22" i="27"/>
  <c r="E18" i="27"/>
  <c r="E13" i="27"/>
  <c r="F13" i="27" s="1"/>
  <c r="E9" i="27"/>
  <c r="F9" i="27" s="1"/>
  <c r="E5" i="27"/>
  <c r="F5" i="27" s="1"/>
  <c r="E6" i="27"/>
  <c r="F6" i="27" s="1"/>
  <c r="F15" i="27"/>
  <c r="E8" i="27"/>
  <c r="F8" i="27" s="1"/>
  <c r="E14" i="27"/>
  <c r="E21" i="27"/>
  <c r="E19" i="27"/>
  <c r="E12" i="27"/>
  <c r="F12" i="27" s="1"/>
  <c r="E4" i="27"/>
  <c r="F4" i="27" s="1"/>
  <c r="E3" i="27"/>
  <c r="D26" i="27" l="1"/>
  <c r="E26" i="27"/>
  <c r="F3" i="27"/>
  <c r="F17" i="27"/>
  <c r="F18" i="27"/>
  <c r="F20" i="27"/>
  <c r="F21" i="27"/>
  <c r="F19" i="27"/>
  <c r="F16" i="27"/>
  <c r="F14" i="27"/>
  <c r="F22" i="27"/>
  <c r="F26" i="27" l="1"/>
  <c r="B55" i="27"/>
  <c r="B57" i="27" s="1"/>
  <c r="B34" i="25" l="1"/>
  <c r="B33" i="25"/>
  <c r="D27" i="25"/>
  <c r="E27" i="25" s="1"/>
  <c r="G27" i="25" s="1"/>
  <c r="I27" i="25" s="1"/>
  <c r="D26" i="25"/>
  <c r="E26" i="25" s="1"/>
  <c r="G26" i="25" s="1"/>
  <c r="I26" i="25" s="1"/>
  <c r="D25" i="25"/>
  <c r="E25" i="25" s="1"/>
  <c r="G25" i="25" s="1"/>
  <c r="I25" i="25" s="1"/>
  <c r="D24" i="25"/>
  <c r="E24" i="25" s="1"/>
  <c r="G24" i="25" s="1"/>
  <c r="I24" i="25" s="1"/>
  <c r="D23" i="25"/>
  <c r="E23" i="25" s="1"/>
  <c r="B22" i="25"/>
  <c r="K22" i="25" s="1"/>
  <c r="D21" i="25"/>
  <c r="E21" i="25" s="1"/>
  <c r="G21" i="25" s="1"/>
  <c r="I21" i="25" s="1"/>
  <c r="D20" i="25"/>
  <c r="E20" i="25" s="1"/>
  <c r="G20" i="25" s="1"/>
  <c r="I20" i="25" s="1"/>
  <c r="D19" i="25"/>
  <c r="E19" i="25" s="1"/>
  <c r="G19" i="25" s="1"/>
  <c r="I19" i="25" s="1"/>
  <c r="D18" i="25"/>
  <c r="E18" i="25" s="1"/>
  <c r="G18" i="25" s="1"/>
  <c r="I18" i="25" s="1"/>
  <c r="D17" i="25"/>
  <c r="E17" i="25" s="1"/>
  <c r="G17" i="25" s="1"/>
  <c r="I17" i="25" s="1"/>
  <c r="D16" i="25"/>
  <c r="E16" i="25" s="1"/>
  <c r="G16" i="25" s="1"/>
  <c r="B15" i="25"/>
  <c r="K15" i="25" s="1"/>
  <c r="D14" i="25"/>
  <c r="E14" i="25" s="1"/>
  <c r="G14" i="25" s="1"/>
  <c r="I14" i="25" s="1"/>
  <c r="D13" i="25"/>
  <c r="E13" i="25" s="1"/>
  <c r="G13" i="25" s="1"/>
  <c r="I13" i="25" s="1"/>
  <c r="D12" i="25"/>
  <c r="E12" i="25" s="1"/>
  <c r="G12" i="25" s="1"/>
  <c r="B11" i="25"/>
  <c r="K11" i="25" s="1"/>
  <c r="D10" i="25"/>
  <c r="E10" i="25" s="1"/>
  <c r="G10" i="25" s="1"/>
  <c r="I10" i="25" s="1"/>
  <c r="G9" i="25"/>
  <c r="I9" i="25" s="1"/>
  <c r="D9" i="25"/>
  <c r="E9" i="25" s="1"/>
  <c r="D8" i="25"/>
  <c r="E8" i="25" s="1"/>
  <c r="D7" i="25"/>
  <c r="B7" i="25"/>
  <c r="K7" i="25" s="1"/>
  <c r="D6" i="25"/>
  <c r="E6" i="25" s="1"/>
  <c r="G6" i="25" s="1"/>
  <c r="I6" i="25" s="1"/>
  <c r="D5" i="25"/>
  <c r="E5" i="25" s="1"/>
  <c r="G5" i="25" s="1"/>
  <c r="I5" i="25" s="1"/>
  <c r="D4" i="25"/>
  <c r="E4" i="25" s="1"/>
  <c r="G4" i="25" s="1"/>
  <c r="I4" i="25" s="1"/>
  <c r="D3" i="25"/>
  <c r="E3" i="25" s="1"/>
  <c r="G3" i="25" s="1"/>
  <c r="B2" i="25"/>
  <c r="K2" i="25" s="1"/>
  <c r="D2" i="25" l="1"/>
  <c r="D11" i="25"/>
  <c r="D22" i="25"/>
  <c r="E7" i="25"/>
  <c r="C7" i="25" s="1"/>
  <c r="D15" i="25"/>
  <c r="B28" i="25"/>
  <c r="K28" i="25" s="1"/>
  <c r="G15" i="25"/>
  <c r="I16" i="25"/>
  <c r="I15" i="25" s="1"/>
  <c r="H15" i="25" s="1"/>
  <c r="E22" i="25"/>
  <c r="G23" i="25"/>
  <c r="E2" i="25"/>
  <c r="C2" i="25" s="1"/>
  <c r="G8" i="25"/>
  <c r="E11" i="25"/>
  <c r="C11" i="25" s="1"/>
  <c r="G2" i="25"/>
  <c r="I3" i="25"/>
  <c r="I2" i="25" s="1"/>
  <c r="H2" i="25" s="1"/>
  <c r="G11" i="25"/>
  <c r="I12" i="25"/>
  <c r="I11" i="25" s="1"/>
  <c r="E15" i="25"/>
  <c r="C15" i="25" s="1"/>
  <c r="D28" i="25" l="1"/>
  <c r="H11" i="25"/>
  <c r="G7" i="25"/>
  <c r="F7" i="25" s="1"/>
  <c r="I8" i="25"/>
  <c r="I7" i="25" s="1"/>
  <c r="H7" i="25" s="1"/>
  <c r="C22" i="25"/>
  <c r="E28" i="25"/>
  <c r="C28" i="25" s="1"/>
  <c r="F11" i="25"/>
  <c r="F2" i="25"/>
  <c r="G22" i="25"/>
  <c r="I23" i="25"/>
  <c r="I22" i="25" s="1"/>
  <c r="F15" i="25"/>
  <c r="G28" i="25" l="1"/>
  <c r="F28" i="25" s="1"/>
  <c r="F22" i="25"/>
  <c r="I28" i="25"/>
  <c r="H28" i="25" s="1"/>
  <c r="H22" i="25"/>
  <c r="AO390" i="2" l="1"/>
  <c r="I7" i="35" l="1"/>
  <c r="I13" i="35" s="1"/>
</calcChain>
</file>

<file path=xl/sharedStrings.xml><?xml version="1.0" encoding="utf-8"?>
<sst xmlns="http://schemas.openxmlformats.org/spreadsheetml/2006/main" count="9293" uniqueCount="1641">
  <si>
    <t>Dirección_General</t>
  </si>
  <si>
    <t>Oficina_Asesora_de_Comunicaciones_y_Mercadeo</t>
  </si>
  <si>
    <t>Oficina_de_Control_Interno</t>
  </si>
  <si>
    <t>Oficina_Asesora_de_Planeación</t>
  </si>
  <si>
    <t>Oficina_Asesora_Jurídica_</t>
  </si>
  <si>
    <t>Oficina_Gestión_de_Proyectos_de_Investigación</t>
  </si>
  <si>
    <t>Dirección_de_Evaluación</t>
  </si>
  <si>
    <t>Subdirección_de_Estadísticas</t>
  </si>
  <si>
    <t>Subdirección_de_Análisis_y_Divulgación</t>
  </si>
  <si>
    <t>Subdirección_de_Diseño_de_Instrumentos</t>
  </si>
  <si>
    <t>Dirección_de_Producción_y_Operaciones</t>
  </si>
  <si>
    <t>Dirección_de_Tecnología_e_Información</t>
  </si>
  <si>
    <t>Subdirección_de_Aplicación_de_Instrumentos</t>
  </si>
  <si>
    <t>Secretaría_General</t>
  </si>
  <si>
    <t>Subdirección_de_Producción_de_Instrumentos</t>
  </si>
  <si>
    <t>Subdirección_de_Información</t>
  </si>
  <si>
    <t>Subdirección_de_Desarrollo_de_Aplicaciones</t>
  </si>
  <si>
    <t>Subdirección_de_Abastecimiento_y_Servicios_Generales</t>
  </si>
  <si>
    <t>Subdirección_de_Talento_Humano</t>
  </si>
  <si>
    <t>Subdirección_Financiera_y_Contable</t>
  </si>
  <si>
    <t>Unidad_de_Atención_al_Ciudadano</t>
  </si>
  <si>
    <t>DRDGENE</t>
  </si>
  <si>
    <t>OFCOMUN</t>
  </si>
  <si>
    <t>OFCOINT</t>
  </si>
  <si>
    <t>OFPLANE</t>
  </si>
  <si>
    <t>OFJURID</t>
  </si>
  <si>
    <t>OFINVES</t>
  </si>
  <si>
    <t>DREVALU</t>
  </si>
  <si>
    <t>SDESTAD</t>
  </si>
  <si>
    <t>SDANYDI</t>
  </si>
  <si>
    <t>SDDISEI</t>
  </si>
  <si>
    <t>DRPRODU</t>
  </si>
  <si>
    <t>SDAPLIC</t>
  </si>
  <si>
    <t>SDPRODI</t>
  </si>
  <si>
    <t>DRTECNO</t>
  </si>
  <si>
    <t>SDINFOR</t>
  </si>
  <si>
    <t>SDDESAP</t>
  </si>
  <si>
    <t>DRSECRG</t>
  </si>
  <si>
    <t>SDABAST</t>
  </si>
  <si>
    <t>SDTALEN</t>
  </si>
  <si>
    <t>SDFINAN</t>
  </si>
  <si>
    <t>SDATENC</t>
  </si>
  <si>
    <t>MARÍA PAULA VERNAZA DÍAZ</t>
  </si>
  <si>
    <t>ADRIANA BELLO CORTES</t>
  </si>
  <si>
    <t>ANA MARÍA CRISTINA DE LA CUADRA</t>
  </si>
  <si>
    <t>LUIS EDUARDO JARAMILLO FLECHAS</t>
  </si>
  <si>
    <t>NATALIA GONZÁLEZ GÓMEZ</t>
  </si>
  <si>
    <t>LUIS JAVIER TORO BAQUERO</t>
  </si>
  <si>
    <t>NUBIA ROCÍO SÁNCHEZ MARTÍNEZ</t>
  </si>
  <si>
    <t>MARÍA MERCEDES CORCHO CARO</t>
  </si>
  <si>
    <t>ALBA LILIANA ABRIL DAZA</t>
  </si>
  <si>
    <t>ÍTEM</t>
  </si>
  <si>
    <t>ÁREA DE CARGA DE PPTO</t>
  </si>
  <si>
    <t>CÓDIGO DE ÁREA PPTO</t>
  </si>
  <si>
    <t>MES DE CONTRATACIÓN</t>
  </si>
  <si>
    <t>CÓDIGO DE PRODUCTO ICFES</t>
  </si>
  <si>
    <t>PRODUCTO ICFES</t>
  </si>
  <si>
    <t>Código UNSPSC</t>
  </si>
  <si>
    <t>DESCRIPCIÓN DE LA CATEGORÍA</t>
  </si>
  <si>
    <t>FECHA DE SUSCRIPCIÓN O PERFECCIONAMIENTO</t>
  </si>
  <si>
    <t>No. de CTO / RESOLUCIÓN</t>
  </si>
  <si>
    <t>No. Caso</t>
  </si>
  <si>
    <t># CDP</t>
  </si>
  <si>
    <t>VR CDP</t>
  </si>
  <si>
    <t>LCDP</t>
  </si>
  <si>
    <t>VR FINAL CDP</t>
  </si>
  <si>
    <t>SALDO CDP</t>
  </si>
  <si>
    <t># RP</t>
  </si>
  <si>
    <t>VR DEL RP</t>
  </si>
  <si>
    <t>LRP</t>
  </si>
  <si>
    <t>VR FINAL RP</t>
  </si>
  <si>
    <t>OBSERVACIONES</t>
  </si>
  <si>
    <t>CREDITO</t>
  </si>
  <si>
    <t>CONTRATISTA / PROVEEDOR</t>
  </si>
  <si>
    <t>PJ / PN</t>
  </si>
  <si>
    <t>CONCEPTO</t>
  </si>
  <si>
    <t>SALUD</t>
  </si>
  <si>
    <t>MAQUINARIA DE INFORMÁTICA Y SUS PARTES, PIEZAS Y ACCESORIOS</t>
  </si>
  <si>
    <t xml:space="preserve">PAQUETES DE SOFTWARE </t>
  </si>
  <si>
    <t>SERVICIOS POSTALES Y DE MENSAJERÍA</t>
  </si>
  <si>
    <t>CONCILIACIONES</t>
  </si>
  <si>
    <t>CONTRIBUCIONES</t>
  </si>
  <si>
    <t>MODALIDAD DE SELECCIÓN</t>
  </si>
  <si>
    <t>GASTOS_DE_FUNCIONAMIENTO</t>
  </si>
  <si>
    <t>GASTOS_DE_OPERACIÓN_COMERCIAL</t>
  </si>
  <si>
    <t>GASTOS_DE_INVERSIÓN</t>
  </si>
  <si>
    <t>DISPONIBILIDAD_FINAL</t>
  </si>
  <si>
    <t>GASTOS_DE_PERSONAL_</t>
  </si>
  <si>
    <t>ADQUISICIÓN_DE_BIENES_Y_SERVICIOS_</t>
  </si>
  <si>
    <t>PLANTA_DE_PERSONAL_PERMANENTE</t>
  </si>
  <si>
    <t>TRANSFERENCIAS_CORRIENTES</t>
  </si>
  <si>
    <t>SALARIO_</t>
  </si>
  <si>
    <t>ADQUISICIÓN_DE_ACTIVOS_NO_FINANCIEROS_</t>
  </si>
  <si>
    <t>CONTRIBUCIONES_INHERENTES_A_LA_NOMINA_</t>
  </si>
  <si>
    <t>ADQUISICIONES_DIFERENTES_DE_ACTIVOS_</t>
  </si>
  <si>
    <t>REMUNERACIONES_NO_CONSTITUTIVAS_DE_FACTOR_SALARIAL_</t>
  </si>
  <si>
    <t>PRESTACIONES_SOCIALES_</t>
  </si>
  <si>
    <t>SENTENCIAS_Y_CONCILIACIONES_</t>
  </si>
  <si>
    <t>ACTIVOS_FIJOS_</t>
  </si>
  <si>
    <t>IMPUESTOS_</t>
  </si>
  <si>
    <t>TASAS_Y_DERECHOS_ADMINISTRATIVOS_</t>
  </si>
  <si>
    <t>PRODUCTOS_METÁLICOS_Y_PAQUETES_DE_SOFTWARE</t>
  </si>
  <si>
    <t>SERVICIOS_PRESTADOS_A_LAS_EMPRESAS_Y_SERVICIOS_DE_PRODUCCIÓN_</t>
  </si>
  <si>
    <t>VIÁTICOS_DE_LOS_FUNCIONARIOS_EN_COMISIÓN</t>
  </si>
  <si>
    <t>PRESTACIONES_SOCIALES_RELACIONADAS_CON_EL_EMPLEO_</t>
  </si>
  <si>
    <t>SENTENCIAS_</t>
  </si>
  <si>
    <t>LAUDOS_ARBITRALES</t>
  </si>
  <si>
    <t>IMPUESTOS_TERRITORIALES_</t>
  </si>
  <si>
    <t>CUOTA_DE_FISCALIZACIÓN_Y_AUDITAJE</t>
  </si>
  <si>
    <t>GASTOS_POR_TRIBUTOS_MULTAS_SANCIONES_E_INTERESES_DE_MORA</t>
  </si>
  <si>
    <t xml:space="preserve">SUBCUENTA </t>
  </si>
  <si>
    <t xml:space="preserve">OBJETO </t>
  </si>
  <si>
    <t xml:space="preserve">ORDINAL </t>
  </si>
  <si>
    <t xml:space="preserve">SUBORDINAL </t>
  </si>
  <si>
    <t>DESCRIPCIÓN DEL OBJETO CONTRACTUAL</t>
  </si>
  <si>
    <t>OTROS_BIENES_TRANSPORTABLES_EXCEPTO_PRODUCTOS_METÁLICOS_MAQUINARIA_Y_EQUIPO</t>
  </si>
  <si>
    <t>SERVICIOS_DE_ALOJAMIENTO_SERVICIOS_DE_SUMINISTRO_DE_COMIDAS_Y_BEBIDAS_SERVICIOS_DE_TRANSPORTE_Y_SERVICIOS_DE_DISTRIBUCIÓN_DE_ELECTRICIDAD_GAS_Y_AGUA</t>
  </si>
  <si>
    <t>SERVICIOS_FINANCIEROS_Y_SERVICIOS_CONEXOS_SERVICIOS_INMOBILIARIOS_Y_SERVICIOS_DE_LEASING</t>
  </si>
  <si>
    <t>SERVICIOS_PARA_LA_COMUNIDAD_SOCIALES_Y_PERSONALES</t>
  </si>
  <si>
    <t>OTROS_GASTOS_DE_PERSONAL_PREVIO_CONCEPTO</t>
  </si>
  <si>
    <t>SERVICIOS DE INVESTIGACIÓN Y DESARROLLO EXPERIMENTAL EN CIENCIAS NATURALES E INGENIERÍA</t>
  </si>
  <si>
    <t>SERVICIOS DE INVESTIGACIÓN Y DESARROLLO EXPERIMENTAL EN CIENCIAS SOCIALES Y HUMANIDADES</t>
  </si>
  <si>
    <t>SERVICIOS INTERDISCIPLINARIOS DE INVESTIGACIÓN Y DESARROLLO EXPERIMENTAL</t>
  </si>
  <si>
    <t>SERVICIOS JURÍDICOS</t>
  </si>
  <si>
    <t>SERVICIOS DE CONTABILIDAD, AUDITORÍA Y TENEDURÍA DE LIBROS</t>
  </si>
  <si>
    <t>SERVICIOS DE PREPARACIÓN Y ASESORAMIENTO TRIBUTARIO</t>
  </si>
  <si>
    <t>SERVICIOS DE CONSULTORÍA EN ADMINISTRACIÓN Y SERVICIOS DE GESTIÓN; SERVICIOS DE TECNOLOGÍA DE LA INFORMACIÓN</t>
  </si>
  <si>
    <t xml:space="preserve">SERVICIOS DE INGENIERÍA </t>
  </si>
  <si>
    <t xml:space="preserve">SERVICIOS CIENTÍFICOS Y OTROS SERVICIOS TÉCNICOS </t>
  </si>
  <si>
    <t>SERVICIOS DE PUBLICIDAD Y EL SUMINISTRO DE ESPACIO O TIEMPO PUBLICITARIOS</t>
  </si>
  <si>
    <t>SERVICIOS DE INVESTIGACIÓN DE MERCADOS Y DE ENCUESTAS DE OPINIÓN PÚBLICA</t>
  </si>
  <si>
    <t>SERVICIOS FOTOGRÁFICOS Y SERVICIOS DE REVELADO FOTOGRÁFICO</t>
  </si>
  <si>
    <t>OTROS SERVICIOS PROFESIONALES Y TÉCNICOS N.C.P.</t>
  </si>
  <si>
    <t>SERVICIOS DE TELEFONÍA Y OTRAS TELECOMUNICACIONES</t>
  </si>
  <si>
    <t>SERVICIOS DE TELECOMUNICACIONES A TRAVÉS DE INTERNET</t>
  </si>
  <si>
    <t>SERVICIOS DE CONTENIDOS EN LÍNEA (ON-LINE)</t>
  </si>
  <si>
    <t>SERVICIOS DE EMPAQUE</t>
  </si>
  <si>
    <t>SERVICIOS DE ORGANIZACIÓN DE VIAJES, OPERADORES TURÍSTICOS Y SERVICIOS CONEXOS</t>
  </si>
  <si>
    <t>OTROS SERVICIOS AUXILIARES</t>
  </si>
  <si>
    <t xml:space="preserve">SERVICIOS DE EDICIÓN, IMPRESIÓN Y REPRODUCCIÓN </t>
  </si>
  <si>
    <t>CREACIONES ORIGINALES RELACIONADAS CON LA INVESTIGACIÓN Y DESARROLLO</t>
  </si>
  <si>
    <t>SERVICIOS DE ALOJAMIENTO PARA ESTANCIAS CORTAS</t>
  </si>
  <si>
    <t>OTROS SERVICIOS DE ALOJAMIENTO</t>
  </si>
  <si>
    <t>SERVICIOS DE SUMINISTRO DE COMIDAS</t>
  </si>
  <si>
    <t>SERVICIOS DE TRANSPORTE DE PASAJEROS</t>
  </si>
  <si>
    <t>SERVICIOS DE TRANSPORTE DE CARGA POR VÍA TERRESTRE</t>
  </si>
  <si>
    <t>SERVICIOS DE ALMACENAMIENTO Y DEPÓSITO</t>
  </si>
  <si>
    <t xml:space="preserve">GASTOS_DE_COMERCIALIZACIÓN_Y_PRODUCCIÓN </t>
  </si>
  <si>
    <t>GASTOS_DE_COMERCIALIZACIÓN_Y_PRODUCCIÓN_1</t>
  </si>
  <si>
    <t>PROGRAMAS_DE_INVERSIÓN</t>
  </si>
  <si>
    <t>TRANSFERENCIAS_CORRIENTES_</t>
  </si>
  <si>
    <t>Programas_de_Inversión_Bruta_de_Capital</t>
  </si>
  <si>
    <t>Modalidad</t>
  </si>
  <si>
    <t>M. Selección</t>
  </si>
  <si>
    <t>PN / PJ</t>
  </si>
  <si>
    <t>1. Plan Anual de Adquisiciones</t>
  </si>
  <si>
    <t>Invitación Abierta (IA)</t>
  </si>
  <si>
    <t>Persona Natural</t>
  </si>
  <si>
    <t>Invitación Cerrada (IC)</t>
  </si>
  <si>
    <t>Persona Jurídica</t>
  </si>
  <si>
    <t>3. Presupuesto</t>
  </si>
  <si>
    <t>Contratación Directa (ID)</t>
  </si>
  <si>
    <t>Lista de Habilitados (PH)</t>
  </si>
  <si>
    <t>5. Nómina</t>
  </si>
  <si>
    <t>N/A</t>
  </si>
  <si>
    <t>7. GMF</t>
  </si>
  <si>
    <t>Descripción de categoría</t>
  </si>
  <si>
    <t>No aplica</t>
  </si>
  <si>
    <t>Agencias de viajes</t>
  </si>
  <si>
    <t>Almacenaje de archivos de carpetas</t>
  </si>
  <si>
    <t>Alquiler de hardware de computadores</t>
  </si>
  <si>
    <t>Alquiler y arrendamiento de propiedades o edificaciones</t>
  </si>
  <si>
    <t>Servicios de seguros para estructuras y propiedades y posesiones</t>
  </si>
  <si>
    <t>Capacitación administrativa</t>
  </si>
  <si>
    <t>Capacitación en habilidades personales</t>
  </si>
  <si>
    <t>Cartuchos de tinta</t>
  </si>
  <si>
    <t>Centros de conferencias</t>
  </si>
  <si>
    <t>Derecho de patentes, marcas o derechos de autor</t>
  </si>
  <si>
    <t>Desarrolladores temporales de software de tecnologías de la información</t>
  </si>
  <si>
    <t>Dispositivo de monitoreo o manejo de redes</t>
  </si>
  <si>
    <t>Dispositivos y equipos para instalación de conectividad de redes y Datacom</t>
  </si>
  <si>
    <t>Distribución</t>
  </si>
  <si>
    <t>Empaque</t>
  </si>
  <si>
    <t>Equipos electrónicos de duplicación de medios o información</t>
  </si>
  <si>
    <t>Extintores</t>
  </si>
  <si>
    <t>Ferretería en general</t>
  </si>
  <si>
    <t>Gasolina</t>
  </si>
  <si>
    <t>Gestión de eventos</t>
  </si>
  <si>
    <t>Impresión</t>
  </si>
  <si>
    <t>Servicios de alquiler de contenedores de transporte</t>
  </si>
  <si>
    <t>Logística</t>
  </si>
  <si>
    <t>Mantenimiento de software de sistemas operativos</t>
  </si>
  <si>
    <t xml:space="preserve">Mantenimiento general de equipos de oficina </t>
  </si>
  <si>
    <t>Mantenimiento o soporte de redes de área local (lan)</t>
  </si>
  <si>
    <t>Mantenimiento o soporte de redes de cobertura amplia (wan)</t>
  </si>
  <si>
    <t>Necesidades de dotación de personal técnico temporal</t>
  </si>
  <si>
    <t>Papel para impresora o fotocopiadora</t>
  </si>
  <si>
    <t>Proyectores de Vídeo</t>
  </si>
  <si>
    <t>Publicación</t>
  </si>
  <si>
    <t>Seguro de automóviles o camiones</t>
  </si>
  <si>
    <t>Seguro de garantía de fidelidad</t>
  </si>
  <si>
    <t>Libros de referencia</t>
  </si>
  <si>
    <t>Seguros de edificios o del contenido de edificios</t>
  </si>
  <si>
    <t xml:space="preserve">Servicio de alquiler o arrendamiento de equipo de oficina </t>
  </si>
  <si>
    <t>Servicio de alquiler o leasing de fotocopiadoras</t>
  </si>
  <si>
    <t>Servicio de contabilidad de inventario</t>
  </si>
  <si>
    <t>Servicio de licencias del software del computador</t>
  </si>
  <si>
    <t>Servicio de mantenimiento de edificios</t>
  </si>
  <si>
    <t>Servicios audiovisuales</t>
  </si>
  <si>
    <t>Servicios de almacenaje de documentos</t>
  </si>
  <si>
    <t>Servicios de almacenamiento de datos</t>
  </si>
  <si>
    <t>Servicio de investigación y desarrollo de aplicaciones o tecnología</t>
  </si>
  <si>
    <t>Servicios de alquiler o arrendamiento de hardware de computador</t>
  </si>
  <si>
    <t>Servicios de análisis o recopilación de estadísticas de producción</t>
  </si>
  <si>
    <t xml:space="preserve">Servicios de asesorías educativas </t>
  </si>
  <si>
    <t>Servicios de auditoría</t>
  </si>
  <si>
    <t>Servicios de banquetes y catering</t>
  </si>
  <si>
    <t>Servicios de bienestar social</t>
  </si>
  <si>
    <t>Servicios de consultoría de negocios y administración corporativa</t>
  </si>
  <si>
    <t>Servicios de contratación de personal</t>
  </si>
  <si>
    <t xml:space="preserve">Servicios de corrección de pruebas </t>
  </si>
  <si>
    <t>Servicios de correo electrónico y mensajería</t>
  </si>
  <si>
    <t>Servicios de diseño de gráficos o gráficas</t>
  </si>
  <si>
    <t>Servicios de diseño por computador</t>
  </si>
  <si>
    <t>Servicios de edición</t>
  </si>
  <si>
    <t>Servicios de formación profesional en informática</t>
  </si>
  <si>
    <t>Servicios de limpieza y mantenimiento de edificios generales y de oficinas</t>
  </si>
  <si>
    <t>Servicios de mantenimiento y reparación de vehículos</t>
  </si>
  <si>
    <t>Servicios de promoción o planificación del empleo</t>
  </si>
  <si>
    <t>Servicios de traducción escrita</t>
  </si>
  <si>
    <t>Servicios de vigilancia</t>
  </si>
  <si>
    <t>Servicios temporales de investigación y desarrollo</t>
  </si>
  <si>
    <t>Sistemas de codificación o de decodificación</t>
  </si>
  <si>
    <t>Software de aplicación específica para operadores de móviles</t>
  </si>
  <si>
    <t>Software de manejo de relaciones con el cliente crm</t>
  </si>
  <si>
    <t>Software de seguridad y protección</t>
  </si>
  <si>
    <t>Software funcional específico de la empresa</t>
  </si>
  <si>
    <t>Trámites de apelación o revisión judicial</t>
  </si>
  <si>
    <t>Transporte de personal</t>
  </si>
  <si>
    <t>Televisores</t>
  </si>
  <si>
    <t>Análisis de riesgo o seguridad</t>
  </si>
  <si>
    <t>Circuito integrado de sistema de posicionamiento geográfico gps</t>
  </si>
  <si>
    <t>Cámaras de video conferencia</t>
  </si>
  <si>
    <t>Servicio de apoyo gerencial</t>
  </si>
  <si>
    <t>Servicio de persona temporal</t>
  </si>
  <si>
    <t>Perfeccionamiento de la función de la gestión</t>
  </si>
  <si>
    <t>Auditorias internas</t>
  </si>
  <si>
    <t>Econometría</t>
  </si>
  <si>
    <t>Necesidades de dotación de personal jurídico temporal</t>
  </si>
  <si>
    <t>Servicios de personal temporal</t>
  </si>
  <si>
    <t>Agencias de crédito personal</t>
  </si>
  <si>
    <t>Proyecciones económicas</t>
  </si>
  <si>
    <t>Actividades de ventas y promoción de negocios</t>
  </si>
  <si>
    <t>Servicios de datos</t>
  </si>
  <si>
    <t>Análisis económico</t>
  </si>
  <si>
    <t>Servicio de diseño por computador</t>
  </si>
  <si>
    <t>Servicio de archivo de datos</t>
  </si>
  <si>
    <t>Actividades de venta y promoción de negocios</t>
  </si>
  <si>
    <t>Servicios de exhibición gráfica</t>
  </si>
  <si>
    <t>Gerencia de proyectos</t>
  </si>
  <si>
    <t>Metodología y análisis</t>
  </si>
  <si>
    <t>Ingeniería eléctrica y eléctronica</t>
  </si>
  <si>
    <t xml:space="preserve">Servicios de sistemas y administración de componentes de sistemas </t>
  </si>
  <si>
    <t>Servicio de derecho comercial</t>
  </si>
  <si>
    <t>Programadores de computador</t>
  </si>
  <si>
    <t>Servicios de formación pedagógica</t>
  </si>
  <si>
    <t>Reuniones y eventos</t>
  </si>
  <si>
    <t>Bodegaje y almacenamiento especializado</t>
  </si>
  <si>
    <t>Servicios de alquiler o arrendamiento de licencias de software de computador</t>
  </si>
  <si>
    <t>Ingeniería de software o hardware</t>
  </si>
  <si>
    <t>Mantenimiento y soporte de hardware de computador</t>
  </si>
  <si>
    <t>Mantenimiento y soporte de software</t>
  </si>
  <si>
    <t>Servicios de telecomunicaciones</t>
  </si>
  <si>
    <t>Servicios de internet</t>
  </si>
  <si>
    <t>Servicios editoriales y de soporte</t>
  </si>
  <si>
    <t>Equipos audiovisuales</t>
  </si>
  <si>
    <t>Servicios de noticias y publicidad</t>
  </si>
  <si>
    <t>Llantas para atomóviles o camionetas</t>
  </si>
  <si>
    <t>Escritura técnica</t>
  </si>
  <si>
    <t>Servicio de educación y capacitación en administración</t>
  </si>
  <si>
    <t>Control de calidad</t>
  </si>
  <si>
    <t>Servicio de asesoramiento sobre planificación estratégica</t>
  </si>
  <si>
    <t>Servicios de asesoramiento sobre tecnologías de la información</t>
  </si>
  <si>
    <t>Servicios de producción de vídeos</t>
  </si>
  <si>
    <t>Servicios de asesoramientopara asuntos gubernamentales y de relaciones comunitarias</t>
  </si>
  <si>
    <t>Software de administración</t>
  </si>
  <si>
    <t>Estudios de grupos sociales o servicios relacionados</t>
  </si>
  <si>
    <t>Servicios de ratificación o implementación de leyes administrativas</t>
  </si>
  <si>
    <t>CÓDIGO PRODUCTO</t>
  </si>
  <si>
    <t>NOMBRE DE PRODUCTO</t>
  </si>
  <si>
    <t>Actividades de Bienestar Social</t>
  </si>
  <si>
    <t>Actividades de Correo Postales</t>
  </si>
  <si>
    <t>Actividades de Fotografía</t>
  </si>
  <si>
    <t>Actividades de Organizaciones Profesionales</t>
  </si>
  <si>
    <t>Actividades Jurídicas</t>
  </si>
  <si>
    <t>Actividades Profesionales de Apoyo Administrativo</t>
  </si>
  <si>
    <t>Actividades Relacionadas con Clima organizacional</t>
  </si>
  <si>
    <t>Actividades Teatrales y Musicales y otras actividades artísticas</t>
  </si>
  <si>
    <t>Consultorías sobre gestión de calidad</t>
  </si>
  <si>
    <t>Arrendamiento</t>
  </si>
  <si>
    <t>Arrendamiento de Bienes Muebles</t>
  </si>
  <si>
    <t>Capacitación y Bienestar Social y Estímulos</t>
  </si>
  <si>
    <t>Comunicaciones y Transportes</t>
  </si>
  <si>
    <t>Consultores en informática y actividades conexas</t>
  </si>
  <si>
    <t>Copiado y reproducción de documentos</t>
  </si>
  <si>
    <t>Distribución y Recolección de Kits de Aplicación</t>
  </si>
  <si>
    <t>Estudios y Proyectos</t>
  </si>
  <si>
    <t>Gastos Legales</t>
  </si>
  <si>
    <t>Impresos, Publicaciones, Suscripciones y Afiliaciones</t>
  </si>
  <si>
    <t>Inventarios y avalúos</t>
  </si>
  <si>
    <t>Lectura hojas de respuesta y generación archivo pruebas</t>
  </si>
  <si>
    <t>Libro Estadística</t>
  </si>
  <si>
    <t>Licencia Adquirida</t>
  </si>
  <si>
    <t>Mantenimiento</t>
  </si>
  <si>
    <t>Materiales y Suministros</t>
  </si>
  <si>
    <t>Memorias USB</t>
  </si>
  <si>
    <t>Modem Celular de SIM Card</t>
  </si>
  <si>
    <t>No Aplica</t>
  </si>
  <si>
    <t>Otros Gastos Generales Servicio De Microfilmación</t>
  </si>
  <si>
    <t>Pasajes Aerolíneas</t>
  </si>
  <si>
    <t>Reforzamiento Edificio</t>
  </si>
  <si>
    <t xml:space="preserve">Registro ISBN publicaciones </t>
  </si>
  <si>
    <t>Renovación de Licenciamiento</t>
  </si>
  <si>
    <t xml:space="preserve">Reprodución de materiales grabados </t>
  </si>
  <si>
    <t>Seguros Generales</t>
  </si>
  <si>
    <t>Servicio construcción preguntas</t>
  </si>
  <si>
    <t>Servicio de Administración y Ejecución de Acciones Logísticas para Pruebas</t>
  </si>
  <si>
    <t>Servicio de auditoria</t>
  </si>
  <si>
    <t>Servicio de Cafetería y Restaurante Insumos</t>
  </si>
  <si>
    <t>Servicio de codificación de preguntas abiertas</t>
  </si>
  <si>
    <t>Servicio de digitación, diagramación y edición</t>
  </si>
  <si>
    <t>Servicio de Diseño de Instrumentos</t>
  </si>
  <si>
    <t>Servicio de Gestión y Atención de Clientes</t>
  </si>
  <si>
    <t>Servicio de impresión y/o empaque material pruebas</t>
  </si>
  <si>
    <t>Servicio de investigación de mercados y realización de encuestas</t>
  </si>
  <si>
    <t>Servicio de traducción</t>
  </si>
  <si>
    <t>Servicio de Transporte de Carga</t>
  </si>
  <si>
    <t>Servicio Logística de Eventos</t>
  </si>
  <si>
    <t>Servicio Logístico de Eventos Misionales</t>
  </si>
  <si>
    <t>Servicios calificación de respuestas</t>
  </si>
  <si>
    <t>Servicios de Análisis y Estadística</t>
  </si>
  <si>
    <t>Servicios de Gestión y Administración Documental</t>
  </si>
  <si>
    <t>Servicios de Investigación en calidad de la educación y evaluación</t>
  </si>
  <si>
    <t xml:space="preserve">Servicios de revisión de estilos de documentos </t>
  </si>
  <si>
    <t>Servicios Internacionales - Honorarios</t>
  </si>
  <si>
    <t>Servicios médicos y odontólogos</t>
  </si>
  <si>
    <t>Servicios Técnicos</t>
  </si>
  <si>
    <t>Soporte Metálico Para Televisor</t>
  </si>
  <si>
    <t>Suministro de gasolina, ACPM y otros</t>
  </si>
  <si>
    <t>Suscripción a bolsa de empleo</t>
  </si>
  <si>
    <t>Televisor LED</t>
  </si>
  <si>
    <t>Vehículo</t>
  </si>
  <si>
    <t>Video Proyector</t>
  </si>
  <si>
    <t>Vigilancia y Seguridad Privada</t>
  </si>
  <si>
    <t>Servicio de Transporte Operativo</t>
  </si>
  <si>
    <t>Servicios de Apoyo Operativo</t>
  </si>
  <si>
    <t>Computador</t>
  </si>
  <si>
    <t xml:space="preserve">PRESTACIONES SOCIALES RELACIONADAS CON EL EMPLEO </t>
  </si>
  <si>
    <t xml:space="preserve">REMUNERACIONES NO CONSTITUTIVAS DE FACTOR SALARIAL </t>
  </si>
  <si>
    <t xml:space="preserve">SALARIO </t>
  </si>
  <si>
    <t>CÓD. RUBRO</t>
  </si>
  <si>
    <t>INVERSIÓN</t>
  </si>
  <si>
    <t>0000000</t>
  </si>
  <si>
    <t xml:space="preserve">INV Plan de Tecnología </t>
  </si>
  <si>
    <t>0820000</t>
  </si>
  <si>
    <t xml:space="preserve">ADQUISICIÓN DE BIENES Y SERVICIOS </t>
  </si>
  <si>
    <t>0822000</t>
  </si>
  <si>
    <t>INV Reestructuración de Exámenes de Estado</t>
  </si>
  <si>
    <t>0830000</t>
  </si>
  <si>
    <t>0832000</t>
  </si>
  <si>
    <t xml:space="preserve">TRANSFERENCIAS CORRIENTES </t>
  </si>
  <si>
    <t>0833000</t>
  </si>
  <si>
    <t>INV Modernización del ICFES</t>
  </si>
  <si>
    <t>0840000</t>
  </si>
  <si>
    <t>0842000</t>
  </si>
  <si>
    <t xml:space="preserve">SERVICIOS PRESTADOS A LAS EMPRESAS Y SERVICIOS DE PRODUCCIÓN </t>
  </si>
  <si>
    <t>DERECHOS DE USO DE PRODUCTOS DE PROPIEDAD INTELECTUAL Y OTROS PRODUCTOS SIMILARES</t>
  </si>
  <si>
    <t xml:space="preserve">LIBROS IMPRESOS </t>
  </si>
  <si>
    <t>GASTOS DE OPERACIÓN COMERCIAL</t>
  </si>
  <si>
    <t xml:space="preserve">GASTOS DE COMERCIALIZACIÓN Y PRODUCCIÓN </t>
  </si>
  <si>
    <t>OTROS BIENES TRANSPORTABLES (EXCEPTO PRODUCTOS METÁLICOS MAQUINARIA Y EQUIPO)</t>
  </si>
  <si>
    <t>PRODUCTOS METÁLICOS Y PAQUETES DE SOFTWARE</t>
  </si>
  <si>
    <t>MAQUINARIA DE INFORMÁTICA Y SUS PARTES PIEZAS Y ACCESORIOS</t>
  </si>
  <si>
    <t>SERVICIOS DE VENTA Y DE DISTRIBUCIÓN; ALOJAMIENTO; SERVICIOS DE SUMINISTRO DE COMIDAS Y BEBIDAS; SERVICIOS DE TRANSPORTE; Y SERVICIOS DE DISTRIBUCIÓN DE ELECTRICIDAD GAS Y AGUA</t>
  </si>
  <si>
    <t>SERVICIOS FINANCIEROS Y SERVICIOS CONEXOS SERVICIOS INMOBILIARIOS Y SERVICIOS DE LEASING</t>
  </si>
  <si>
    <t>SERVICIOS DE CONTABILIDAD AUDITORÍA Y TENEDURÍA DE LIBROS</t>
  </si>
  <si>
    <t xml:space="preserve">SERVICIOS DE ARQUITECTURA SERVICIOS DE PLANEACIÓN URBANA Y ORDENACIÓN DEL TERRITORIO; SERVICIOS DE ARQUITECTURA PAISAJISTA </t>
  </si>
  <si>
    <t>SERVICIOS DE PROGRAMACIÓN DISTRIBUCIÓN Y TRANSMISIÓN DE PROGRAMAS</t>
  </si>
  <si>
    <t>SERVICIOS DE ORGANIZACIÓN DE VIAJES OPERADORES TURÍSTICOS Y SERVICIOS CONEXOS</t>
  </si>
  <si>
    <t xml:space="preserve">SERVICIOS DE EDICIÓN IMPRESIÓN Y REPRODUCCIÓN </t>
  </si>
  <si>
    <t>0050000</t>
  </si>
  <si>
    <t>0051000</t>
  </si>
  <si>
    <t>0511300</t>
  </si>
  <si>
    <t>5113220</t>
  </si>
  <si>
    <t>0511400</t>
  </si>
  <si>
    <t>5114520</t>
  </si>
  <si>
    <t>5114780</t>
  </si>
  <si>
    <t>0511600</t>
  </si>
  <si>
    <t>5116310</t>
  </si>
  <si>
    <t>5116320</t>
  </si>
  <si>
    <t>5116330</t>
  </si>
  <si>
    <t>5116400</t>
  </si>
  <si>
    <t>5116510</t>
  </si>
  <si>
    <t>5116720</t>
  </si>
  <si>
    <t>5116800</t>
  </si>
  <si>
    <t>0511700</t>
  </si>
  <si>
    <t>5117330</t>
  </si>
  <si>
    <t>0511800</t>
  </si>
  <si>
    <t>5118110</t>
  </si>
  <si>
    <t>5118120</t>
  </si>
  <si>
    <t>5118130</t>
  </si>
  <si>
    <t>5118140</t>
  </si>
  <si>
    <t>5118210</t>
  </si>
  <si>
    <t>5118220</t>
  </si>
  <si>
    <t>5118230</t>
  </si>
  <si>
    <t>5118310</t>
  </si>
  <si>
    <t>5118320</t>
  </si>
  <si>
    <t>5118330</t>
  </si>
  <si>
    <t>5118340</t>
  </si>
  <si>
    <t>5118360</t>
  </si>
  <si>
    <t>5118370</t>
  </si>
  <si>
    <t>5118380</t>
  </si>
  <si>
    <t>5118390</t>
  </si>
  <si>
    <t>5118410</t>
  </si>
  <si>
    <t>5118420</t>
  </si>
  <si>
    <t>5118430</t>
  </si>
  <si>
    <t>5118460</t>
  </si>
  <si>
    <t>5118540</t>
  </si>
  <si>
    <t>5118550</t>
  </si>
  <si>
    <t>5118590</t>
  </si>
  <si>
    <t>5118910</t>
  </si>
  <si>
    <t>OPERACIÓN COMERCIAL</t>
  </si>
  <si>
    <t>SERVICIOS FINANCIEROS, EXCEPTO DE LA BANCA DE INVERSIÓN, SERVICIOS DE SEGUROS Y SERVICIOS DE PENSIONES</t>
  </si>
  <si>
    <t>SERVICIOS DE SEGUROS Y PENSIONES (CON EXCLUSIÓN DE SERVICIOS DE REASEGURO), EXCEPTO LOS SERVICIOS DE SEGUROS SOCIALES</t>
  </si>
  <si>
    <t>SERVICIOS DE REASEGURO</t>
  </si>
  <si>
    <t>SERVICIOS AUXILIARES A LOS SERVICIOS FINANCIEROS DISTINTOS DE LOS SEGUROS Y LAS PENSIONES</t>
  </si>
  <si>
    <t>SERVICIOS AUXILIARES DE SEGUROS, PENSIONES Y CESANTÍAS</t>
  </si>
  <si>
    <t>SERVICIOS INMOBILIARIOS RELATIVOS A BIENES RAÍCES PROPIOS O ARRENDADOS</t>
  </si>
  <si>
    <t>SERVICIOS DE ARRENDAMIENTO O ALQUILER DE MAQUINARIA Y EQUIPO SIN OPERARIO</t>
  </si>
  <si>
    <t>SERVICIOS DE ARRENDAMIENTO SIN OPCIÓN DE COMPRA DE OTROS BIENES</t>
  </si>
  <si>
    <t>PASTA DE PAPEL, PAPEL Y CARTÓN</t>
  </si>
  <si>
    <t>DIARIOS, REVISTAS Y PUBLICACIONES PERIÓDICAS, PUBLICADOS MENOS DE CUATRO VECES POR SEMANA</t>
  </si>
  <si>
    <t>ACEITES DE PETRÓLEO O ACEITES OBTENIDOS DE MINERALES BITUMINOSOS (EXCEPTO LOS ACEITES CRUDOS); PREPARADOS N.C.P., QUE CONTENGAN POR LO MENOS EL 70% DE SU PESO EN ACEITES DE ESOS TIPOS Y CUYOS COMPONENTES BÁSICOS SEAN ESOS ACEITES</t>
  </si>
  <si>
    <t>GAS DE PETRÓLEO Y OTROS HIDROCARBUROS GASEOSOS (EXCEPTO GAS NATURAL)</t>
  </si>
  <si>
    <t>LLANTAS DE CAUCHO Y NEUMÁTICOS (CÁMARAS DE AIRE)</t>
  </si>
  <si>
    <t>MÁQUINAS PARA OFICINA Y CONTABILIDAD, Y SUS PARTES Y ACCESORIOS</t>
  </si>
  <si>
    <t>OTRO EQUIPO ELÉCTRICO Y SUS PARTES Y PIEZAS</t>
  </si>
  <si>
    <t xml:space="preserve">PRIMA TÉCNICA SALARIAL </t>
  </si>
  <si>
    <t xml:space="preserve">SUBSIDIO DE ALIMENTACIÓN </t>
  </si>
  <si>
    <t xml:space="preserve">BONIFICACIÓN POR SERVICIOS PRESTADOS </t>
  </si>
  <si>
    <t xml:space="preserve">PRIMA DE SERVICIO </t>
  </si>
  <si>
    <t xml:space="preserve">HORAS EXTRAS, DOMINICALES, FESTIVOS Y RECARGOS </t>
  </si>
  <si>
    <t xml:space="preserve">PRIMA DE NAVIDAD </t>
  </si>
  <si>
    <t xml:space="preserve">PRIMA DE VACACIONES </t>
  </si>
  <si>
    <t xml:space="preserve">PENSIONES </t>
  </si>
  <si>
    <t>APORTES DE CESANTÍAS</t>
  </si>
  <si>
    <t xml:space="preserve">CAJAS DE COMPENSACIÓN FAMILIAR </t>
  </si>
  <si>
    <t>APORTES GENERALES AL SISTEMA DE RIESGOS LABORALES</t>
  </si>
  <si>
    <t>APORTES AL ICBF</t>
  </si>
  <si>
    <t>APORTES AL SENA</t>
  </si>
  <si>
    <t>SUELDO DE VACACIONES</t>
  </si>
  <si>
    <t>INDEMNIZACIÓN POR VACACIONES</t>
  </si>
  <si>
    <t xml:space="preserve">BONIFICACIÓN ESPECIAL DE RECREACIÓN </t>
  </si>
  <si>
    <t>BONIFICACIÓN DE DIRECCIÓN</t>
  </si>
  <si>
    <t xml:space="preserve">PRIMA DE COORDINACIÓN </t>
  </si>
  <si>
    <t xml:space="preserve">PRIMA TÉCNICA NO SALARIAL </t>
  </si>
  <si>
    <t>OTROS TIPOS DE EDUCACIÓN Y SERVICIOS DE APOYO EDUCATIVO</t>
  </si>
  <si>
    <t>SERVICIOS DE SALUD HUMANA</t>
  </si>
  <si>
    <t>SERVICIOS DEPORTIVOS Y DEPORTES RECREATIVOS</t>
  </si>
  <si>
    <t>OTROS SERVICIOS DE ESPARCIMIENTO Y DIVERSIÓN</t>
  </si>
  <si>
    <t>SERVICIOS DE TRATAMIENTOS DE BELLEZA Y DE BIENESTAR FÍSICO</t>
  </si>
  <si>
    <t>IMPUESTO PREDIAL Y SOBRETASA AMBIENTAL</t>
  </si>
  <si>
    <t>IMPUESTO DE INDUSTRIA Y COMERCIO</t>
  </si>
  <si>
    <t>IMPUESTO SOBRE VEHÍCULOS AUTOMOTORES</t>
  </si>
  <si>
    <t xml:space="preserve">IMPUESTOS </t>
  </si>
  <si>
    <t xml:space="preserve">SENTENCIAS Y CONCILIACIONES </t>
  </si>
  <si>
    <t>TRANSFERENCIAS CORRIENTES</t>
  </si>
  <si>
    <t>VIÁTICOS DE LOS FUNCIONARIOS EN COMISIÓN</t>
  </si>
  <si>
    <t xml:space="preserve">PRESTACIONES SOCIALES </t>
  </si>
  <si>
    <t xml:space="preserve">GASTOS DE FUNCIONAMIENTO </t>
  </si>
  <si>
    <t xml:space="preserve">GASTOS DE PERSONAL </t>
  </si>
  <si>
    <t>0010000</t>
  </si>
  <si>
    <t>PLANTA DE PERSONAL PERMANENTE</t>
  </si>
  <si>
    <t>0011000</t>
  </si>
  <si>
    <t>0011100</t>
  </si>
  <si>
    <t>0011111</t>
  </si>
  <si>
    <t>0011113</t>
  </si>
  <si>
    <t>0011114</t>
  </si>
  <si>
    <t>0011116</t>
  </si>
  <si>
    <t>0011117</t>
  </si>
  <si>
    <t>0011118</t>
  </si>
  <si>
    <t>0011119</t>
  </si>
  <si>
    <t>0111110</t>
  </si>
  <si>
    <t xml:space="preserve">CONTRIBUCIONES INHERENTES A LA NOMINA </t>
  </si>
  <si>
    <t>0011200</t>
  </si>
  <si>
    <t>0011210</t>
  </si>
  <si>
    <t>0011220</t>
  </si>
  <si>
    <t>0011230</t>
  </si>
  <si>
    <t>0011240</t>
  </si>
  <si>
    <t>0011250</t>
  </si>
  <si>
    <t>0011260</t>
  </si>
  <si>
    <t>0011270</t>
  </si>
  <si>
    <t>0011300</t>
  </si>
  <si>
    <t>0011311</t>
  </si>
  <si>
    <t>0011312</t>
  </si>
  <si>
    <t>0011313</t>
  </si>
  <si>
    <t>0011320</t>
  </si>
  <si>
    <t>0011330</t>
  </si>
  <si>
    <t>0011340</t>
  </si>
  <si>
    <t>OTROS GASTOS DE PERSONAL - PREVIO CONCEPTO</t>
  </si>
  <si>
    <t>0011400</t>
  </si>
  <si>
    <t>0020000</t>
  </si>
  <si>
    <t xml:space="preserve">ADQUISICIÓN DE ACTIVOS NO FINANCIEROS </t>
  </si>
  <si>
    <t>0021000</t>
  </si>
  <si>
    <t xml:space="preserve">ACTIVOS FIJOS </t>
  </si>
  <si>
    <t>0021100</t>
  </si>
  <si>
    <t>MÁQUINAS PARA OFICINA Y CONTABILIDAD Y SUS PARTES Y ACCESORIOS</t>
  </si>
  <si>
    <t>0211451</t>
  </si>
  <si>
    <t>0211452</t>
  </si>
  <si>
    <t>0211469</t>
  </si>
  <si>
    <t xml:space="preserve">ADQUISICIONES DIFERENTES DE ACTIVOS </t>
  </si>
  <si>
    <t>0022000</t>
  </si>
  <si>
    <t>0221300</t>
  </si>
  <si>
    <t>2213210</t>
  </si>
  <si>
    <t>2213220</t>
  </si>
  <si>
    <t>2213240</t>
  </si>
  <si>
    <t>2213330</t>
  </si>
  <si>
    <t>2213340</t>
  </si>
  <si>
    <t>2213610</t>
  </si>
  <si>
    <t>0221400</t>
  </si>
  <si>
    <t>2214780</t>
  </si>
  <si>
    <t>SERVICIOS DE ALOJAMIENTO; SERVICIOS DE SUMINISTRO DE COMIDAS Y BEBIDAS; 
SERVICIOS DE TRANSPORTE; Y SERVICIOS DE DISTRIBUCIÓN DE ELECTRICIDAD GAS Y AGUA</t>
  </si>
  <si>
    <t>0221600</t>
  </si>
  <si>
    <t>2216800</t>
  </si>
  <si>
    <t>0221700</t>
  </si>
  <si>
    <t>SERVICIOS FINANCIEROS EXCEPTO DE LA BANCA DE INVERSIÓN SERVICIOS DE SEGUROS Y SERVICIOS DE PENSIONES</t>
  </si>
  <si>
    <t>2217110</t>
  </si>
  <si>
    <t>2217130</t>
  </si>
  <si>
    <t>2217140</t>
  </si>
  <si>
    <t>2217150</t>
  </si>
  <si>
    <t>SERVICIOS AUXILIARES DE SEGUROS PENSIONES Y CESANTÍAS</t>
  </si>
  <si>
    <t>2217160</t>
  </si>
  <si>
    <t>2217210</t>
  </si>
  <si>
    <t>2217310</t>
  </si>
  <si>
    <t>2217320</t>
  </si>
  <si>
    <t>2217330</t>
  </si>
  <si>
    <t>0221800</t>
  </si>
  <si>
    <t>2218110</t>
  </si>
  <si>
    <t>2218120</t>
  </si>
  <si>
    <t>2218130</t>
  </si>
  <si>
    <t>2218210</t>
  </si>
  <si>
    <t>2218220</t>
  </si>
  <si>
    <t>2218230</t>
  </si>
  <si>
    <t>2218310</t>
  </si>
  <si>
    <t>2218320</t>
  </si>
  <si>
    <t>2218330</t>
  </si>
  <si>
    <t>2218340</t>
  </si>
  <si>
    <t>2218360</t>
  </si>
  <si>
    <t>2218370</t>
  </si>
  <si>
    <t>2218380</t>
  </si>
  <si>
    <t>2218390</t>
  </si>
  <si>
    <t>2218410</t>
  </si>
  <si>
    <t>2218420</t>
  </si>
  <si>
    <t>2218430</t>
  </si>
  <si>
    <t>SERVICIOS DE BIBLIOTECAS Y ARCHIVOS</t>
  </si>
  <si>
    <t>2218450</t>
  </si>
  <si>
    <t>SERVICIOS DE EMPLEO</t>
  </si>
  <si>
    <t>2218510</t>
  </si>
  <si>
    <t>SERVICIOS DE INVESTIGACIÓN Y SEGURIDAD</t>
  </si>
  <si>
    <t>2218520</t>
  </si>
  <si>
    <t>SERVICIOS DE LIMPIEZA</t>
  </si>
  <si>
    <t>2218530</t>
  </si>
  <si>
    <t>2218540</t>
  </si>
  <si>
    <t>2218550</t>
  </si>
  <si>
    <t>2218590</t>
  </si>
  <si>
    <t>SERVICIOS DE APOYO A LA DISTRIBUCIÓN DE ELECTRICIDAD GAS Y AGUA</t>
  </si>
  <si>
    <t>2218630</t>
  </si>
  <si>
    <t>SERVICIOS DE MANTENIMIENTO Y REPARACIÓN DE PRODUCTOS METÁLICOS ELABORADOS MAQUINARIA Y EQUIPO</t>
  </si>
  <si>
    <t>2218710</t>
  </si>
  <si>
    <t>SERVICIOS DE REPARACIÓN DE OTROS BIENES</t>
  </si>
  <si>
    <t>2218720</t>
  </si>
  <si>
    <t>2218910</t>
  </si>
  <si>
    <t>SERVICIOS PARA LA COMUNIDAD SOCIALES Y PERSONALES</t>
  </si>
  <si>
    <t>0221900</t>
  </si>
  <si>
    <t>2219290</t>
  </si>
  <si>
    <t>2219310</t>
  </si>
  <si>
    <t>2219650</t>
  </si>
  <si>
    <t>2219690</t>
  </si>
  <si>
    <t>2219720</t>
  </si>
  <si>
    <t>0022200</t>
  </si>
  <si>
    <t>0030000</t>
  </si>
  <si>
    <t>0034000</t>
  </si>
  <si>
    <t>0034200</t>
  </si>
  <si>
    <t>INCAPACIDADES (NO DE PENSIONES)</t>
  </si>
  <si>
    <t>0034221</t>
  </si>
  <si>
    <t>LICENCIAS DE MATERNIDAD Y PATERNIDAD (NO DE PENSIONES)</t>
  </si>
  <si>
    <t>0034222</t>
  </si>
  <si>
    <t>0310000</t>
  </si>
  <si>
    <t>0310100</t>
  </si>
  <si>
    <t>0310200</t>
  </si>
  <si>
    <t>LAUDOS ARBITRALES</t>
  </si>
  <si>
    <t>0310300</t>
  </si>
  <si>
    <t>GASTOS POR TRIBUTOS  MULTAS SANCIONES E INTERESES DE MORA</t>
  </si>
  <si>
    <t>0110000</t>
  </si>
  <si>
    <t>0111000</t>
  </si>
  <si>
    <t xml:space="preserve">IMPUESTOS TERRITORIALES </t>
  </si>
  <si>
    <t>0111200</t>
  </si>
  <si>
    <t>0111210</t>
  </si>
  <si>
    <t>0111230</t>
  </si>
  <si>
    <t>0111260</t>
  </si>
  <si>
    <t xml:space="preserve">TASAS Y DERECHOS ADMINISTRATIVOS </t>
  </si>
  <si>
    <t>0113000</t>
  </si>
  <si>
    <t>0114000</t>
  </si>
  <si>
    <t>CUOTA DE FISCALIZACIÓN Y AUDITAJE</t>
  </si>
  <si>
    <t>0114100</t>
  </si>
  <si>
    <t>GASTOS DE FUNCIONAMIENTO</t>
  </si>
  <si>
    <t>SENTENCIAS</t>
  </si>
  <si>
    <t>SUELDO BÁSICO</t>
  </si>
  <si>
    <t>Microfonos</t>
  </si>
  <si>
    <t>OTROS SERVICIOS DE APOYO AL TRANSPORTE</t>
  </si>
  <si>
    <t>2216790</t>
  </si>
  <si>
    <t>2216330</t>
  </si>
  <si>
    <t>Investigación  de mercados</t>
  </si>
  <si>
    <t>Servicios financieros o de gestión administrativa de empresas publicas</t>
  </si>
  <si>
    <t>MAPAS IMPRESOS; MÚSICA IMPRESA O EN MANUSCRITO; TARJETAS POSTALES, TARJETAS DE FELICITACIÓN, FOTOGRAFÍAS Y PLANOS</t>
  </si>
  <si>
    <t>2213250</t>
  </si>
  <si>
    <t xml:space="preserve">SELLOS, CHEQUERAS, BILLETES DE BANCO, TÍTULOS DE ACCIONES, CATÁLOGOS Y FOLLETOS, MATERIAL PARA ANUNCIOS PUBLICITARIOS Y OTROS MATERIALES IMPRESOS </t>
  </si>
  <si>
    <t>2213260</t>
  </si>
  <si>
    <t>PINTURAS Y BARNICES Y PRODUCTOS RELACIONADOS; COLORES PARA LA PINTURA ARTÍSTICA; TINTAS</t>
  </si>
  <si>
    <t>2213510</t>
  </si>
  <si>
    <t>DIRECCIÓN DE CARGA</t>
  </si>
  <si>
    <t>LUIS ALBERTO COLORADO ALDANA</t>
  </si>
  <si>
    <t>SERVICIOS DE ALCANTARILLADO, SERVICIOS DE LIMPIEZA, TRATAMIENTO DE AGUAS RESIDUALES Y TANQUES SÉPTICOS</t>
  </si>
  <si>
    <t>2216910</t>
  </si>
  <si>
    <t>CAMARA COLOMBIANA DEL LIBRO</t>
  </si>
  <si>
    <t>Date</t>
  </si>
  <si>
    <t>Time</t>
  </si>
  <si>
    <t>Log Level</t>
  </si>
  <si>
    <t>Source</t>
  </si>
  <si>
    <t>Description</t>
  </si>
  <si>
    <t>Action</t>
  </si>
  <si>
    <t>ERROR</t>
  </si>
  <si>
    <t>Worksheet_Change</t>
  </si>
  <si>
    <t>Error: 1004 Error definido por la aplicación o el objeto</t>
  </si>
  <si>
    <t>Dispositivos de Almacenamiento</t>
  </si>
  <si>
    <t>JEIMI PAOLA ARISTIZABAL</t>
  </si>
  <si>
    <t>MÓNICA PATRICIA OSPINA LONDOÑO</t>
  </si>
  <si>
    <t>CIRO GONZÁLEZ RAMÍREZ</t>
  </si>
  <si>
    <t>CARLOS ALBERTO SÁNCHEZ RAVE</t>
  </si>
  <si>
    <t>SERVICIOS DE DISTRIBUCIÓN DE ELECTRICIDAD, Y SERVICIOS DE DISTRIBUCIÓN DE GAS (POR CUENTA PROPIA)</t>
  </si>
  <si>
    <t>SERVICIOS DE DISTRIBUCIÓN DE AGUA (POR CUENTA PROPIA)</t>
  </si>
  <si>
    <t>2216920</t>
  </si>
  <si>
    <t>MUEBLES</t>
  </si>
  <si>
    <t>SERVICIOS PROPORCIONADOS POR OTRAS ASOCIACIONES</t>
  </si>
  <si>
    <t>CONTRACRÉDITO</t>
  </si>
  <si>
    <t>Total</t>
  </si>
  <si>
    <t>JAVIER ALFONSO SANTOS PACHECO</t>
  </si>
  <si>
    <t>AUGUSTO SILVA VELANDIA</t>
  </si>
  <si>
    <t>Servicios de subastas</t>
  </si>
  <si>
    <t xml:space="preserve">DANIEL BETANCUR SALAZAR </t>
  </si>
  <si>
    <t xml:space="preserve">CIRO GONZÁLEZ RAMÍREZ (E) </t>
  </si>
  <si>
    <t>ÁLVARO ALONSO PÉREZ TIRADO</t>
  </si>
  <si>
    <t>FECHA FINAL DEL ACTO ADMINISTRATIVO</t>
  </si>
  <si>
    <t>8. Proyectos de Evaluación</t>
  </si>
  <si>
    <t>4. Cuentas por Pagar 20-21</t>
  </si>
  <si>
    <t>ÁLVARO ALONSO PÉREZ TIRADO ( E )</t>
  </si>
  <si>
    <t>MARA BRIGITE BRAVO OSORIO</t>
  </si>
  <si>
    <t>No. de CONTRATO</t>
  </si>
  <si>
    <t>CUAL ES LA RAZÓN DEL POR QUÉ QUEDARÍA EN CXP</t>
  </si>
  <si>
    <t>SALDO 2021</t>
  </si>
  <si>
    <t>2. Vigencias Futuras</t>
  </si>
  <si>
    <t>CUENTA PRESUPUESTAL</t>
  </si>
  <si>
    <t>SALDO A CONSTITUIR EN CUENTAS POR PAGAR 2020-2021</t>
  </si>
  <si>
    <t>Actividad: Establecer Perfiles y Cargas de Trabajo. Origen: Proyecto estratégico 1.1.2 Rediseño Institucional</t>
  </si>
  <si>
    <t>Actividad: Establecer Planta de Personal				. Origen: Proyecto estratégico 1.1.2 Rediseño Institucional</t>
  </si>
  <si>
    <t xml:space="preserve">Otra actividad detallada en el campo de comentarios porque no se encuentra en la lista de opciones. </t>
  </si>
  <si>
    <t xml:space="preserve">El ítem se relaciona con varias actividades, se detallan en el campo de comentarios </t>
  </si>
  <si>
    <t>Actividad: Plan Anual de Vacantes​. Origen: Planes MIPG</t>
  </si>
  <si>
    <t>Actividad: Plan de Previsión de Recursos Humanos​. Origen: Planes MIPG</t>
  </si>
  <si>
    <t>Actividad: Plan Estratégico de Talento Humano​. Origen: Planes MIPG</t>
  </si>
  <si>
    <t>Actividad: Plan Institucional de Capacitación​. Origen: Planes MIPG</t>
  </si>
  <si>
    <t>Actividad: Plan de Incentivos Institucionales​. Origen: Planes MIPG</t>
  </si>
  <si>
    <t>Actividad: Plan Trabajo Anual en Seguridad y Salud ​en el Trabajo. Origen: Planes MIPG</t>
  </si>
  <si>
    <t>Actividad relacionada con el Proyecto estratégico 1.2.1 Transformación cultural institucional (Plan de integración de colaboradores)</t>
  </si>
  <si>
    <t>Actividad relacionada con el Proyecto estratégico 1.2.2 Transformación cultural institucional  -  Fortalecimiento de las capacidades gerenciales</t>
  </si>
  <si>
    <t>Actividad relacionada con el Proyecto estratégico 1.3.1 Gestión del Conocimiento e Innovación</t>
  </si>
  <si>
    <t xml:space="preserve">Actividad: Revisión del modelo de costeo y definición de las tarifas de las pruebas de Estado. Origen: Proyecto estratégico 3.2.1 Definición del Sistema y Método financiero de los servicios que presta el Icfes										</t>
  </si>
  <si>
    <t>Actividad relacionada con el proyecto 3.2.2 Optimizar la gestión de recursos de capital</t>
  </si>
  <si>
    <t>Actividad: Plan Institucional de Archivos de la Entidad. Origen: Planes MIPG</t>
  </si>
  <si>
    <t>Actividad: Plan de Conservación documental. Origen: Planes MIPG</t>
  </si>
  <si>
    <t>Actividad: Plan de Preservación Digital. Origen: Planes MIPG</t>
  </si>
  <si>
    <t>Actividad: Plan de Austeridad y Gestión Ambiental. Origen: Planes MIPG</t>
  </si>
  <si>
    <t>Actividad: Plan Anual de Adquisiciones. Origen: Planes MIPG</t>
  </si>
  <si>
    <t>Actividad: Plan de Participación Ciudadana. Origen: Planes MIPG</t>
  </si>
  <si>
    <t>Actividad: Implementar acciones de racionalización en los trámites y OPAS del Instituto para hacer más efectiva y transparente la prestación de los servicios. Origen: Línea base Plan de Acción Institucional 2020</t>
  </si>
  <si>
    <t xml:space="preserve">Servicios de apoyo Gerencial </t>
  </si>
  <si>
    <t xml:space="preserve">Actividad relacionada con el Proyecto estratégico  2.1.1 Plan de incidencias y gestión </t>
  </si>
  <si>
    <t>Actividad relacionada con el Proyecto estratégico  2.1.2 Plan de comunicaciones integradas</t>
  </si>
  <si>
    <t xml:space="preserve">Actividad relacionada con el Proyecto estratégico 2.1.4 Estrategia de marca para creación y administración del valor </t>
  </si>
  <si>
    <t>Actividad: Rendición de cuentas. Origen: Línea base Plan de Acción Institucional 2020</t>
  </si>
  <si>
    <t>Actividad: Realizar auditorias internas sobre gestión y resultados, a los procesos o proyectos determinados en el Plan Anual de Auditoria aprobado por el Comité Institucional de Coordinación de Control Interno y realizar los informes de Ley y de Seguimiento que le competen a la OCI. Origen: Línea base Plan de Acción Institucional 2020</t>
  </si>
  <si>
    <t>Actividad relacionada con el proyecto 1.1.1 Reformulación de procesos con base en las cadenas de valor</t>
  </si>
  <si>
    <t>Actividad: Plan Anticorrupción y de Atención al Ciudadano. Origen: Planes MIPG</t>
  </si>
  <si>
    <t>Actividad relacionada con el proyecto 1.3.1 Gestión del Conocimiento e Innovación</t>
  </si>
  <si>
    <t>Actividad relacionada con el proyecto 3.1.1 Definición e implementación de marcos y estrategias de acción para el portafolio de servicios</t>
  </si>
  <si>
    <t xml:space="preserve">Actividad: Revisión del modelo de costeo y definición de las tarifas de las pruebas de Estado 				. Origen: Proyecto estratégico 3.2.1 Definición del Sistema y Método financiero de los servicios que presta el Icfes										</t>
  </si>
  <si>
    <t>Actividad: Implementar  y monitorear la primera fase de la estrategia de gestión de proyectos (PMO) al interior de la entidad, a partir del diseño metodológico desarrollado para tal fin. Origen: Línea base Plan de Acción Institucional 2020</t>
  </si>
  <si>
    <t>Actividad: Optimizar el desempeño institucional a través de la estrategia de arquitectura empresarial en el instituto. Origen: Línea base Plan de Acción Institucional 2020</t>
  </si>
  <si>
    <t>Actividad: Contribuir a la articulación del Modelo Integrado de Planeación con el sistema de gestión en el Icfes. Origen: Línea base Plan de Acción Institucional 2020</t>
  </si>
  <si>
    <t>Actividad: Ofrecer el servicio de evaluación a través de proyectos que se ajusten a las necesidades específicas de cada solicitante, con el fin de promover el aumento de los ingresos del Instituto provenientes de las evaluaciones diferentes a las de Estado.. Origen: Línea base Plan de Acción Institucional 2020</t>
  </si>
  <si>
    <t>Actividad: Mantener un índice de favorabilidad en los fallos de acciones de tutelas, mayor o igual al 80%. Origen: Línea base Plan de Acción Institucional 2020</t>
  </si>
  <si>
    <t>Actividad: Optimizar los tiempos de respuesta de las actuaciones administrativas sancionatorias generadas de la presentación de pruebas de estado, reduciendo las investigaciones en curso. Origen: Línea base Plan de Acción Institucional 2020</t>
  </si>
  <si>
    <t xml:space="preserve">Actividad: Diseñar la cadena de valor de investigación institucional. Origen: Proyecto estratégico 2.2.2 Diseñar e implementar la cadena de valor de investigación										</t>
  </si>
  <si>
    <t xml:space="preserve">Actividad: Agenda de investigación institucional				. Origen: Proyecto estratégico 2.2.2 Diseñar e implementar la cadena de valor de investigación										</t>
  </si>
  <si>
    <t>Actividad relacionada con el proyecto 2.1.3 Alianzas nacionales e internacionales</t>
  </si>
  <si>
    <t xml:space="preserve">Actividad relacionada con el proyecto 2.2.1  Construcción de la agenda de nuevas mediciones (identificación, análisis y evaluación de la pertinencia de esta agenda)										</t>
  </si>
  <si>
    <t>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t>
  </si>
  <si>
    <t xml:space="preserve">Actividad relacionada con el proyecto  2.1.1 Plan de incidencias y gestión </t>
  </si>
  <si>
    <t>Actividad: Planear, ejecutar, validar y retroalimentar las actividades del proceso de diseño y construcción de instrumentos de evaluación. Origen: Línea base Plan de Acción Institucional 2020</t>
  </si>
  <si>
    <t>Actividad: Brindar a la población con discapacidad mayor acceso en los exámenes de Estado, por medio del diseño y construcción de instrumentos de evaluación dispuestos a acomodaciones. Origen: Línea base Plan de Acción Institucional 2020</t>
  </si>
  <si>
    <t xml:space="preserve">Actividad relacionada con el proyecto 2.2.4 Innovación tecnológica para producción y aplicación 										</t>
  </si>
  <si>
    <t>Actividad: Propuesta de formas alternas de producción editorial de instrumentos de evaluación para inclusión.				. Origen: Proyecto estratégico 2.2.3 Producción y aplicación de instrumentos de evaluación para inclusión</t>
  </si>
  <si>
    <t>Actividad: Análisis e interpretación de variables asociadas a la codificación como ejercicio de inclusión en la operatividad.				. Origen: Proyecto estratégico 2.2.3 Producción y aplicación de instrumentos de evaluación para inclusión</t>
  </si>
  <si>
    <t>Actividad: Fortalecer la gestión de los diferentes tipos de población brindando el apoyo requerido para las aplicaciones de la prueba.				. Origen: Proyecto estratégico 2.2.3 Producción y aplicación de instrumentos de evaluación para inclusión</t>
  </si>
  <si>
    <t>Actividad relacionada con el proyecto 3.2.3. Estrategia de contratación y operación para la aplicación</t>
  </si>
  <si>
    <t>Actividad: Optimizar la planeación y ejecución la  logística para la aplicación de las pruebas. Origen: Línea base Plan de Acción Institucional 2020</t>
  </si>
  <si>
    <t>Actividad: Propuesta de formas alternas de producción editorial de instrumentos de evaluación para inclusión. Origen: Proyecto estratégico 2.2.3 Producción y aplicación de instrumentos de evaluación para inclusión</t>
  </si>
  <si>
    <t>Actividad: Análisis e interpretación de variables asociadas a la codificación como ejercicio de inclusión en la operatividad. Origen: Proyecto estratégico 2.2.3 Producción y aplicación de instrumentos de evaluación para inclusión</t>
  </si>
  <si>
    <t>Actividad: Fortalecer la gestión de los diferentes tipos de población brindando el apoyo requerido para las aplicaciones de la prueba. Origen: Proyecto estratégico 2.2.3 Producción y aplicación de instrumentos de evaluación para inclusión</t>
  </si>
  <si>
    <t>Actividad: Ejecución del plan de producción editorial de las pruebas siguiendo criterios de innovación, calidad y oportunidad.. Origen: Línea base Plan de Acción Institucional 2020</t>
  </si>
  <si>
    <t>Actividad: Ejecución del plan de codificación de pruebas de estado, proyectos de evaluación y pruebas internacionales de acuerdo con criterios de innovación e inclusión.. Origen: Línea base Plan de Acción Institucional 2020</t>
  </si>
  <si>
    <t xml:space="preserve">Actividad: Interoperabilidad 				. Origen: Proyecto estratégico 2.3.1 Implementación de las acciones estratégicas del Plan Estratégico de Tecnologías de la Información (PETI)										</t>
  </si>
  <si>
    <t xml:space="preserve">Actividad: Sistema de Inteligencia y Analítica Institucional 				. Origen: Proyecto estratégico 2.3.1 Implementación de las acciones estratégicas del Plan Estratégico de Tecnologías de la Información (PETI)										</t>
  </si>
  <si>
    <t xml:space="preserve">Actividad: Fortalecer el modelo de Gestión de la Operación de Servicios de T.I. 						. Origen: Proyecto estratégico 2.3.1 Implementación de las acciones estratégicas del Plan Estratégico de Tecnologías de la Información (PETI)										</t>
  </si>
  <si>
    <t xml:space="preserve">Actividad: Sistema de Gestión y Gobierno de Datos				. Origen: Proyecto estratégico 2.3.1 Implementación de las acciones estratégicas del Plan Estratégico de Tecnologías de la Información (PETI)										</t>
  </si>
  <si>
    <t xml:space="preserve">Actividad: Seguridad y privacidad de la Información				. Origen: Proyecto estratégico 2.3.1 Implementación de las acciones estratégicas del Plan Estratégico de Tecnologías de la Información (PETI)										</t>
  </si>
  <si>
    <t xml:space="preserve">Actividad: Laboratorio de Innovación y prototipado				. Origen: Proyecto estratégico 2.3.1 Implementación de las acciones estratégicas del Plan Estratégico de Tecnologías de la Información (PETI)										</t>
  </si>
  <si>
    <t xml:space="preserve">Actividad: Uso y Apropiación de T.I. 				. Origen: Proyecto estratégico 2.3.1 Implementación de las acciones estratégicas del Plan Estratégico de Tecnologías de la Información (PETI)										</t>
  </si>
  <si>
    <t xml:space="preserve">Actividad: Gestión de arquitectura de datos e información				. Origen: Proyecto estratégico 2.3.1 Implementación de las acciones estratégicas del Plan Estratégico de Tecnologías de la Información (PETI)										</t>
  </si>
  <si>
    <t>Actividad: Plan de Mantenimiento de Servicios Tecnológicos. Origen: Planes MIPG</t>
  </si>
  <si>
    <t>Actividad: Plan de Tratamiento de Riesgos de Seguridad y Privacidad de la Información​. Origen: Planes MIPG</t>
  </si>
  <si>
    <t>Actividad: Plan de Seguridad y Privacidad de la Información. Origen: Planes MIPG</t>
  </si>
  <si>
    <t>Actividad: Sistema de Gestión y Gobierno de Datos – SGGD. Origen: Línea base Plan de Acción Institucional 2020</t>
  </si>
  <si>
    <t>Actividad: Evolucionar (estabilizar) soluciones misionales y de apoyo. Origen: Línea base Plan de Acción Institucional 2020</t>
  </si>
  <si>
    <t>CATEGORIA</t>
  </si>
  <si>
    <t>Proyecto</t>
  </si>
  <si>
    <t>Planes MIPG</t>
  </si>
  <si>
    <t>Línea base Plan de Acción Institucional 2020</t>
  </si>
  <si>
    <t>Otras</t>
  </si>
  <si>
    <t>Varias</t>
  </si>
  <si>
    <t>ACTIVIDADES FINALES</t>
  </si>
  <si>
    <t>Actividad pendiente proyecto estratégico</t>
  </si>
  <si>
    <t>Actividad: Establecer estructura u organización Interna				. Origen: Proyecto estratégico 1.1.2 Rediseño Institucional</t>
  </si>
  <si>
    <t>Secretaría_General_actividad</t>
  </si>
  <si>
    <t>Subdirección_de_Talento_Humano_actividad</t>
  </si>
  <si>
    <t>Subdirección_Financiera_y_Contable_actividad</t>
  </si>
  <si>
    <t>Subdirección_de_Abastecimiento_y_Servicios_Generales_actividad</t>
  </si>
  <si>
    <t>Unidad_de_Atención_al_Ciudadano_actividad</t>
  </si>
  <si>
    <t>Dirección_General_actividad</t>
  </si>
  <si>
    <t>Oficina_Asesora_de_Comunicaciones_y_Mercadeo_actividad</t>
  </si>
  <si>
    <t>Oficina_Asesora_de_Planeación_actividad</t>
  </si>
  <si>
    <t>Oficina_Gestión_de_Proyectos_de_Investigación_actividad</t>
  </si>
  <si>
    <t>Dirección_de_Evaluación_actividad</t>
  </si>
  <si>
    <t>Subdirección_de_Estadísticas_actividad</t>
  </si>
  <si>
    <t>Subdirección_de_Análisis_y_Divulgación_actividad</t>
  </si>
  <si>
    <t>Subdirección_de_Diseño_de_Instrumentos_actividad</t>
  </si>
  <si>
    <t>Dirección_de_Producción_y_Operaciones_actividad</t>
  </si>
  <si>
    <t>Subdirección_de_Aplicación_de_Instrumentos_actividad</t>
  </si>
  <si>
    <t>Subdirección_de_Producción_de_Instrumentos_actividad</t>
  </si>
  <si>
    <t>Subdirección_de_Información_actividad</t>
  </si>
  <si>
    <t>Subdirección_de_Desarrollo_de_Aplicaciones_actividad</t>
  </si>
  <si>
    <t>Oficina_de_Control_Interno_actividad</t>
  </si>
  <si>
    <t>Oficina_Asesora_Jurídica__actividad</t>
  </si>
  <si>
    <t>Dirección_de_Tecnología_e_Información_actividad</t>
  </si>
  <si>
    <t xml:space="preserve">ACTIVIDAD ESTRATÉGICA </t>
  </si>
  <si>
    <t>Actividad: Formular  y realizar seguimiento a la estrategia de racionalización de trámites. Origen: Línea base Plan de Acción Institucional 2020</t>
  </si>
  <si>
    <t>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Origen: Línea base Plan de Acción Institucional 2020</t>
  </si>
  <si>
    <t>Actividad: Diseño de Nuevos Procesos estadísticos para el procesamiento y calificación de Saber 359 pilotos y de medición. Origen: Línea base Plan de Acción Institucional 2020</t>
  </si>
  <si>
    <t>COMENTARIOS ACTIVIDAD</t>
  </si>
  <si>
    <t>ÁREA DE CARGA DE PPTO (nombre Indirecto)</t>
  </si>
  <si>
    <t xml:space="preserve">PROYECTO DE EVALUACIÓN </t>
  </si>
  <si>
    <t>SALDO A CONSTITUIR EN CUENTAS POR COBRAR 2020-2021</t>
  </si>
  <si>
    <t>CUAL ES LA RAZÓN PARA CLASIFICARLO CXC</t>
  </si>
  <si>
    <t xml:space="preserve"> CLIENTE / PROYECTO</t>
  </si>
  <si>
    <t>DEPENDENCIA / ÁREA</t>
  </si>
  <si>
    <t>AP INICIAL 2020</t>
  </si>
  <si>
    <t>% Rec</t>
  </si>
  <si>
    <t>Recor Pptal 2020</t>
  </si>
  <si>
    <t>Ppto Ajustado 2020</t>
  </si>
  <si>
    <t>IPC 2021</t>
  </si>
  <si>
    <t>% Rec Eco.</t>
  </si>
  <si>
    <t>Dirección de Evaluación</t>
  </si>
  <si>
    <t>Subdirección de Análisis y Divulgación</t>
  </si>
  <si>
    <t>Subdirección de Diseño de Instrumentos</t>
  </si>
  <si>
    <t>Subdirección de Estadísticas</t>
  </si>
  <si>
    <t>Dirección de Producción y Operaciones</t>
  </si>
  <si>
    <t>Subdirección de Aplicación de Instrumentos</t>
  </si>
  <si>
    <t>Subdirección de Producción de Instrumentos</t>
  </si>
  <si>
    <t>Dirección de Tecnología e Información</t>
  </si>
  <si>
    <t>Subdirección de Desarrollo de Aplicaciones</t>
  </si>
  <si>
    <t>Subdirección de Información</t>
  </si>
  <si>
    <t>Dirección General</t>
  </si>
  <si>
    <t>Oficina Asesora de Comunicaciones y Mercadeo</t>
  </si>
  <si>
    <t>Oficina Asesora de Planeación</t>
  </si>
  <si>
    <t xml:space="preserve">Oficina Asesora Jurídica </t>
  </si>
  <si>
    <t>Oficina de Control Interno</t>
  </si>
  <si>
    <t>Oficina Gestión de Proyectos de Investigación</t>
  </si>
  <si>
    <t>Secretaría General</t>
  </si>
  <si>
    <t>Subdirección de Abastecimiento y Servicios Generales</t>
  </si>
  <si>
    <t>Subdirección de Talento Humano</t>
  </si>
  <si>
    <t>Subdirección Financiera y Contable</t>
  </si>
  <si>
    <t>Unidad de Atención al Ciudadano</t>
  </si>
  <si>
    <t>Total general</t>
  </si>
  <si>
    <t>RECOGIDA 2020</t>
  </si>
  <si>
    <t>Base Inicial 2020 Ver datos Base</t>
  </si>
  <si>
    <t>Recorte Mesas de Trabajo</t>
  </si>
  <si>
    <t>Ppto con el que el Icfes trabajó en 2020</t>
  </si>
  <si>
    <t>% recorte registrado</t>
  </si>
  <si>
    <t>Cupo 2021</t>
  </si>
  <si>
    <t>Ppto Ajustado + IPC</t>
  </si>
  <si>
    <t>Realizar las actividades relacionadas con la afectación, funcionalidad y revisión del proceso presupuestal del Icfes, así como las demás actividades de la Subdirección Financiera y Contable</t>
  </si>
  <si>
    <t>Prestación de servicios profesionales para gestionar las actividades de reconocimiento, identificación y control de egresos, legalización de viáticos, análisis de flujo de caja y acompañamiento en el manejo de liquidez.</t>
  </si>
  <si>
    <t>Etiquetas de fila</t>
  </si>
  <si>
    <t>Se debe incluir en el plan de acción 2021 una actividad que de cuenta de la gestión que realiza el área para el funcionamiento de la entidad . Actividad Preliminar: Gestionar y controlar la utilización de los recursos financieros</t>
  </si>
  <si>
    <t>Suscripción para la utilización, consulta y filtro de base de datos de hojas de vida y publicación de ofertas laborales</t>
  </si>
  <si>
    <t>Realizar auditoría al SSST</t>
  </si>
  <si>
    <t>Mantenimiento y recarga de extintores del Icfes</t>
  </si>
  <si>
    <t xml:space="preserve">Apoyar la gestión de la STH, en relación con el diseño e implementación de la política de integridad, el trámite de comisiones al exterior, proyección y revisión de los actos administrativos expedidos por el área . </t>
  </si>
  <si>
    <t>Gestionar el desarrollo, aplicación y mantenimiento del Sistema de Gestión de   Seguridad y Salud en el Trabajo cumpliendo con los lineamientos establecidos en el marco normativo del Sistema.</t>
  </si>
  <si>
    <t>Apoyar en las actividades administrativas, operativas relacionadas con la sistematización de documentos, manejo de archivo de hojas de vida, nóminas, generación de certificaciones laborales y apoyo en la logística y coordinación de las actividades de bienestar del Instituto, a cargo de la Subdirección de Talento Humano. con el fin de garantizar la reserva y el buen manejo de Historias Laborales</t>
  </si>
  <si>
    <t>Capacitar en el idioma inglés a los funcionarios del Instituto, en el marco del Plan Institucional de Capacitación y Gestión del Talento 2020.</t>
  </si>
  <si>
    <t>Realizar los exámenes médicos ocupacionales de ingreso, egreso, periódicos y paraclínicos.</t>
  </si>
  <si>
    <t>Exámenes médicos ejecutivos para los directivos de la Institución, con enfoque en prevención de riesgo cardiovascular, osteomuscular y psicosocial</t>
  </si>
  <si>
    <t xml:space="preserve">Prestar sus servicios profesionales como apoyo al proceso de liquidación de nómina, administración de novedades y el acompañamiento en el sostenimiento de  software de nómina y gestión de Talento Humano con los que cuenta el Icfes. </t>
  </si>
  <si>
    <t>Desarrollar un programa de formación integral, que comprende diferentes cursos acorde a las necesidades internas de capacitación.</t>
  </si>
  <si>
    <t xml:space="preserve">Prestar el servicio para desarrollar actividades recreativas, deportivas, ecológicas, culturales, de integración, de desarrollo y crecimiento, entre otras </t>
  </si>
  <si>
    <t>Prestar los servicios en la realización de la Evaluacion y medición de Clima y Cultura Organizacional del Icfes 2021</t>
  </si>
  <si>
    <t>Realizar el estudio de perfiles y cargas de trabajo del ICFES, en el marco del proyecto estratégico de rediseño Institucional</t>
  </si>
  <si>
    <t>Actividades de apoyo administrativo y manejo de archivo y certificaciones de Historias Laborales</t>
  </si>
  <si>
    <t>Validar Rubros Presupeustales</t>
  </si>
  <si>
    <t xml:space="preserve">Prestar los servicios profesionales a la Secretaría General del Icfes, en el seguimiento de las actuaciones que se surtan con ocasión de la sustanciación de los procesos disciplinarios, levantamiento de procedimientos y formatos que se requieran. </t>
  </si>
  <si>
    <t>Prestar los servicios profesionales en la Secretaría General del Icfes para apoyar el desarrollo de la actividad precontractual, contractual y post contractual institucional, así como asesoría jurídica en los asuntos relacionados con las funciones propias de la Secretaría General.</t>
  </si>
  <si>
    <t>Prestar los servicios profesionales al Icfes para estructurar y revisar los documentos e informes que debe emitir o suscribir el Despacho de la Secretaria General, entre ellos y sin limitarse a las respuestas que deban brindarse a los Entes de Control y el Congreso de la República, la Junta Directiva y demás instancias.  </t>
  </si>
  <si>
    <t>ORGANIZACIÓN TERPEL S.A</t>
  </si>
  <si>
    <t>La factura se remite con las veces que se haya tanqueado gasolina del 15 al 31 de diciciembre</t>
  </si>
  <si>
    <t>315-2019</t>
  </si>
  <si>
    <t>TOTAL GENERAL</t>
  </si>
  <si>
    <t>Prestar sus servicios profesionales para el desarrollo del proceso de gestión documental de la entidad a cargo de la Subdirección de Abastecimiento y Servicios Generales.</t>
  </si>
  <si>
    <t>Mantenimiento preventivo y correctivo del vehículo RENAULT asignados a los directivos del Icfes</t>
  </si>
  <si>
    <t xml:space="preserve">Mantenimiento TV </t>
  </si>
  <si>
    <t>Contratación servicio de monitoreo GPS para los vehículos de la entidad</t>
  </si>
  <si>
    <t>Mantenimiento de las motobombas, de la sede central del Icfes y edificio Ángel.</t>
  </si>
  <si>
    <t xml:space="preserve">Diagnostico y redistribución eléctrica del edificio del Icfes </t>
  </si>
  <si>
    <t>Mantenimiento preventivo y correctivo de los vehículos KIA asignados a los directivos del Icfes.</t>
  </si>
  <si>
    <t>Contratar el servicio de vigilancia y seguridad privada, a través del medio humano para la adecuada protección, amparo y salvaguardia de los bienes muebles e inmuebles del Icfes, funcionarios y contratistas, y demás personas que permanezcan en las instalaciones de la entidad.</t>
  </si>
  <si>
    <t xml:space="preserve">Apoyar la supervisión del contrato de Centro de Gestión de Servicios por medio de la revisión, monitoreos y control de los datos suministrados por el operador, análisis de información y preparación de los documentos para reporte de informes. </t>
  </si>
  <si>
    <t>Contratar el servicio servicios postales para la recolección, clasificación, transporte y entrega de objetos postales requeridos para todos los procesos del Icfes encaminados a la óptima prestación de los servicios, esto incluye toda la gestión de las pruebas de Estado y los nuevos proyectos que surjan durante la vigencia a nivel urbano, nacional, regional e internacional.</t>
  </si>
  <si>
    <t xml:space="preserve">Apoyar la supervisión del contrato del Centro de Gestión de Servicios, garantizando el control y seguimiento de la atención de las PQRSD y demás solicitudes que requieran de insumo de las diferentes áreas del Instituto, relacionadas con las pruebas de Estado velando por el cumplimiento de los términos. </t>
  </si>
  <si>
    <t>Apoyar la  supervisión del contrato del centro de gestión de servicios garantizando el soporte a los examenes de Estado en todas sus etapas, por medio del monitoreo y  seguimiento de las PQRSD garantizando su debida gestión, así como generar acciones de mejora inherentes a la atención al ciudadano.</t>
  </si>
  <si>
    <t>Apoyar la supervisión de contratos garantizando el seguimiento y debida ejecución del procedimiento correspondiente, así como gestión de los proyectos especiales al interior de la Unidad de acuerdo con las políticas públicas de Atención al Ciudadano y el Modelo Integrado de Planeación y Gestión MIPG. </t>
  </si>
  <si>
    <t>Prestación de servicios profesionales para apoyar a la coordinación de la Unidad de Atención al Ciudadano  en los planes, procesos y proyectos asignados, así como en el desarrollo, seguimiento y trazabilidad de acuerdo con el Sistema de Gestión de Calidad y las políticas públicas de Atención al Ciudadano y el Modelo Integrado de Planeación y Gestión –MIPG.</t>
  </si>
  <si>
    <t xml:space="preserve">Apoyar la supervisión del contrato del Centro de Gestión de Servicios, por medio de labores de monitoreo y control de las PQRSD recibidas para garantizar  oportunidad y pertinencia, así como el seguimiento a los datos suministrados por el operador en articulación con el analista de datos. </t>
  </si>
  <si>
    <t xml:space="preserve">Consolidar a la Unidad de Atención al Ciudadano como aliado estrategico de las decisiones del Icfes. </t>
  </si>
  <si>
    <t xml:space="preserve">El contrato 2020 se realizó por medio de Acuerdo Marco de Precios. </t>
  </si>
  <si>
    <t>FEB-DICIEMBRE</t>
  </si>
  <si>
    <t>APROPIACIÓN INICIAL 2021</t>
  </si>
  <si>
    <t>Prestación de servicios profesionales para apoyar a la Subdirección de Abastecimiento y Servicios Generales en acompañar a las diferentes áreas del ICFES desde la óptica jurídica en la estructuración de los procesos contractuales y en las demás actividades propias de la subdirección</t>
  </si>
  <si>
    <t>Prestación de servicios para gestionar las actividades y procesos archivísticos  del Instituto a cargo de la Subdirección de Abastecimiento y Servicios Generales con el fin de mantener actualizados los archivos acorde con el cronograma definido para el proceso de Gestión Documental</t>
  </si>
  <si>
    <t>Prestación de servicios para realizar la organización, manejo, archivo, custodia y control de la información y documentos que conforman los expedientes de los procesos contractuales y el archivo de la Subdirección de Abastecimiento y Servicios Generales.</t>
  </si>
  <si>
    <t xml:space="preserve">Prestación de servicios profesionales  para apoyar a la Subdirección de Abastecimiento y Servicios Generales en el desarrollo de las diferentes etapas de los procesos contractuales que se adelantan en el Instituto, para atender las necesidades de adquisición de bienes y servicios  del Icfes y demás actividades propias de la subdirección. </t>
  </si>
  <si>
    <t xml:space="preserve">Prestación de servicios profesionales para Apoyar la implementación de planes, programas, proyectos y procedimientos del área ambiental según el marco legal aplicable, así como realizar el seguimiento al plan de austeridad del gasto del Instituto. </t>
  </si>
  <si>
    <t>Prestación de servicios para apoyar las actividades administrativas y operativas a cargo de la Subdirección de Abastecimiento y Servicios Generales, y en la contestación de la PQRS que estén a cargo del área y demás actividades propias de la subdirección.</t>
  </si>
  <si>
    <t xml:space="preserve">Prestación de servicios profesionales para apoyar a la Subdirección de Abastecimiento y Servicios Generales en el cumplimiento de los lineamientos establecidos en el sistema integrado de gestión SIG de conformidad con MIPG, así como el apoyo en la planeación, implementación, mantenimiento, seguimiento a auditorías y mejora continua de los procesos asociados a la subdirección. </t>
  </si>
  <si>
    <t>Prestación de servicios profesionales para apoyar a la  Subdirección de Abastecimiento y Servicios Generales en la proyección de los documentos  previos que soportan la contratación de la Subdirección, así como el apoyo a la supervisión de los contratos a cargo de la Subdirección.</t>
  </si>
  <si>
    <t>Prestar servicios profesionales para apoyar en la administración, gestión y conservación los inmuebles a cargo de la Entidad, así como el apoyo a la supervisión de la ejecución de los contratos relacionados con dichos inmuebles.</t>
  </si>
  <si>
    <t>Compraventa de las Llantas para el CLIO</t>
  </si>
  <si>
    <t>Compra de SOAT para el  KIA</t>
  </si>
  <si>
    <t>Compra del SOAT para el  CLIO</t>
  </si>
  <si>
    <t>Contratar los servicios profesionales para la optimización del esquema de contratación del Programa de Seguros del Instituto, incluyendo entre otros, la estructuración y el acompañamiento al proceso de selección de una compañía de seguros.</t>
  </si>
  <si>
    <t>Adquisición de elementos de papelería que requiera la entidad</t>
  </si>
  <si>
    <t>Adquisición de Pólizas de seguros que amparen los bienes e intereses patrimoniales del Icfes o por los cuales sea legalmente responsable en territorio nacional.</t>
  </si>
  <si>
    <t>Prestación de servicio de soporte, actualización y mantenimiento al sistema de información LEGOPS</t>
  </si>
  <si>
    <t>Prestación de servicios para elaborar los estudios y diseños arquitectónicos y técnicos, para la intervención de la sede del centro incluyendo el edificio BIC.</t>
  </si>
  <si>
    <t>Prestación de servicios de Avalúo de Inventarios</t>
  </si>
  <si>
    <t>Actividad: Plan Institucional de Archivos de la Entidad. Origen: Planes MIPG
Actividad: Plan de Conservación documental. Origen: Planes MIPG
Actividad: Plan de Preservación Digital. Origen: Planes MIPG</t>
  </si>
  <si>
    <t>Actividad: Plan Institucional de Archivos de la Entidad. Origen: Planes MIPG
Actividad: Plan de Conservación documental. Origen: Planes MIPG
Actividad: Plan de Preservación Digital. Origen: Planes MIPG
Actividad: Plan de Austeridad y Gestión Ambiental. Origen: Planes MIPG</t>
  </si>
  <si>
    <t>Actividad: Plan Institucional de Archivos de la Entidad. Origen: Planes MIPG
Actividad: Plan de Conservación documental. Origen: Planes MIPG
Actividad: Plan de Preservación Digital. Origen: Planes MIPG
Actividad: Plan de Austeridad y Gestión Ambiental. Origen: Planes MIPG
Actividad: Plan de Austeridad y Gestión Ambiental. Origen: Planes MIPG</t>
  </si>
  <si>
    <t>2. Plan de mantenimiento
2,1: Realizar el seguimiento técnico al contrato de arrendamiento de inmueble y gestión técnica de inmuebles de propiedad del Icfes</t>
  </si>
  <si>
    <t>Se debe  incluir en el plan de acción 2021 una actividad que de cuenta de la gestión que realiza el área frente a las actividades a cargo. Actividad preliminar: Gestionar, controlar y realizar seguimiento a las actividades y contrataciones a cargo de la subdirección.</t>
  </si>
  <si>
    <t>Actividad: Plan de mantenimiento y servicios tecnologicos</t>
  </si>
  <si>
    <t>1. Documentos de lineamientos técnicos.
1,4. Definir el destino y las acciones para el edificio Icfes BIC.</t>
  </si>
  <si>
    <t>Adquisición de suministros para desarrollar las actividades de gestión ambiental a cargo de la Subdirección de Abastecimiento y Servicios Generales.</t>
  </si>
  <si>
    <t xml:space="preserve"> </t>
  </si>
  <si>
    <t>Adquisición de un equipo de producción audiovisual compuesto por una (1) cámara profesional fotográfica y dos (2) Micrófonos Inalámbricos profesionales de alta frecuencia de solapa y de mano, para la Oficina Asesora de Comunicaciones del Icfes.</t>
  </si>
  <si>
    <t xml:space="preserve">Inicialmente se habia proyectado en la linea 277, no se pudo hacer la adquisición porque al momento de adjudicar los valoreas habian cambiado con respecto a las cotizaciones por temas del incremento del dólar y al ser equipos importados esto afecto la adquisición </t>
  </si>
  <si>
    <t>Prestar servicios profesionales para apoyar la planeación, seguimiento y ejecución de los procesos administrativos y financieros de la Oficina Asesora de Comunicaciones y Mercadeo.</t>
  </si>
  <si>
    <t xml:space="preserve">Profesional encargado de realizar los procesos de contratación de los profesionales y demas actividades financieras y administraticas </t>
  </si>
  <si>
    <t>Prestación de servicios para apoyar las actividades de socialización, divulgación institucional, actividades logísticas y de mercadeo y promoción que requiera el Icfes en cualquier parte del territorio nacional para la ejecución de las políticas públicas</t>
  </si>
  <si>
    <t>Prestar el servicio de monitoreo de medios de comunicación escritos, digitales, televisivos, radiales y redes sociales que sobre el Icfes y el sector educación se publiquen o emitan</t>
  </si>
  <si>
    <t xml:space="preserve">Para este proceso se requiere dejar por encima a lo ejecutado en el 2020. porque la selección se hace de acuerdo a las propuestas que llegan y es mejor dejar proyectado un mayor valor y posterior en Marzo liberar de la linea a que no se pueda contar con el servicio. </t>
  </si>
  <si>
    <t>Prestar servicios profesionales para apoyar las estrategias de comunicación en las diferentes redes sociales, y actividades digitales con el fin de dar a conocer la gestión adelantada por el Icfes</t>
  </si>
  <si>
    <t>292 y 293</t>
  </si>
  <si>
    <t>Prestar servicios profesionales para apoyar las actividades de comunicación y divulgación a cargo de la Oficina Asesora de Comunicaciones y Mercadeo del Icfes ante los medios de comunicación y la opinión pública</t>
  </si>
  <si>
    <t>289 y 298</t>
  </si>
  <si>
    <t>Prestar servicios para apoyar la realización audiovisual y fotográfica a nivel interno y externo, buscando fortalecer las estrategias a cargo de la Oficina Asesora de Comunicaciones y Mercadeo</t>
  </si>
  <si>
    <t xml:space="preserve">Prestar servicios profesionales para apoyar las diferentes estrategias de comunicación digital a través de las redes sociales del Icfes. </t>
  </si>
  <si>
    <t>Prestar servicios para apoyar la definición de la línea gráfica para la elaboración y producción de piezas gráficas, que desarrollarán la estrategia de comunicaciones interna del Icfes.</t>
  </si>
  <si>
    <t>288 y 286</t>
  </si>
  <si>
    <t>Prestar servicios profesionales para apoyar la producción, edición y diagramación de piezas gráficas de comunicación, para material impreso y digital de la estrategia de comunicación externa del Icfes.</t>
  </si>
  <si>
    <t>291 y 290</t>
  </si>
  <si>
    <t>Prestar servicios profesionales para apoyar las estrategias de comunicación interna y divulgación interinstitucional en medios regionales buscando el posicionamiento del Icfes a cargo de la Oficina Asesora de Comunicaciones y Mercadeo.</t>
  </si>
  <si>
    <t>297 y 295</t>
  </si>
  <si>
    <t>Prestar servicios profesionales para apoyar la gestión de contenidos de comunicación interna y externa en medios de alternativos y tradicionales a cargo de la Oficina Asesora de Comunicaciones y Mercadeo.</t>
  </si>
  <si>
    <t>296 y 294</t>
  </si>
  <si>
    <t>Liderar las acciones derivadas del proceso de gestión de proyectos de evaluación del Instituto, así como las actividades relacionadas con la estrategia de gestión comercial y brindar asesoría y acompañamiento en las acciones requeridas por la Oficina Asesora de Planeación en el marco de sus funciones.</t>
  </si>
  <si>
    <t>1) Actividad relacionada con el proyecto 3.1.1 Definición e implementación de marcos y estrategias de acción para el portafolio de servicios
2) Actividad: Ofrecer el servicio de evaluación a través de proyectos que se ajusten a las necesidades específicas de cada solicitante, con el fin de promover el aumento de los ingresos del Instituto provenientes de las evaluaciones diferentes a las de Estado.. Origen: Línea base Plan de Acción Institucional 2020</t>
  </si>
  <si>
    <t>Adelantar la gestión comercial, seguimiento y control permanente de los proyectos de evaluación del instituto y apoyar la implementación de las acciones a cargo de la Oficina Asesora de Planeación necesarias para la divulgación y mejora del portafolio de servicios e implementación de la estrategia comercial.</t>
  </si>
  <si>
    <t>Ejecutar las acciones necesarias para la divulgación y mejora del portafolio de servicios del instituto, así como la estructuracíón de estrategia comercial que apalanque la venta de servicios y adelantar la gestión comercial y seguimiento de los proyectos de evaluación asignados.</t>
  </si>
  <si>
    <t>Adelantar la gestión comercial y seguimiento de los proyectos de evaluación asignados y apoyar la implementación de las acciones a cargo de la Oficina Asesora de Planeación necesarias para la divulgación y mejora del portafolio de servicios e implementación de la estrategia comercial.</t>
  </si>
  <si>
    <t>Liderar las actividades inherentes a la Gestión de Proyectos del Icfes, realizar las mejoras a que haya lugar en el modelo de Gestión de Proyectos y coordinar las iniciativas necesarias para optimizar la implementación de la fase 2021 del modelo de operación por proyectos del Instituto.</t>
  </si>
  <si>
    <t>NA</t>
  </si>
  <si>
    <t>Ejecutar las actividades formuladas por la Oficina Asesora de Planeación en el marco del modelo de gestión de proyectos del Icfes y realizar acciones de administración funcional de la herramienta tecnológica aplicada al modelo, apoyando a las áreas del Instituto en las acciones de operación y reporte para el seguimiento de los proyectos en dicha herramienta.</t>
  </si>
  <si>
    <t xml:space="preserve">Líderar las actividades que en materia de Arquitectura Empresarial - AE requiera la OAP e  implementar el modelo de AE que cubra las principales necesidades estratégicas del Icfes y de sus grupos de interés, liderando su operacionalización e implementación con las áreas involucradas en el proceso. </t>
  </si>
  <si>
    <t>1) Actividad relacionada con el proyecto 1.1.1 Reformulación de procesos con base en las cadenas de valor
2) Actividad relacionada con el proyecto 1.3.1 Gestión del Conocimiento e Innovación
3) Actividad: Optimizar el desempeño institucional a través de la estrategia de arquitectura empresarial en el instituto. Origen: Línea base Plan de Acción Institucional 2020</t>
  </si>
  <si>
    <t>Implementar las acciones requeridas para el desarrollo de las iteraciones del modelo de Arquitectura Empresarial (AE), desde el dominio de la arquitectura de información con base en las principales necesidades estratégicas del Icfes y de sus grupos de interés, así como, las actividades requeridas para el fortalecimiento del MIPG y las herramientas de Gestión de responsabilidad de la Oficina Asesora de Planeación.</t>
  </si>
  <si>
    <t>1) Actividad relacionada con el proyecto 1.3.1 Gestión del Conocimiento e Innovación
2) Actividad: Optimizar el desempeño institucional a través de la estrategia de arquitectura empresarial en el instituto. Origen: Línea base Plan de Acción Institucional 2020
3) Actividad: Plan Anticorrupción y de Atención al Ciudadano. Origen: Planes MIPG
4) Actividad: Contribuir a la articulación del Modelo Integrado de Planeación con el sistema de gestión en el Icfes. Origen: Línea base Plan de Acción Institucional 2020</t>
  </si>
  <si>
    <t>Implementar las acciones requeridas para el desarrollo de las iteraciones del modelo de Arquitectura Empresarial (AE), desde el dominio de la arquitectura misional, a partir de la documentación del modelo de intención y el modelo operativo de la entidad, realizando los acuerdos y seguimiento a actividades de las áreas involucradas del instituto, acorde con las principales necesidades estratégicas del Icfes y de sus grupos de interés.</t>
  </si>
  <si>
    <t>Ejecutar las actividades requeridas en el marco de la dimensión de innovación y gestión del conocimiento del Instituto y aquellas tendientes al fortalecimiento del MIPG y las herramientas de gestión de responsabilidad de la Oficina Asesora de Planeación.</t>
  </si>
  <si>
    <t>1) Actividad relacionada con el proyecto 1.1.1 Reformulación de procesos con base en las cadenas de valor
2) Actividad relacionada con el proyecto 1.3.1 Gestión del Conocimiento e Innovación
3) Actividad: Contribuir a la articulación del Modelo Integrado de Planeación con el sistema de gestión en el Icfes. Origen: Línea base Plan de Acción Institucional 2020</t>
  </si>
  <si>
    <t xml:space="preserve">Apoyar la recopilación de información y análisis de datos para la generación de reportes y toma de decisiones institucionales, y realizar las actividades tendientes al fortalecimiento del MIPG y las herramientas de Gestión de los procesos de responsabilidad de la Oficina Asesora de Planeación. </t>
  </si>
  <si>
    <t xml:space="preserve">Realizar las actividades requeridas  para el fortalecimiento del Modelo Integrado de Planeación y Gestión, así como las acciones para su articulación con el direccionamiento estratégico y el mejoramiento de los sistemas de gestión y modelos referenciales implementados en el Icfes. </t>
  </si>
  <si>
    <t>Adelantar las actividades de planeación, control y seguimiento del presupuesto a cargo de la Oficina Asesora de Planeación así como de los proyectos de evaluación y de inversión de la entidad, de acuerdo con el alcance de la Oficina y atender las actividades requeridas en materia de costos  del Instituto.</t>
  </si>
  <si>
    <t>1) Actividad: Revisión del modelo de costeo y definición de las tarifas de las pruebas de Estado     . Origen: Proyecto estratégico 3.2.1 Definición del Sistema y Método financiero de los servicios que presta el Icfes.
2) Actividad: Contribuir a la articulación del Modelo Integrado de Planeación con el sistema de gestión en el Icfes. Origen: Línea base Plan de Acción Institucional 2020
3)Actividad: Ofrecer el servicio de evaluación a través de proyectos que se ajusten a las necesidades específicas de cada solicitante, con el fin de promover el aumento de los ingresos del Instituto provenientes de las evaluaciones diferentes a las de Estado.. Origen: Línea base Plan de Acción Institucional 2020</t>
  </si>
  <si>
    <t>Realizar el seguimiento de actividades propias de la Oficina Asesora de Planeación, apoyar las actividades derivadas de las secretarías técnicas de los comités a cargo de la OAP, proyectar y revisar los documentos que se le requieran en el marco de las funciones de la oficina, así como apoyar la gestión de los procesos contractuales de la OAP desde su estructuración hasta su cierre o liquidación.</t>
  </si>
  <si>
    <t>1) Actividad: Contribuir a la articulación del Modelo Integrado de Planeación con el sistema de gestión en el Icfes. Origen: Línea base Plan de Acción Institucional 2020
2) Actividad: Ofrecer el servicio de evaluación a través de proyectos que se ajusten a las necesidades específicas de cada solicitante, con el fin de promover el aumento de los ingresos del Instituto provenientes de las evaluaciones diferentes a las de Estado.. Origen: Línea base Plan de Acción Institucional 2020</t>
  </si>
  <si>
    <t>Prestación del servicio de auditoría interna al Sistema Gestión de Calidad  del Icfes, bajo la Norma Técnica Colombiana ISO 9001:2015</t>
  </si>
  <si>
    <t>Prestación del servicio de auditoria externa de seguimiento al Sistema Gestión de Calidad del Icfes, bajo la norma ISO 9001:2015.120.</t>
  </si>
  <si>
    <t>Prestar servicios para el acompañamiento, asesoría y desarrollos requeridos en el uso y aplicación de la herramienta tecnológica Planview  Enterprise One, para la gestión de proyectos y la arquitectura empresarial, con especial énfasis en el diseño y ajuste del metamodelo institucional.</t>
  </si>
  <si>
    <t>1) Actividad: Implementar  y monitorear la primera fase de la estrategia de gestión de proyectos (PMO) al interior de la entidad, a partir del diseño metodológico desarrollado para tal fin. Origen: Línea base Plan de Acción Institucional 2020.
2) Actividad: Optimizar el desempeño institucional a través de la estrategia de arquitectura empresarial en el instituto. Origen: Línea base Plan de Acción Institucional 2020</t>
  </si>
  <si>
    <t xml:space="preserve">Prestar los servicios logísticos para apoyar las actividades de gestión comercial, promoción, socialización, divulgación y/o realización de encuentros institucionales que requiera el área, en el marco de sus responsabilidades y funciones. </t>
  </si>
  <si>
    <t>Apoyar el fortalecimiento de las líneas de investigación de la entidad enmarcadas en el programa de investigación sobre la calidad de la educación del Icfes y apoyar en la organización de las bases de datos internas, así como en la gestión y seguimiento de convenios de cooperación para la gestión de bases de datos externos e investigación aplicada de Instituto.</t>
  </si>
  <si>
    <t>Prestar servicios profesionales para apoyar proyectos de investigación y los procesos de gestión de calidad a cargo de la Oficina de Gestión de Proyectos de Investigación</t>
  </si>
  <si>
    <t>Prestar servicios profesionales para apoyar proyectos de investigación sobre la calidad de la educación, la gestión académica de la oficina y los procesos asociados a la consecución de nuevos negocios o proyectos con entidades externas.</t>
  </si>
  <si>
    <t>Apoyar en el desarrollo de las actividades enmarcadas en el Programa de Investigación sobre la calidad de la educación del Icfes y en la coordinación de los proyectos de investigación que adelanta el Icfes desde las distintas áreas.</t>
  </si>
  <si>
    <t>Apoyar en el fortalecimiento de las líneas de investigación de la entidad y en la actualización y consolidación del sistema de bases de datos FTP para el desarrollo de investigación y de las convocatorias ofrecidas por el Icfes</t>
  </si>
  <si>
    <t>Apoyar en el desarrollo de las actividades enmarcadas en el Programa de Investigación sobre la calidad de la educación del ICFES, específicamente en el análisis y ejecución del estudio de valor agregado y aporte relativo y en proyectos de provisión de información en educación.</t>
  </si>
  <si>
    <t>Apoyar en el desarrollo de las actividades enmarcadas en el Programa de Investigación sobre la calidad de la educación del Icfes y en la preparación temática de la agenda del 11° Seminario Internacional de Investigación sobre la Calidad de la Educación.</t>
  </si>
  <si>
    <t>Prestar servicios profesionales para apoyar proyectos del Programa de Investigación sobre la Calidad de la Educación del ICFES y el desarrollo de las convocatorias de investigación de la entidad</t>
  </si>
  <si>
    <t>Ganador Convocatorias Grupos 1</t>
  </si>
  <si>
    <t xml:space="preserve">El ganador y por tanto el objeto y valor definitivo (puede ser menor a 50 millones) se conocerá a finales de octubre. </t>
  </si>
  <si>
    <t>Convocatorias de Investigación</t>
  </si>
  <si>
    <t>Ganador Convocatorias Grupos 2</t>
  </si>
  <si>
    <t>Ganador Convocatorias Grupos 3</t>
  </si>
  <si>
    <t>Ganador Convocatorias estudiantes 1</t>
  </si>
  <si>
    <t xml:space="preserve">El ganador y por tanto el objeto se conocerá a finales de octubre. </t>
  </si>
  <si>
    <t>Ganador Convocatorias estudiantes 2</t>
  </si>
  <si>
    <t xml:space="preserve">Logística Comité Asesor </t>
  </si>
  <si>
    <t>Se une al operador logístico de Comunicación y Evaluación</t>
  </si>
  <si>
    <t>Comité Asesor de Investigaciones</t>
  </si>
  <si>
    <t>Organización, administración y ejecución de actividades logísticas para la realización del seminario internacional de investigación sobre la calidad de la educación</t>
  </si>
  <si>
    <t>Seminario Internacional de Investigación</t>
  </si>
  <si>
    <t xml:space="preserve">Prestar sus servicios para la vigilancia de procesos judiciales y extrajudiciales en los que el Icfes es parte, que cursen en los despachos judiciales y procuradurías a nivel nacional, radicación de documentos y seguimiento a estos, de manera eficiente y oportuna, garantizando que la información sea confiable en todas y cada una de las etapas procesales.    </t>
  </si>
  <si>
    <t>Vigilancia judicial de los procesos en que el instituto hace parte</t>
  </si>
  <si>
    <t>LITIGAR PUNTO COM SAS</t>
  </si>
  <si>
    <t>Prestar los servicios de publicación de los actos administrativos de carácter general que expida el Icfes en el Diario Oficial de la Imprenta Nacional de Colombia.</t>
  </si>
  <si>
    <t>Publicación de actos administrativos en la gaceta</t>
  </si>
  <si>
    <t>IMPRENTA NACIONAL DE COLOMBIA</t>
  </si>
  <si>
    <t>Prestar sus servicios para la actualización del normograma, compilación de códigos, leyes, decretos, acuerdos, resoluciones, circulares y, en general, toda la normativa que se relacione con la misión institucional del Instituto Colombiano para la Evaluación de la Educación - Icfes.</t>
  </si>
  <si>
    <t>Normograma de la entidad</t>
  </si>
  <si>
    <t>AVANCE JURIDICO CASA EDITORIAL</t>
  </si>
  <si>
    <t>Prestar los servicios profesionales como dactiloscopista, para apoyar al ICFES en los Procesos Administrativos Sancionatorios Control Concomitante por presunta Suplantación, mediante la confrontación dactiloscópica de los documentos de identidad o documentos válidos que hagan sus veces, expedidos por autoridad competente, que aporten los examinados que presentan las pruebas de Estado que realizará el ICFES durante el 2020</t>
  </si>
  <si>
    <t>Dactiloscopista</t>
  </si>
  <si>
    <t>AIDA LILIANA CIFUENTES CASTILLO</t>
  </si>
  <si>
    <t>Prestar servicios profesionales para realizar la gestión de todos los trámites administrativos relacionados con el seguimiento y control administrativo de los planes, programas y gestión de la Oficina Asesora Jurídica.</t>
  </si>
  <si>
    <t>Profesional reparto</t>
  </si>
  <si>
    <t xml:space="preserve">JONH MANUEL HERNANDEZ GARZON </t>
  </si>
  <si>
    <t>Prestar los servicios profesionales como abogada para sustanciar actuaciones administrativas sancionatorias y para atender integralmente las acciones de tutela en las que El Icfes sea parte, así como las demás actividades inherentes al despacho.</t>
  </si>
  <si>
    <t>Abogados actuaciones administrativas</t>
  </si>
  <si>
    <t>PAOLA GINNARY GUTIERREZ VALDERRAMA</t>
  </si>
  <si>
    <t>Prestar los servicios profesionales como abogado para sustanciar actuaciones administrativas sancionatorias y atender integralmente las acciones de tutela en las que el Icfes sea parte, así como las demás actividades inherentes al despacho.</t>
  </si>
  <si>
    <t>CHRISTIAN ANDREI ALVAREZ RIVERA</t>
  </si>
  <si>
    <t>Prestar servicios profesionales para actualizar, realizar el seguimiento, y control del Sistema de Gestión de Calidad de la Oficina Asesora Jurídica, así como realizar todos los trámites relacionados con el presupuesto de la OAJ.</t>
  </si>
  <si>
    <t>Gestor de desempeño</t>
  </si>
  <si>
    <t>CARLOS ANDRES BAYONA BECERRA</t>
  </si>
  <si>
    <t>Prestar los servicios profesionales como abogado para representar judicial y extrajudicialmente al Icfes en procesos en los que sea parte, así como las demás actividades inherentes al despacho.</t>
  </si>
  <si>
    <t>Abogado procesos judiciales</t>
  </si>
  <si>
    <t>ALBA MARCELA RAMOS CALDERON</t>
  </si>
  <si>
    <t>Prestar los servicios profesionales como abogado para apoyar en la coordinación de las acciones constitucionales en las que el Icfes sea parte y sustanciar actuaciones administrativas sancionatorias, así como las demás actividades inherentes al despacho.</t>
  </si>
  <si>
    <t>Abogados tutelas y conceptos</t>
  </si>
  <si>
    <t>LAURA VIVIANA MARTINEZ SUPELANO</t>
  </si>
  <si>
    <t>Conceptos y actuacuaciones administrativas</t>
  </si>
  <si>
    <t>LEIDY PATRICIA IZA ALBARRACIN</t>
  </si>
  <si>
    <t>Prestar los servicios profesionales para representar judicial y extrajudicialmente al Icfes en procesos en los que sea parte y proyectar conceptos jurídicos que proporcionen argumentos para la gestión de la Oficina  Asesora Jurídica en respuestas certeras a los requerimientos institucionales y externos, así como las demás actividades inherentes al despacho.</t>
  </si>
  <si>
    <t>JIMENEZ Y CALDERON ABOGADOS SAS</t>
  </si>
  <si>
    <t>Prestar servicios profesionales como abogado para proyectar, elaborar y revisar los actos administrativos de carácter general que regulan las actividades del instituto, además de proyectar y elaborar los conceptos que se soliciten a la Oficina Asesora Jurídica por parte de las áreas de la entidad y entidades externas, así como las demás actividades inherentes al despacho.</t>
  </si>
  <si>
    <t>Conceptos y actos administrativos</t>
  </si>
  <si>
    <t>CARLOS ALBERTO RODRIGUEZ MARTINEZ</t>
  </si>
  <si>
    <t>ECDF</t>
  </si>
  <si>
    <t>LUISA FERNANDA DOZA BARRERA</t>
  </si>
  <si>
    <t>Prestar servicios profesionales para apoyar a la Oficina Asesora Jurídica, en los asuntos relacionados con la proyección de decisiones de segunda instancia en los procesos disciplinarios, actuaciones administrativas, respuesta a acciones de tutela, peticiones, apoyo a las labores de la Secretaria técnica del Comité de conciliación y en general el apoyo a las diligencias que por motivo de la representación extrajudicial se requiera por parte de la oficina</t>
  </si>
  <si>
    <t>Abogado procesos de conciliación</t>
  </si>
  <si>
    <t>SARITA VANEGAS DIAZ</t>
  </si>
  <si>
    <t>Prestación de servicios profesionales para realizar actividades relacionadas con la defensa jurídica del Instituto, en especial las generadas por la aplicación de la ECDF cohorte III 2019, según la Resolución 018407 de 2018 expedida por el Ministerio de Educación Nacional</t>
  </si>
  <si>
    <t>Ejercer la representación judicial del Instituto</t>
  </si>
  <si>
    <t>JACKLYN ALEJANDRA CASAS PATIÑO</t>
  </si>
  <si>
    <t>LILIAN KARINA MARTINEZ</t>
  </si>
  <si>
    <t xml:space="preserve">Prestar servicios profesionales con el fin de aportar en la ejecución del plan anual de auditorías aprobado para la vigencia 2021 ejecutando las actividades propias del mismo y en especial aquellas tareas relacionadas con el rol de Enfoque hacia la Prevención de acuerdo con la programación y asignación efectuada en la Oficina de Control Interno </t>
  </si>
  <si>
    <t>Se espera poder recuadar presupuesto para contratar el servicio en toda la vigencia 2021</t>
  </si>
  <si>
    <t xml:space="preserve">Prestar servicios profesionales con el fin de aportar en la ejecución del plan anual de auditorías aprobado para la vigencia 2021, ejecutando las actividades propias del mismo, en especial aquellas tareas relacionadas con el rol de Evaluación de la Gestión del Riesgo, de acuerdo con la programación y asignación efectuada en la Oficina de Control Interno. </t>
  </si>
  <si>
    <t>Ejecutar auditorías internas, elaborar informes que por ley corresponda presentar a la Oficina de Control Interno y realizar actividades de divulgación y capacitación en temas de control interno, con énfasis en el Rol de Liderazgo Estratégico.</t>
  </si>
  <si>
    <t>Prestar servicios de apoyo a la gestión documental, administrativa y logística de la Oficina de Control Interno</t>
  </si>
  <si>
    <t xml:space="preserve">Es una actividad transversal de apoyo a la gestión administrativa, logística y en especial a la de gestión documental de la Oficina de Control Interno, ya que se tiene una gran cantidad de archivo desde la vigencia 2014 </t>
  </si>
  <si>
    <t>Prestar servicios de asesoría jurídica especializada y acompañamiento jurídico en contratación pública y derecho administrativo sin representación judicial a la Directora y a la Secretaria General, en asuntos de su competencia como ordenadoras del gasto.</t>
  </si>
  <si>
    <t>Prestar sus servicios profesionales a la Dirección General en la revisión, proyección y coordinación de los documentos técnicos que surjan con la aplicación de las pruebas que adelante el Instituto.</t>
  </si>
  <si>
    <t>Prestar sus servicios de apoyo a la gestión a la Dirección General en el aumento y fortalecimiento de la aplicación de las pruebas en medios electrónicos.</t>
  </si>
  <si>
    <t>Prestar sus servicios profesionales en la articulación y desarrollo de los proyectos estratégicos de la Dirección General en torno al análisis, divulgación y uso de las pruebas de Estado e internacionales de evaluación en la educación.</t>
  </si>
  <si>
    <t>Prestar asesoría jurídica en materia de contratación, derecho administrativo y constitucional en los temas que le competan a la Dirección General del Icfes.</t>
  </si>
  <si>
    <t>Prestación de servicios profesionales para apoyar el análisis cuantitativo y revisión de investigaciones académicas para la Dirección General</t>
  </si>
  <si>
    <t>Revisar las actividades en el plan de acción institucional</t>
  </si>
  <si>
    <t>Prestar servicios profesionales y de apoyo a la gestión para trámites contractuales, administrativos, presupuestales y de gestión de calidad propios de la Dirección de Evaluación, de acuerdo con la normatividad vigente y los lineamientos establecidos por el Instituto.</t>
  </si>
  <si>
    <t>LAURA SANTIUSTI</t>
  </si>
  <si>
    <t>Gestión del sistema de gestión de calidad, gestión administrativa, presupuestal, homologaciones de exámenes</t>
  </si>
  <si>
    <t>Prestación de servicios profesionales para realizar la gestión, el seguimiento y el control de las pruebas asignadas, bajo los lineamientos definidos por la Dirección de Evaluación.</t>
  </si>
  <si>
    <t>ANDREA GONZÁLEZ GARCÍA</t>
  </si>
  <si>
    <t xml:space="preserve"> Apoyo gestión y comunicación MINERD (INICIA) para evaluación de estudiantes de educación secundaria, así como nuevas mediciones.</t>
  </si>
  <si>
    <t>Prestar servicios profesionales y de apoyo a la gestión, seguimiento y control de las actividades concernientes al desarrollo de pruebas internacionales que le sean asignadas.</t>
  </si>
  <si>
    <t>Comunicación y gestión con consorcios para pruebas internacionales</t>
  </si>
  <si>
    <t>Prestar servicios profesionales para la consolidación del proyecto de evaluación de primera infancia, así como la gestión de la prueba de habilidades socioemocionales que se adelantan en el área.</t>
  </si>
  <si>
    <t>JENNY CÁRDENAS</t>
  </si>
  <si>
    <t xml:space="preserve"> Realizar la medición de las habilidades socioemocionales, teniendo en cuenta su relación con las habilidades cognitivas de los estudiantes.</t>
  </si>
  <si>
    <t>Prestar servicios profesionales para el análisis del Índice Sintético de Calidad Educativa (ISCE), así como del proyecto de evaluación de habilidades socioemocionales y demás proyectos de investigación que se adelanten en el área.</t>
  </si>
  <si>
    <t>ALEJANDRO CORRALES ESPINOSA</t>
  </si>
  <si>
    <t>Estandarización del Índice Sintético de la Calidad Educativa.</t>
  </si>
  <si>
    <t>Prestación de servicios profesionales para la ejecución de actividades concernientes a proyectos especiales y de investigación institucional que se programen para la vigencia en la Dirección de Evaluación.</t>
  </si>
  <si>
    <t>Análisis e investigación de  instrumentos que permitan la medición de factores económicos y factores asociados al aprendizaje</t>
  </si>
  <si>
    <t>Prestación de servicios profesionales para proponer, revisar y evaluar las metodologías de los proyectos de evaluación adelantados en el Instituto.</t>
  </si>
  <si>
    <t>PERFIL NUEVO (HV PSICÓLOGOS)</t>
  </si>
  <si>
    <t>Construir instrumentos que permita medir la autoconciencia emocional, autoregulación y automotivación</t>
  </si>
  <si>
    <t>CATHERYNE LANCHEROS</t>
  </si>
  <si>
    <t>Prestar servicios profesionales para el apoyo a la gestión e implementación de los proyectos de evaluación del área, así como el desarrollo y análisis de nuevos instrumentos de evaluación que se le asignen.</t>
  </si>
  <si>
    <t>PERFIL NUEVO  (HV PSICÓLOGOS)</t>
  </si>
  <si>
    <t>Construir instrumentos que permitan la medición de factores económicos y factores asociados al aprendizaje</t>
  </si>
  <si>
    <t>Prestación de servicios profesionales para el apoyo y desarrollo de actividades de diseño y diagramación de documentos adelantados en la Dirección de Evaluación y sus subdirecciones</t>
  </si>
  <si>
    <t>KEVIN OSTOS</t>
  </si>
  <si>
    <t>Diagaramación y diseño de materiales de evaluación tales como reportes, documentos, infografías, guías, entre otros.</t>
  </si>
  <si>
    <t>ASESOR</t>
  </si>
  <si>
    <t xml:space="preserve"> Promover el acceso universal a las pruebas aplicadas por el Instituto.</t>
  </si>
  <si>
    <t>Prestar los servicios logísticos para apoyar las actividades de socialización, divulgación, encuentros institucionales, de mercadeo y promoción que requiera el Icfes a nivel nacional.”</t>
  </si>
  <si>
    <t>Contrato con SAyD y OACyM</t>
  </si>
  <si>
    <t>OPERADOR LOGÍSTICO</t>
  </si>
  <si>
    <t>Suministro catering eventos DE</t>
  </si>
  <si>
    <t>Prestar los servicios de traducción oficial, transcripción e interpretación de carácter académico, jurídico y técnico, para proyectos y estudios que se adelanten en el instituto, teniendo en cuenta las directrices y condiciones establecidas por el mismo.</t>
  </si>
  <si>
    <t>TRADUCCIONES</t>
  </si>
  <si>
    <t>Servicios de traducción, interpretación y transcripción</t>
  </si>
  <si>
    <t>STEFANIA CORTES MEJIA</t>
  </si>
  <si>
    <t>VIVIANA GARCIA APONTE</t>
  </si>
  <si>
    <t>JULIANA BORBON VASQUEZ</t>
  </si>
  <si>
    <t>DEISY LORENA ROJAS OLIVAR</t>
  </si>
  <si>
    <t>JUAN FELIPE CONTRERAS ALCIVAR</t>
  </si>
  <si>
    <t>MICHAEL ANDRES VARGAS PEÑALOZA</t>
  </si>
  <si>
    <t>JULIANA RODRÍGUEZ NARANJO</t>
  </si>
  <si>
    <t>MAYRA ALEJANDRA SARRIA MURCIA</t>
  </si>
  <si>
    <t>SEBASTIAN HENAO RAMIREZ</t>
  </si>
  <si>
    <t xml:space="preserve">OPERADOR </t>
  </si>
  <si>
    <t>Prestar servicios profesionales a la Subdirección de Diseño de Instrumentos para desarrollar el diseño, revisión, validación y construcción de los ítems e instrumentos de evaluación, de las pruebas de ciencias naturales y ciencias agropecuarias, para los Exámenes de Estado y Nuevos Negocio y; apoyar en la gestión de los comités técnicos de área a cargo de la dependencia.</t>
  </si>
  <si>
    <t>Seguimiento al Modelo Integrado de Planeación y Gestión - MiPG y, la contratación de la Subdirección.</t>
  </si>
  <si>
    <t>Prestar servicios profesionales a la Subdirección de Diseño de Instrumentos para desarrollar el diseño, revisión, validación y construcción de los ítems e instrumentos de evaluación, de las pruebas de inglés, para los Exámenes de Estado y Nuevos Negocios.</t>
  </si>
  <si>
    <t>Prestar servicios profesionales a la Subdirección de Diseño de Instrumentos para desarrollar el diseño, revisión, validación y construcción de los ítems e instrumentos de evaluación, de las pruebas de lenguaje, lectura crítica, comunicación escrita y afines, para los Exámenes de Estado y Nuevos Negocios. Así como apoyar el desarrollo del proyecto de evaluación automática de textos para el módulo de comunicación escrita de los exámenes Saber Pro y TyT desde el enfoque de lingüística computacional.</t>
  </si>
  <si>
    <t>Prestar servicios profesionales para revisar y ajustar los marcos de referencia, así como revisar y corregir el estilo de los instrumentos de evaluación, documentos, reportes, informes y estudios generados con ocasión al diseño y construcción de los exámenes de Estado y Nuevos Negocios a cargo de la Subdirección de Diseño de Instrumentos.</t>
  </si>
  <si>
    <t>Prestar servicios profesionales para diagramar los marcos de referencia, guías de orientación, instrumentos de evaluación, documentos, reportes, informes y estudios generados por la Subdirección de Diseño de Instrumentos.</t>
  </si>
  <si>
    <t>Diagramación de todos los productos que produce la Subdirección.</t>
  </si>
  <si>
    <t>Prestar servicios profesionales a la Subdirección de Diseño de Instrumentos para desarrollar el diseño, revisión, validación y construcción de los ítems e instrumentos de evaluación, de las pruebas de ciencias sociales, competencias ciudadanas, investigación en ciencias sociales y afines, para los Exámenes de Estado y Nuevos Negocios.</t>
  </si>
  <si>
    <t>Prestar servicios profesionales a la Subdirección de Diseño de Instrumentos para desarrollar el diseño, revisión, validación y construcción de ítems e instrumentos de evaluación, asociados al módulo de psicología, para los Exámenes de Estado y Nuevos Negocios; y gestionar las guías de orientación.</t>
  </si>
  <si>
    <t>Prestar servicios profesionales a la Subdirección de Diseño para desarrollar el diseño del armado de las pruebas que conforman los exámenes de Estado y Nuevos Negocios que aplica el Icfes, así como el análisis de la información psicométrica.</t>
  </si>
  <si>
    <t>Prestar servicios profesionales a la Subdirección de Diseño de Instrumentos para desarrollar  el diseño, revisión, validación y construcción de los ítems e instrumentos de evaluación, de las pruebas de ciencias sociales, competencias ciudadanas, investigación en ciencias sociales y afines, para los Exámenes de Estado y Nuevos Negocios.</t>
  </si>
  <si>
    <t>Prestar servicios profesionales a la Subdirección de Diseño para desarrollar el diseño del armado de las pruebas que conforman los exámenes de Estado y Nuevos Negocios que aplica el ICFES.</t>
  </si>
  <si>
    <t>Prestar servicios profesionales a la Subdirección de Diseño de Instrumentos para desarrollar el diseño, revisión, validación y construcción de los ítems e instrumentos de evaluación, de las pruebas asociadas a los módulos de diseño del NBC de ingeniería y afines, para los Exámenes de Estado y Nuevos Negocios.</t>
  </si>
  <si>
    <t xml:space="preserve">Prestar servicios profesionales a la Subdirección de Diseño de Instrumentos para desarrollar el diseño, revisión, validación y construcción de los ítems e instrumentos de evaluación, de las pruebas asociadas a los módulos de diseño del NBC de ingeniería y afines, para los Exámenes de Estado y Nuevos Negocios. </t>
  </si>
  <si>
    <t>Revisar y validar los instrumentos de evaluación educativa, tales como especificaciones de prueba, marcos de referencia, guías de orientación y diseño del armado, de las pruebas de Estado y Nuevos Negocios a cargo de la Subdirección de Diseño de Instrumentos.</t>
  </si>
  <si>
    <t>Revisa y valida los intrumentos de evaluación producidos por la Subdirección de Diseño de Instrumentos.</t>
  </si>
  <si>
    <t>Prestar servicios profesionales a la Subdirección de Diseño de Instrumentos para desarrollar el diseño, revisión, validación y construcción de los ítems e instrumentos de evaluación, de las pruebas de ciencias sociales, competencias ciudadanas, lenguaje, lectura crítica, comunicación escrita y afines, para los Exámenes de Estado y Nuevos Negocios.</t>
  </si>
  <si>
    <t>Prestar servicios profesionales a la Subdirección de Diseño de Instrumentos para desarrollar el diseño, revisión, validación y construcción de los ítems e instrumentos de evaluación, de las pruebas de educación, intervención en procesos sociales, comunicación escrita y afines, para los Exámenes de Estado y Nuevos Negocios; y gestionar los comités técnicos de área a cargo de la dependencia.</t>
  </si>
  <si>
    <t>Prestar servicios profesionales a la Subdirección de Diseño de Instrumentos para desarrollar el diseño, revisión, validación y construcción de los ítems e instrumentos de evaluación, de las pruebas asociadas a los módulos del NBC de salud, odontología, química y afines, para los Exámenes de Estado y Nuevos Negocios y; apoyar en la gestión de los comités técnicos de área a cargo de la dependencia.</t>
  </si>
  <si>
    <t>Apoyo administrativo requerido por la Subdirección.</t>
  </si>
  <si>
    <t>Prestar servicios para apoyar la gestión administrativa del Icfes en los procesos de diseño de instrumentos de evaluación, así como la construcción, revisión y validación de ítems y contextos que se apliquen en los exámenes y pruebas a cargo de la entidad.</t>
  </si>
  <si>
    <t>La fecha de inicio podría no ser exacta, puesto que depende de la gestión y el cronograma de la invitación abierta.</t>
  </si>
  <si>
    <t>Comprende dos actividades estratégicas, la primera: "Planear, ejecutar, validar y retroalimentar las actividades del proceso de diseño y construcción de instrumentos de evaluación. Origen: Línea base Plan de Acción Institucional 2020". La segunda: "Brindar a la población con discapacidad mayor acceso en los exámenes de Estado, por medio del diseño y construcción de instrumentos de evaluación dispuestos a acomodaciones. Origen: Línea base Plan de Acción Institucional 2020"</t>
  </si>
  <si>
    <t>Gestionar la construcción y revisión de 20 preguntas para el módulo de análisis de problemáticas psicológicas del examen Saber Pro, según la distribución balanceada por afirmaciones, evidencias, tareas y niveles de complejidad establecidos por el Icfes.</t>
  </si>
  <si>
    <t>Gestionar la construcción y revisión de 20 preguntas para el módulo de Cuidado de Enfermería en los Ámbitos Clínico y Comunitario del examen Saber Pro, según la distribución balanceada por afirmaciones, evidencias, tareas y niveles de complejidad establecidos por el Icfes.</t>
  </si>
  <si>
    <t>Gestionar la construcción y revisión de 20 preguntas para el módulo de Estudio Proyectual del examen Saber Pro, según la distribución balanceada por afirmaciones, evidencias, tareas y niveles de complejidad establecidos por el ICFES.</t>
  </si>
  <si>
    <t xml:space="preserve">Gestionar la construcción y revisión de 20 preguntas para el módulo de Intervención en Procesos Sociales del examen Saber Pro, según la distribución balanceada por afirmaciones, evidencias, tareas y niveles de complejidad establecidos por el Icfes.
</t>
  </si>
  <si>
    <t>Gestionar la construcción y revisión de 20 preguntas para el módulo de Procesos Comunicativos del examen Saber Pro, según la distribución balanceada por afirmaciones, evidencias, tareas y niveles de complejidad establecidos por el Icfes.</t>
  </si>
  <si>
    <t>Adriana Corredor</t>
  </si>
  <si>
    <t xml:space="preserve">*Actividades de apoyo administrativo, gestión de calidad y las actividades operativas para el correcto funcionamiento de la Subdirección de Estadísticas. </t>
  </si>
  <si>
    <t>Prestación de servicios profesionales para realizar actividades de muestreo, calificación y análisis estadístico de las evaluaciones aplicadas por el Instituto y las requeridas por consorcios Internacionales, planteando y ejecutando modelos estadísticos con datos de evaluados, así como apoyar las actividades de clasificación de planteles, procesamiento del proyecto de "trayectorias educativas" y los demás procesamientos estadísticos  requeridos por la Subdirección de Estadísticas.</t>
  </si>
  <si>
    <t xml:space="preserve">JEISON  SABOGAL </t>
  </si>
  <si>
    <t>Prestación  de  servicios  profesionales  para  realizar  actividades  de los proyectos de "Trayectorias Educativas" y "Procesamiento de acomodaciones",  investigando,  analizando  y procesando estadísticos, así como apoyar las actividades de consolidación, exploración de bases de datos, calificación, recalificación, equiparación de exámenes y generación de procedimientos operativos de la Subdirección.</t>
  </si>
  <si>
    <t>ALEXANDER CALDERON</t>
  </si>
  <si>
    <t>Prestación de servicios profesionales para ejecutar procesamientos técnicos estadísticos en el marco de asignación de puntajes, recalificación, calibración y  generación de modelos estadísticos, así como retroalimentar los procesos de análisis de ítems, generación de agregados y apoyo en las actividades de verificación y gestión en el ámbito de diferentes proyectos y nuevos negocios.</t>
  </si>
  <si>
    <t>NELSON RODRÍGUEZ</t>
  </si>
  <si>
    <t>KAREN CÓRDOBA</t>
  </si>
  <si>
    <t>Prestación de servicios profesionales para realizar la calificación, recalificación, codificación de pregunta abierta y actualización de resultados, procesamiento técnico de bases de datos, generación de análisis de copia,  calibración y validación de las diferentes pruebas de  los exámenes de estado y de nuevos negocios, así como apoyar la gestión de procedimientos estadísticos, analíticos  y operativos de pruebas por computador y en papel.</t>
  </si>
  <si>
    <t>CARLOS REYES</t>
  </si>
  <si>
    <t>Prestación de servicios profesionales para realizar las calibraciones, calificaciones, recalificaciones y actualizaciones de resultados, apoyando el desarrollo de las nuevas iniciativas de calificación para nuevos negocios, así como realizar actividades de análisis estadísticos y procesamientos estadísticos apoyando la gestión operativa de la Subdirección de pruebas electrónicas y pruebas en papel.</t>
  </si>
  <si>
    <t>LEONARDO RODRIGUEZ</t>
  </si>
  <si>
    <t>OSCAR JAVIER ESPITIA MENDOZA</t>
  </si>
  <si>
    <t xml:space="preserve">Prestación de servicios profesionales para realizar actividades de investigación, análisis de resultados, planeación estratégica y gestión operativa en la Subdirección de Estadísticas, así como apoyar procesos de calificación, recalificación, equiparación y validación de pruebas electrónicas respecto a pruebas en papel y lápiz. </t>
  </si>
  <si>
    <t xml:space="preserve">LUIS ADRIAN QUINTERO. </t>
  </si>
  <si>
    <t>Prestación de servicios profesionales para proponer, revisar y evaluar las metodologías estadísticas sobre los procesamientos de evaluación,  aplicando modelos de calificación y calibración de resultados, así como desarrollar herramientas estadísticas para tratamiento de la codificación de pregunta abierta y el tratamiento de bases de datos manejadas en la Subdirección de Estadísticas.</t>
  </si>
  <si>
    <t>CARLOS PARRA</t>
  </si>
  <si>
    <t>Prestación de servicios profesionales para planear y ejecutar las actividades propias del grupo de comunicación, ejecutando mecanismos estadísticos para fortalecer los procesos de calificación y análisis estadístico, así como apoyar las actividades operativas definidas en el marco de los procesamientos estadísticos de Inclusión.</t>
  </si>
  <si>
    <t>TATIANA FERNANDEZ</t>
  </si>
  <si>
    <t>YURI  MEJIA</t>
  </si>
  <si>
    <t>Prestación de servicios profesionales para aplicar herramientas estadísticas para la asignación de puntajes, generación de bases de datos de muestreo y apoyar el procesamiento del proyecto de trayectorias educativas, así como realizar los análisis estadísticos, clasificación de planteles y validaciones sobre los ítems de las pruebas aplicadas por el Icfes y las requeridas por consorcios Internacionales.</t>
  </si>
  <si>
    <t>JESUS SANCHEZ</t>
  </si>
  <si>
    <t>ROCIO BARAJAS</t>
  </si>
  <si>
    <t>Prestación de servicios profesionales para construir, analizar, y documentar los resultados obtenidos de los procesos de asignación de puntajes y los productos asociados al análisis estadístico, así como realizar estimaciones, cálculos y modelamientos de los procesos de agregados requeridos en los exámenes aplicados por el Instituto y apoyo a la gestión operativa de la Subdirección.</t>
  </si>
  <si>
    <t>JUAN JOSE RUBIO</t>
  </si>
  <si>
    <t>Prestación de servicios profesionales para desarrollar información automatizada en textos de ensayo, así como apoyar la generación de procesamientos estadísticos, analíticos y de validación  sistematizada que se requieren en el Instituto, apoyando el análisis de copia y automatización de textos, derivados de la gestión operativa de la Subdirección de Estadísticas.</t>
  </si>
  <si>
    <t>CAMILO NORIEGA</t>
  </si>
  <si>
    <t>Prestación de servicios profesionales para realizar la calificación, recalificación, generación de las  bases de datos con resultados de los exámenes aplicados por el Icfes, apoyando las  actividades de análisis estadísticos y psicométricos de los ítems, así como realizar actividades de validación, equiparación, muestreo y estimación de los evaluados incluyendo la gestión operativa que requiera en los diferentes proyectos y nuevos negocios.</t>
  </si>
  <si>
    <t>CAMPO ELIAS PINILLOS</t>
  </si>
  <si>
    <t>Prestación de servicios profesionales para proporcionar los resultados técnicos estadísticos de las bases de datos con la lecturas de los evaluados, calificar y recalificar, así como aplicar los modelos estadísticos,  validando, analizando y midiendo la confiabilidad de los instrumentos de calibración y calificación de los exámenes aplicados por el Icfes.</t>
  </si>
  <si>
    <t>Oscar Angarita</t>
  </si>
  <si>
    <t>LORENA DUARTE</t>
  </si>
  <si>
    <t xml:space="preserve">*Actividades de apoyo administrativo, contractual y las actividades operativas para el correcto funcionamiento de la Subdirección de Estadísticas. </t>
  </si>
  <si>
    <t>Prestación de servicios profesionales para apoyar la gestión y la coordinación de los procesos administrativos que adelanta la Dirección de Producción y Operaciones, tales como el apoyo a la gestión contractual, seguimiento al Comité de la Dirección de Producción y Operaciones, control presupuestal, plan de compras, planeación y demás procesos administrativos.</t>
  </si>
  <si>
    <t>Apoyar la elaboración de estudios previos para la consecución de bienes y servicios de la Dirección de Producción y Operaciones de acuerdo con la programación de las necesidades contractuales para efectos de planeación estratégica de recursos y gestión de estas.
Apoyar y realizar el seguimiento respectivo a la ejecución financiera de los contratos a cargo de la Dirección de Producción y Operaciones.</t>
  </si>
  <si>
    <t>Apoyar a la Dirección de Producción y Operaciones en la gestión precontractual que se adelante, en lo relacionado con la revisión y ajustes a las especificaciones técnicas, los estudios previos y estudios de mercado de los procesos a cargo de la Dirección o de sus dependencias.
Apoyar jurídicamente, en el marco de las funciones, la supervisión de los contratos y convenios asignados a la Dirección de Producción y Operaciones y sus dependencias.</t>
  </si>
  <si>
    <t xml:space="preserve">el ítem se relaciona con varias actividades, se detallan en el campo de comentarios </t>
  </si>
  <si>
    <t>Revisar y actualizar los procesos, procedimientos y manuales del sistema de gestión de calidad de la
Dirección y sus subdirecciones.
Ajustar, implementar y realizar el seguimiento de
los indicadores de gestión de los procesos de la
Subdirección de Aplicación de Instrumentos.</t>
  </si>
  <si>
    <t>Prestación de servicios profesionales para apoyar las investigaciones relacionadas a los proyectos estratégicos misionales, la revisión metodológica e implementación de validación, limpieza, ajuste y manejo de bases de datos o string de respuestas, así como la implementación de los procesamientos estadísticos necesarios desde la producción de información que permitan llevar a cabo la óptima calificación de los exámenes que aplica el Icfes.</t>
  </si>
  <si>
    <t xml:space="preserve">Prestar servicios profesionales para apoyar a la Dirección de Producción y Operaciones en las labores de monitoreo, aprovisionamiento de material, ordenamiento y numeración de combos de aprovisionamiento, así como la implementación de procesos de depuración y procesamiento estadístico que permitan la validación y estructuración de información con base a estándares de calidad adecuados. </t>
  </si>
  <si>
    <t xml:space="preserve">Realizar el análisis de información que permita establecer las bases para elaborar y proponer herramientas metodológicas para la elaboración de estudios de sector y análisis de mercado que contribuyan en los procesos de adquisición de bienes y servicios requeridos por la Dirección de Producción y Operaciones para las pruebas que aplica El ICFES.
Apoya la elaboración de los estudios de sector de acuerdo con la información del mercado para la adquisición de bienes y servicios, según las estrategias definidas por la Dirección de Producción y Operaciones y sus Subdirecciones. </t>
  </si>
  <si>
    <t>Prestar el servicio para la organización, administración y ejecución de la logística para la aplicación de la prueba piloto PISA 2021 en la vigencia 2021.</t>
  </si>
  <si>
    <t>Prestar el servicio para la organización, administración y ejecución de la logística para la aplicación de la prueba piloto ICCS 2021 en la vigencia 2021</t>
  </si>
  <si>
    <t>Prestar servicios profesionales para apoyar los procesos administrativos que adelanta la Subdirección de Aplicación de Instrumentos.</t>
  </si>
  <si>
    <t xml:space="preserve">Se debe  incluir en el plan de acción 2021 una actividad que de cuenta de la gestión que realiza el área frente a las actividades a cargo. Actividad preliminar: Gestionar, controlar y realizar seguimiento a los procesos administrativos que adelanta la Subdirección de Aplicación de Instrumentos. </t>
  </si>
  <si>
    <t>Prestar servicios profesionales en los procesos de gestión de sitios, registro, citación, confirmación de la población en condición de discapacidad y la actualización de las bases de datos de las plantas físicas para las pruebas que aplica el Icfes en el territorio nacional y fuera del país.</t>
  </si>
  <si>
    <t xml:space="preserve">Prestar servicios profesionales en  los procesos de gestión de sitios, registro, citación de examinandos, coordinación en la consecución de equipos de cómputo para la aplicación de pruebas electrónicas, generación de bases de datos, apoyar en la Parametrización de los procesos de aprovisionamiento y citación en la plataforma PRISMA, necesarios para la aplicación de las pruebas a cargo del ICFES. </t>
  </si>
  <si>
    <t>Prestar servicios profesionales en los procesos de actualización de las bases de datos de las plantas físicas en las cuales el Icfes realiza sus aplicaciones y apoyar las actividades de registro.</t>
  </si>
  <si>
    <t>Prestar servicios profesionales para apoyar los procesos administrativos, operativos y logísticos, relacionados con los procesos de registro y citación de examinandos, actualización de las bases de Establecimientos Penitenciarios y Centros de Reclusión de Menores, apoyar las actividades necesarias para la realización de la prueba Saber Pro Ejercicio Práctico de Arquitectura.</t>
  </si>
  <si>
    <t>Prestar servicios profesionales en el diseño, diagramación, actualización y adaptación del  material requerido para el desarrollo de los talleres prácticos y para la aplicación de las pruebas, así como los demás documentos que se requieran para las pruebas que aplica el Icfes.</t>
  </si>
  <si>
    <t xml:space="preserve">Se debe  incluir en el plan de acción 2021 una actividad que de cuenta de la gestión que realiza el área frente a las actividades a cargo. Actividad preliminar: Gestionar el diseño, diagramación, actualización y adaptación del  material requerido para el desarrollo de los talleres prácticos, así como los demás documentos que se requieran para las pruebas que aplica el Icfes. </t>
  </si>
  <si>
    <t>Prestar servicios profesionales en el diseño, diagramación, actualización y adaptación del  material requerido para el desarrollo de los talleres prácticos, así como los demás documentos que se requieran para las pruebas que aplica el Icfes.</t>
  </si>
  <si>
    <t>Prestar servicios de apoyo a la gestión en la elaboración de las especificaciones técnicas, apoyo a la supervisión de los procesos de impresión, distribución y logística de aplicación, y capacitación a los operadores que participan de las pruebas que aplica el ICFES.</t>
  </si>
  <si>
    <t xml:space="preserve">Se debe  incluir en el plan de acción 2021 una actividad que de cuenta de la gestión que realiza el área frente a las actividades a cargo. Actividad preliminar: Gestionar la elaboración de las especificaciones técnicas, apoyo a la supervisión de los procesos de impresión, distribución y logística de aplicación, y capacitación a los operadores que participan de las pruebas que aplica el ICFES. </t>
  </si>
  <si>
    <t>Prestar servicios profesionales en la elaboración de las especificaciones técnicas, revisión y aprobación de materiales audiovisuales y entregables por parte de los operadores según los requerimientos relacionados con las pruebas que aplica EL ICFES.</t>
  </si>
  <si>
    <t>Se debe  incluir en el plan de acción 2021 una actividad que de cuenta de la gestión que realiza el área frente a las actividades a cargo. Actividad preliminar: Gestionar la elaboración de las especificaciones técnicas, revisión y aprobación de materiales audiovisuales y entregables por parte de los operadores según los requerimientos relacionados con las pruebas que aplica EL ICFES.</t>
  </si>
  <si>
    <t>Prestar servicios profesionales en las actividades de preparación de materiales, monitoreo, seguimiento y elaboración de informes de la logística de aplicación de las pruebas que aplica el Icfes.</t>
  </si>
  <si>
    <t>Se debe  incluir en el plan de acción 2021 una actividad que de cuenta de la gestión que realiza el área frente a las actividades a cargo. Actividad preliminar: Gestionar las actividades de preparación de materiales, monitoreo, seguimiento y elaboración de informes de la logística de aplicación de las pruebas que aplica el Icfes.</t>
  </si>
  <si>
    <t>Prestar servicios de apoyo a la gestión en las actividades de gestión logística con los establecimientos educativos, Secretarías de Educación y Entes Territoriales; elaboración y envío de comunicaciones y, el seguimiento de los operadores de las pruebas que aplica el Icfes.</t>
  </si>
  <si>
    <t>Se debe  incluir en el plan de acción 2021 una actividad que de cuenta de la gestión que realiza el área frente a las actividades a cargo. Actividad preliminar: Gestionar las actividades de gestión logística con los establecimientos educativos, Secretarías de Educación y Entes Territoriales; elaboración y envío de comunicaciones y, el seguimiento de los operadores de las pruebas que aplica el Icfes.</t>
  </si>
  <si>
    <t>Se debe  incluir en el plan de acción 2021 una actividad que de cuenta de la gestión que realiza el área frente a las actividades a cargo. Actividad preliminar: Gestionar  las actividades de preparación de materiales, monitoreo, seguimiento y elaboración de informes de la logística de aplicación de las pruebas que aplica el Icfes.</t>
  </si>
  <si>
    <t>Prestar servicios profesionales para apoyar la supervisión de los procesos de impresión, empaque y transporte del material de examen e impresión del material de apoyo de aplicación, apoyar la elaboración de anexos técnicos y la revisión de las evaluaciones técnicas de las propuestas presentadas dentro de los procesos de selección para la contratación de los servicios de impresión, empaque y transporte de las pruebas que realice el ICFES.</t>
  </si>
  <si>
    <t>Se debe  incluir en el plan de acción 2021 una actividad que de cuenta de la gestión que realiza el área frente a las actividades a cargo. Actividad preliminar: Gestionar el seguimiento a la supervisión de los procesos de impresión, empaque y transporte del material de examen e impresión del material de apoyo de aplicación, apoyar la elaboración de anexos técnicos y la revisión de las evaluaciones técnicas de las propuestas presentadas dentro de los procesos de selección para la contratación de los servicios de impresión, empaque y transporte de las pruebas que realice el ICFES.</t>
  </si>
  <si>
    <t>Prestar servicios profesionales en el seguimiento a las actividades de desempaque y destrucción del material de examen, así como el desempaque y lectura de hojas de respuestas, incluyendo la revisión, validación, clasificación y consolidación de novedades presentadas dentro del proceso de lectura para todas las pruebas que aplique el ICFES.</t>
  </si>
  <si>
    <t>Se debe  incluir en el plan de acción 2021 una actividad que de cuenta de la gestión que realiza el área frente a las actividades a cargo. Actividad preliminar: Gestionar el seguimiento a las actividades de desempaque y destrucción del material de examen, así como el desempaque y lectura de hojas de respuestas, incluyendo la revisión, validación, clasificación y consolidación de novedades presentadas dentro del proceso de lectura para todas las pruebas que aplique el ICFES.</t>
  </si>
  <si>
    <t>Prestar servicios profesionales en la elaboración de cronogramas de seguimiento, elaboración de metodologías para la auditoría al cumplimiento de los  contractos de los operadores y apoyar en la elaboración de informes para el seguimiento a los procesos logísticos de impresión y distribución del material de examen y kits de aplicación de las pruebas que aplica el Icfes.</t>
  </si>
  <si>
    <t>Se debe  incluir en el plan de acción 2021 una actividad que de cuenta de la gestión que realiza el área frente a las actividades a cargo. Actividad preliminar: Gestionar la elaboración de cronogramas de seguimiento, elaboración de metodologías para la auditoría al cumplimiento de los  contractos de los operadores y apoyar en la elaboración de informes para el seguimiento a los procesos logísticos de impresión y distribución del material de examen y kits de aplicación de las pruebas que aplica el Icfes.</t>
  </si>
  <si>
    <t>Prestar sus servicios para la disposición, organización, control y mantenimiento adecuado del archivo del banco de pruebas e ítems de la Subdirección de Producción de Instrumentos</t>
  </si>
  <si>
    <t>También apoya Actividad: Propuesta de formas alternas de producción editorial de instrumentos de evaluación para inclusión. Origen: Proyecto estratégico 2.2.3 Producción y aplicación de instrumentos de evaluación para inclusión. Actividad: Análisis e interpretación de variables asociadas a la codificación como ejercicio de inclusión en la operatividad. Origen: Proyecto estratégico 2.2.3 Producción y aplicación de instrumentos de evaluación para inclusión</t>
  </si>
  <si>
    <t>Prestar sus servicios para la diagramación, ilustración, edición, ensamble y versionamiento de instrumentos de evaluación de los exámenes de Estado y demás pruebas a cargo del Icfes.</t>
  </si>
  <si>
    <t>También apoya la Actividad: Propuesta de formas alternas de producción editorial de instrumentos de evaluación para inclusión. Origen: Proyecto estratégico 2.2.3 Producción y aplicación de instrumentos de evaluación para inclusión</t>
  </si>
  <si>
    <t>Realizar la revisión y corrección de estilo de los instrumentos de evaluación, documentos, reportes, informes y estudios generados por el ICFES, según asignación de la Subdirección de Producción de Instrumentos.</t>
  </si>
  <si>
    <t>Apoya la Actividad: Propuesta de formas alternas de producción editorial de instrumentos de evaluación para inclusión. Origen: Proyecto estratégico 2.2.3 Producción y aplicación de instrumentos de evaluación para inclusión</t>
  </si>
  <si>
    <t>Prestación de servicios profesionales para adelantar los procesos de gestión de bases de datos, revisión de armado de pruebas, distribución de ítems y pruebas para diagramación y revisión de estilo, a cargo de la Subdirección de Producción de instrumentos.</t>
  </si>
  <si>
    <t>Prestar sus servicios profesionales para realizar el diseño gráfico, diagramación, ilustración, edición, ensamble y revisión de instrumentos de evaluación de los exámenes de Estado y demás pruebas a cargo del Icfes.</t>
  </si>
  <si>
    <t>Apoya la Actividad: Actividad: Propuesta de formas alternas de producción editorial de instrumentos de evaluación para inclusión. Origen: Proyecto estratégico 2.2.3 Producción y aplicación de instrumentos de evaluación para inclusión</t>
  </si>
  <si>
    <t>Prestar sus servicios profesionales para el diseño gráfico, diagramación, ilustración, edición, ensamble y revisión de instrumentos de evaluación de los exámenes de Estado y demás pruebas a cargo del Icfes</t>
  </si>
  <si>
    <t>Apoyar la producción editorial desde la perspectiva de inclusión y la utilización de nuevas tecnologías en la Subdirección de Producción de Instrumentos.</t>
  </si>
  <si>
    <t>Apoya la Actividad: Ejecución del plan de producción editorial de las pruebas siguiendo criterios de innovación, calidad y oportunidad.. Origen: Línea base Plan de Acción Institucional 2020</t>
  </si>
  <si>
    <t>Prestar servicios profesionales para la revisión y corrección de estilo de los instrumentos de evaluación, documentos, reportes, informes y estudios generados por el ICFES, según asignación de la Subdirección de Producción de Instrumentos.</t>
  </si>
  <si>
    <t>Apoya las Actividades: Propuesta de formas alternas de producción editorial de instrumentos de evaluación para inclusión. Origen: Proyecto estratégico 2.2.3 Producción y aplicación de instrumentos de evaluación para inclusión; y Actividad: Análisis e interpretación de variables asociadas a la codificación como ejercicio de inclusión en la operatividad. Origen: Proyecto estratégico 2.2.3 Producción y aplicación de instrumentos de evaluación para inclusión</t>
  </si>
  <si>
    <t>Prestación de servicios profesionales para la verificación de insumos y productos de los procesos de armado, edición y codificación, así como la elaboración de informes y análisis relacionados con las pruebas de los exámenes de estado, pruebas internacionales y nuevos negocios a cargo de la Subdirección de Producción de instrumentos.</t>
  </si>
  <si>
    <t>También apoya: Actividad: Propuesta de formas alternas de producción editorial de instrumentos de evaluación para inclusión. Origen: Proyecto estratégico 2.2.3 Producción y aplicación de instrumentos de evaluación para inclusión. Actividad: Análisis e interpretación de variables asociadas a la codificación como ejercicio de inclusión en la operatividad. Origen: Proyecto estratégico 2.2.3 Producción y aplicación de instrumentos de evaluación para inclusión. Actividad: Ejecución del plan de codificación de pruebas de estado, proyectos de evaluación y pruebas internacionales de acuerdo con criterios de innovación e inclusión.. Origen: Línea base Plan de Acción Institucional 2020</t>
  </si>
  <si>
    <t>Prestar sus servicios profesionales para la gestión de la codificación de las pruebas de estado, pruebas internacionales y negocios nuevos a cargo de la Subdirección de Producción de Instrumentos</t>
  </si>
  <si>
    <t>Apoya la Actividad: Análisis e interpretación de variables asociadas a la codificación como ejercicio de inclusión en la operatividad. Origen: Proyecto estratégico 2.2.3 Producción y aplicación de instrumentos de evaluación para inclusión</t>
  </si>
  <si>
    <t>Prestar sus servicios profesionales para apoyar la organización y el seguimiento de la codificación de los exámenes de estado y pruebas internacionales a cargo de la Subdirección de Producción de Instrumentos del Icfes.</t>
  </si>
  <si>
    <t>Prestar sus servicios profesionales para apoyar la coordinación y seguimiento de las actividades de construcción, producción editorial, armado y seguridad de las pruebas y de los ítems.</t>
  </si>
  <si>
    <t>Prestar los servicios para la codificación de respuestas a las preguntas abiertas y demás instrumentos de evaluación, correspondientes a las diferentes pruebas internacionales y proyectos especiales a cargo del Icfes.</t>
  </si>
  <si>
    <t>Codificación Piloto PISA y Piloto ICSS</t>
  </si>
  <si>
    <t>Prestar los servicios profesionales para la codificación del Módulo Proyecto de Arquitectura de los estudiantes que presenten el examen Saber Pro.</t>
  </si>
  <si>
    <t>Prestar los servicios para la codificación de respuestas a las preguntas abiertas, ensayos y demás instrumentos de evaluación, correspondientes a los diferentes exámenes y pruebas a cargo del Icfes.</t>
  </si>
  <si>
    <t>Codificación Módulo Comunicación Escrita Saber TyT 1 semestre y Saber Pro y Saber TyT 2 semestre.</t>
  </si>
  <si>
    <t>Apoyo administrativo</t>
  </si>
  <si>
    <t>Prestar los servicios profesionales para la formulación, diseño, desarrollo e implementación del laboratorio de innovación y metodologías de innovación para generar la transformación en los procesos, productos y servicios de negocio del Instituto.</t>
  </si>
  <si>
    <t>Prestar los servicios profesionales como Arquitecto de Soluciones para apoyar a la Dirección de Tecnología e Información en la definición de la Arquitectura de Solución para el Sistema de Información Misional del Instituto.</t>
  </si>
  <si>
    <t>Prestar los servicios profesionales como analista de datos para apoyar en las actividades relacionadas con la administración, soporte y mantenimiento, calidad y migración de los componentes de información y servicios de información del Instituto.</t>
  </si>
  <si>
    <t>Prestar los servicios profesionales como analista de aplicaciones para apoyar en las actividades relacionadas con la administración, configuración, puesta en producción y operación de aplicaciones, herramientas y sistemas de información.</t>
  </si>
  <si>
    <t>Prestar los servicios profesionales cómo líder de inteligencia y analítica de negocio para apoyar las actividades de planeación ejecución y seguimiento relacionadas con los proyectos de inteligencia y analítica de negocio y otros que le sean asignados.</t>
  </si>
  <si>
    <t>Prestar los servicios profesionales como arquitecto de inteligencia y analítica de negocio para apoyar las actividades de diseño, construcción e implementación relacionadas con la solución de inteligencia y analítica de negocio del Icfes y otras que le sean asignadas.</t>
  </si>
  <si>
    <t>Prestar los servicios profesionales cómo analista de inteligencia y analítica de negocio para apoyar las actividades de diseño y construcción relacionadas con la solución de inteligencia y analítica de negocio del instituto y otras que le sean asignadas</t>
  </si>
  <si>
    <t>Prestar los servicios profesionales como oficial de seguridad de la información y continuidad del negocio para realizar las actividades de planeación, ejecución y seguimiento que conlleva la implementación del sistema de gestión de continuidad del negocio y ejecutar las actividades requeridas para la mejora continua del Sistema de Gestión de Seguridad de la Información.</t>
  </si>
  <si>
    <t>Prestar los servicios profesionales como líder de seguridad de la información y continuidad del negocio para realizar las actividades que conllevan la implementación del sistema de gestión de continuidad del negocio y ejecutar las actividades para la mejora continua del Sistema de Gestión de Seguridad de la información.</t>
  </si>
  <si>
    <t>Prestar los servicios profesionales para apoyar en la planeación, ejecución y seguimiento de las actividades relacionadas con la identificación, diseño, implementación, soporte, uso y apropiación de los servicios de interoperabilidad del Instituto.</t>
  </si>
  <si>
    <t>Prestar los servicios profesionales para apoyar en la ejecución de las actividades relacionadas con la identificación, diseño, implementación, soporte, uso y apropiación de los servicios de interoperabilidad del Instituto.</t>
  </si>
  <si>
    <t>Prestar los servicios profesionales como analista del grupo de gobierno y calidad de datos para realizar las actividades que conllevan la implementación del Sistema de Gestión y Gobierno de Datos – SGGD</t>
  </si>
  <si>
    <t>OPERADOR BANCARIO</t>
  </si>
  <si>
    <t>Prestar los servicios profesionales como líder de datos para realizar la planeación, ejecución y seguimiento relacionada con el diseño, construcción, soporte, mantenimiento y análisis de los componentes de información del Instituto de acuerdo con la normatividad vigente y las necesidades del Instituto.</t>
  </si>
  <si>
    <t>Prestar los servicios profesionales como analista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migración de datos y administración de bases de datos que le sean asignadas; proponer mejoras en los procesos relacionados con la gestión de componentes de información del Instituto.</t>
  </si>
  <si>
    <t>Prestar los servicios profesionales como analista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que le sean asignadas.</t>
  </si>
  <si>
    <t>Prestar los servicios profesionales para apoyar en la planeación, ejecución y seguimiento de las actividades relacionadas con la administración, soporte, mantenimiento, calidad y migración de los componentes de información y servicios de información del Instituto.</t>
  </si>
  <si>
    <t>Prestar los servicios profesionales para apoyar el soporte de la herramienta ERP y sus distintos módulos.</t>
  </si>
  <si>
    <t>Prestar los servicios profesionales como administrador de los portales web del Instituto y otras aplicaciones que le sean asignadas.</t>
  </si>
  <si>
    <t>Prestar los servicios profesionales como arquitecto de soluciones de tecnología e información para apoyar a la Subdirección de Desarrollo de Aplicaciones en el diseño, construcción y documentación de las arquitecturas de solución proyectos de tecnología e información, aplicando los lineamientos de arquitectura empresarial, patrones de diseño y requerimientos no funcionales.</t>
  </si>
  <si>
    <t>Prestar los servicios profesionales como analista de negocio para apoyar a la Subdirección de Desarrollo de Aplicaciones en la especificación de requerimientos funcionales (comportamientos específicos del sistema de información) y requerimientos no funcionales (criterios para evaluar la operación de un servicio de tecnología de información) a partir de las necesidades de las áreas de negocio.</t>
  </si>
  <si>
    <t>Actividad: Evolucionar (estabilizar) soluciones misionales y de apoyo. Origen: Línea base Plan de Acción Institucional 2022</t>
  </si>
  <si>
    <t>Actividad: Evolucionar (estabilizar) soluciones misionales y de apoyo. Origen: Línea base Plan de Acción Institucional 2023</t>
  </si>
  <si>
    <t>Actividad: Evolucionar (estabilizar) soluciones misionales y de apoyo. Origen: Línea base Plan de Acción Institucional 2024</t>
  </si>
  <si>
    <t>Actividad: Evolucionar (estabilizar) soluciones misionales y de apoyo. Origen: Línea base Plan de Acción Institucional 2025</t>
  </si>
  <si>
    <t>Actividad: Evolucionar (estabilizar) soluciones misionales y de apoyo. Origen: Línea base Plan de Acción Institucional 2026</t>
  </si>
  <si>
    <t>Prestar los servicios profesionales como desarrollador de software, para la construcción e implantación de nuevas funcionalidades en las soluciones de TI asignadas y mantenimientos sobre las funcionalidades ya existentes y proponer mejoras a la metodología de desarrollo de software del Instituto, así como apoyar la verificación de la ejecución de las pruebas realizadas sobre los desarrollos.</t>
  </si>
  <si>
    <t>Actividad: Evolucionar (estabilizar) soluciones misionales y de apoyo. Origen: Línea base Plan de Acción Institucional 2027</t>
  </si>
  <si>
    <t>Actividad: Evolucionar (estabilizar) soluciones misionales y de apoyo. Origen: Línea base Plan de Acción Institucional 2028</t>
  </si>
  <si>
    <t>Actividad: Evolucionar (estabilizar) soluciones misionales y de apoyo. Origen: Línea base Plan de Acción Institucional 2029</t>
  </si>
  <si>
    <t>Actividad: Evolucionar (estabilizar) soluciones misionales y de apoyo. Origen: Línea base Plan de Acción Institucional 2030</t>
  </si>
  <si>
    <t>Actividad: Evolucionar (estabilizar) soluciones misionales y de apoyo. Origen: Línea base Plan de Acción Institucional 2031</t>
  </si>
  <si>
    <t>Prestar los servicios técnicos como desarrollador de software, para la construcción e implantación de nuevas funcionalidades en las soluciones de TI asignadas y mantenimientos sobre las funcionalidades ya existentes.</t>
  </si>
  <si>
    <t>Actividad: Evolucionar (estabilizar) soluciones misionales y de apoyo. Origen: Línea base Plan de Acción Institucional 2032</t>
  </si>
  <si>
    <t>Prestar los servicios profesionales como desarrollador de software, para la construcción e implementación de nuevas funcionalidades en las soluciones TI asignadas y mantenimientos funcionalidades ya existentes, así como apoyar la coordinación con los contratistas y proveedores en la realización de las actividades que se requieran para la construcción o pruebas de los requerimientos funcionales planeados</t>
  </si>
  <si>
    <t>Actividad: Evolucionar (estabilizar) soluciones misionales y de apoyo. Origen: Línea base Plan de Acción Institucional 2033</t>
  </si>
  <si>
    <t>Actividad: Evolucionar (estabilizar) soluciones misionales y de apoyo. Origen: Línea base Plan de Acción Institucional 2034</t>
  </si>
  <si>
    <t>Actividad: Evolucionar (estabilizar) soluciones misionales y de apoyo. Origen: Línea base Plan de Acción Institucional 2036</t>
  </si>
  <si>
    <t>Actividad: Evolucionar (estabilizar) soluciones misionales y de apoyo. Origen: Línea base Plan de Acción Institucional 2037</t>
  </si>
  <si>
    <t>Prestar los servicios profesionales para apoyar la supervisión de los contratos relacionados con la ejecución de las actividades de aseguramiento de calidad, pruebas funcionales y no funcionales durante los procesos de desarrollo, mantenimiento de software y paso a producción de las soluciones de tecnología e información.</t>
  </si>
  <si>
    <t>Actividad: Evolucionar (estabilizar) soluciones misionales y de apoyo. Origen: Línea base Plan de Acción Institucional 2038</t>
  </si>
  <si>
    <t>Prestar el servicio de guarda, custodia y transporte de los medios magnéticos que contienen las copias de respaldo de la información del Icfes.</t>
  </si>
  <si>
    <t>Renovar el soporte técnico y funcional con el fabricante de Oracle VM Premier Limited Support y Oracle Linux Premier Limited Support por un año.</t>
  </si>
  <si>
    <t>Renovar el licenciamiento y soporte con el fabricante,  para la solución de seguridad informática perimetral FORTINET (Dos (02) software FG 600C BDL Plus Forticare and FortiGuard UTM Bundle y de un (01) software FAZ 200D Forticare Contract) por un (1) año.</t>
  </si>
  <si>
    <t>Contratar el arrendamiento de fotocopiadoras multifuncionales para el Icfes</t>
  </si>
  <si>
    <t xml:space="preserve">Renovar el licenciamiento y soporte con el fabricante  de las herramientas e Aranda SERVICE DESK, Aranda Asset Management y Aranda CMDB 2000 CIS  por un (1) año.            </t>
  </si>
  <si>
    <t>Contratar la adquisición del licenciamiento de las herramientas DLP y Antivirus, incluyendo soporte técnico, mantenimiento y actualización por un (1) año y 50 horas de afinamiento de estas.</t>
  </si>
  <si>
    <t>Prestar los servicios en modalidad de arrendamiento de una solución de comunicaciones de voz (Telefonía IP), entrenamiento, instalación, configuración y puesta en funcionamiento, basada en los conceptos de convergencia de redes de voz y datos para el Icfes.</t>
  </si>
  <si>
    <t>Renovar licenciamiento de suite Office 365 para el Icfes.</t>
  </si>
  <si>
    <t>Renovar el licenciamiento y soporte técnico con el fabricante  de los productos ORACLE con los que cuenta el Instituto, por un (1) año.</t>
  </si>
  <si>
    <t>Prestar los servicios de pruebas funcionales, no funcionales por demanda y aseguramiento de calidad asociado a las soluciones tecnológicas definidas para el Instituto Colombiano para la Evaluación de la Educación – Icfes</t>
  </si>
  <si>
    <t>Renovar el soporte de la herramienta de administración del ciclo de vida de desarrollo de software Jira Software, incluyendo soporte con el fabricante por un (1) año.</t>
  </si>
  <si>
    <t xml:space="preserve">Renovar la suscripción en la plataforma Liferay DXP en la modalidad GOLD por un (1) año. </t>
  </si>
  <si>
    <t>Actividad: Evolucionar (estabilizar) soluciones misionales y de apoyo. Origen: Línea base Plan de Acción Institucional 2039</t>
  </si>
  <si>
    <t>Prestar los servicios profesionales para el desarrollo de mejoras a los portales del Instituto</t>
  </si>
  <si>
    <t>Actividad: Evolucionar (estabilizar) soluciones misionales y de apoyo. Origen: Línea base Plan de Acción Institucional 2040</t>
  </si>
  <si>
    <t>Adquisición de herramienta para envío masivo de correos</t>
  </si>
  <si>
    <t>FABIO ANDRES VARGAS TIQUE</t>
  </si>
  <si>
    <t>JIMMY ANDRES CASTRO CASTILLO</t>
  </si>
  <si>
    <t>LADY CAROLINA ALDANA MELO</t>
  </si>
  <si>
    <t>LINDA ESMERALDA PEREZ CARVAJAL</t>
  </si>
  <si>
    <t>MARIO ALEXANDER PINZON AROCA</t>
  </si>
  <si>
    <t>RICARDO ENRIQUE PAEZ RUIZ</t>
  </si>
  <si>
    <t>YEIMI YULIETH SANTA MONTAÑA</t>
  </si>
  <si>
    <t>FINANCIERA</t>
  </si>
  <si>
    <t>ÁREA</t>
  </si>
  <si>
    <t>TALENTO HUMANO</t>
  </si>
  <si>
    <t>SECRETARÍA GENERAL</t>
  </si>
  <si>
    <t>SANDRA PEREZ</t>
  </si>
  <si>
    <t>WENDY RUIZ</t>
  </si>
  <si>
    <t>ZULY DÌAZ</t>
  </si>
  <si>
    <t>STEFANY ZEA</t>
  </si>
  <si>
    <t>JORGE FORIGUA</t>
  </si>
  <si>
    <t>ANGIE CARDENAS</t>
  </si>
  <si>
    <t>LUISA VELASCO</t>
  </si>
  <si>
    <t>ANDREA PEREZ</t>
  </si>
  <si>
    <t>ABASTECIMIENTO</t>
  </si>
  <si>
    <t>DIANA ANZOLA</t>
  </si>
  <si>
    <t>ÁNGELA CASTILLO</t>
  </si>
  <si>
    <t>CLAUDIA AREVALO</t>
  </si>
  <si>
    <t>EDWIN CLAVIJO</t>
  </si>
  <si>
    <t>OLGA LADINO</t>
  </si>
  <si>
    <t>KARINA TAPIAS</t>
  </si>
  <si>
    <t>FREDDY CAMARGO</t>
  </si>
  <si>
    <t>LUZ ROMERO</t>
  </si>
  <si>
    <t>CHRISTIAN GUZMAN</t>
  </si>
  <si>
    <t>VR MENSUAL 2020</t>
  </si>
  <si>
    <t>CORREA BERNAL NOHORA PATRICIA</t>
  </si>
  <si>
    <t>MARTHA IGLESIAS</t>
  </si>
  <si>
    <t>CLAUDIA MOYA</t>
  </si>
  <si>
    <t>Prestar los servicios de apoyo a la gestión en la Secretaría General del Icfes para adelantar actividades de apropiación del Sistema de Gestión Documental y el correcto uso de las herramientas que se deriven de este.</t>
  </si>
  <si>
    <t>DIFERENCIA</t>
  </si>
  <si>
    <t>DIRECCIÓN / DEPENDENCIA</t>
  </si>
  <si>
    <t>CONTRATISTAS 2021</t>
  </si>
  <si>
    <t>Prestar los servicios profesionales para realizar pruebas del análisis de vulnerabilidades, pruebas de intrusión (Ethical Hacking) y generar las recomendaciones de mejora en materia de seguridad.</t>
  </si>
  <si>
    <t>Adquisición Infraestructura de conectividad red Wifi y virtualización.</t>
  </si>
  <si>
    <t>Renovar el certificado para publicación en las tiendas Appstore y Google Play de las soluciones de aplicaciones móviles con las que cuenta el Instituto.</t>
  </si>
  <si>
    <t>Ana Cecilia Carrión Santos 
18-ene-2021</t>
  </si>
  <si>
    <t>Luis Eduardo Ramos Carmona
18-ene-2021</t>
  </si>
  <si>
    <t>Luis Alfonso Villamil Boscan
18-ene-2021</t>
  </si>
  <si>
    <t>Xiomara Lizeth Patiño Cadena
01-feb-2020</t>
  </si>
  <si>
    <t>Melquisedc Pinzon Pinilla
18-ene-2021</t>
  </si>
  <si>
    <t>Gustavo Andres Alvarez Mejia
01-feb-2021</t>
  </si>
  <si>
    <t>Mónica Patricia Vengoechea Hernández
01-feb-2021</t>
  </si>
  <si>
    <t>Mauricio Andres Donado Garzon
01-feb-2021</t>
  </si>
  <si>
    <t>Prestación de servicios profesionales para la administración de las diferentes  plataformas de información que requiera el ICFES para publicar los procesos contractuales, así como el apoyo técnico y administrativo en  el trámite de los procesos contractuales que se adelantan en el ICFES</t>
  </si>
  <si>
    <t>Prestación de servicios profesionales como abogado junior para apoyar a la Subdirección de Abastecimiento y Servicios Generales adelantando los diferentes tramites requeridos en los procesos contractuales que se adelantan en el Instituto, para atender las necesidades de adquisición de bienes y servicios del Icfes y demás actividades propias de la subdirección.</t>
  </si>
  <si>
    <t>Prestación de servicios profesionales para realizar las actividades de planeación, ejecución, revisión, seguimiento y actualización al proceso presupuestal del Icfes, y al plan anual de adquisiciones.</t>
  </si>
  <si>
    <t xml:space="preserve">Prestación de servicios para apoyar en las actividades relacionadas con la recepción, revisión y radicación de facturas de proveedores y contratistas, así mismo con la administración y reporte en las plataformas documentales. </t>
  </si>
  <si>
    <t>Prestación de servicios profesionales para gestionar la revisión, análisis, verificación y depuración de la información contable del Icfes, dando aplicación a las Normas Internacionales de Contabilidad para el Sector Público NICSP; y en la generación de los reportes de ley.</t>
  </si>
  <si>
    <t>Prestación de servicios profesionales para gestionar la liquidación, seguimiento y análisis de las cuentas por pagar del Icfes, así como la revisión, análisis, verificación y depuración de la información contable y tributaria del Instituto.</t>
  </si>
  <si>
    <t>Prestación de servicios profesionales para realizar la identificación y registro de ingresos en el sistema financiero, elaboración de facturación, seguimiento y control a las cuentas por cobrar del Instituto y apoyo en la realización de estudios financieros en los procesos de contratación adelantados por el Icfes.</t>
  </si>
  <si>
    <t>Prestar los servicios profesionales para realizar apoyo administrativo y operativo a la Dirección de Tecnología e Información en el seguimiento a las actividades propias de esta área, la gestión y digitalización de documentos, tramite de correspondencia interna y externa, solicitud de viáticos, y demás actividades relacionadas.</t>
  </si>
  <si>
    <t>Prestar los servicios profesionales para apoyar a la Dirección de Tecnología e Información en la planeación, ejecución y seguimiento de las actividades relacionadas con la operación y soporte de los servicios de Tecnología e Información del Instituto que apoyan los procesos de negocio del Icfes.</t>
  </si>
  <si>
    <t>Prestar los servicios profesionales para brindar soporte tecnico y operativo a las estrategias de servicios TI para las plataformas tecnologicas del Instituto, mediante el uso adecuado de herramientas tecnológicas que permitan el desempeño de cada dependencia de la Entidad</t>
  </si>
  <si>
    <t>Prestar los servicios profesionales para la operación, administración, actualización y seguimiento de las plataformas tecnologicas de Office 365 y directorio activo que se ofrecen a los usuarios internos y externos de la Dirección de Tecnología e Información.</t>
  </si>
  <si>
    <t>Administrar, monitorear y operar los elementos de red y comunicaciones del Icfes, garantizando el funcionamiento normal de los mismos, para asegurar y garantizar el uso adecuado y funcionamiento en la prestacion de los servicios de TI y atencion a los usuarios internos y externos de la Entidad.</t>
  </si>
  <si>
    <t>Prestar los servicios profesionales para la instalación, soporte, mantenimiento, administración y monitoreo de la  infraestructura tecnologíca en los ambientes de pruebas, producción y contingencia de TI, que soporta los servicios de tecnología e información del Instituto.</t>
  </si>
  <si>
    <t>Prestar los servicios profesionales para administrar y dar soporte a los elementos de infraestructura tecnologíca de los ambientes windows y linux, nubes publicas y privadas y datacenter que soporta los servicios de tecnología e información del Instituto</t>
  </si>
  <si>
    <t>Prestar los servicios profesionales como administrador de aplicaciones para apoyar en las actividades relacionadas con la administración, configuración y puesta en producción de aplicaciones, así como el soporte a otras áreas del Instituto sobre aplicaciones, herramientas y sistemas de información que le sean asignadas.</t>
  </si>
  <si>
    <t>Realizar la planeación y seguimiento de las actividades relacionadas con la administración, configuración y puesta en producción de aplicaciones, así como el soporte a otras áreas del Instituto sobre aplicaciones, herramientas y sistemas de información que le sean asignadas.</t>
  </si>
  <si>
    <t>Prestar los servicios profesionales como líder de arquitectura empresarial, estrategia e innovación para apoyar a la Dirección de Tecnología e Información en la alineación permanente para el uso estratégico de la tecnología en el Instituto para el cumplimiento del Plan Estratégico de TI PETI.</t>
  </si>
  <si>
    <t>Prestar los servicios técnicos como analista de datos para apoyar en las actividades relacionadas con la documentación de las servicios, soluciones e infraestructura del Instituto.</t>
  </si>
  <si>
    <t>Prestar los servicios profesionales para el apoyo a la Dirección de Tecnología e Información y sus Subdirecciones  en la formulación y ejecución de planes, proyectos y politicas de TI con el fin de dar cumplimiento a indicadores, metas y objetivos definidos por el plan Estrategico de TI, buscando la alineación permanente del uso de la tecnología con los objetivos estratégicos del Instituto en el orden administrativo, logistico, operativo y financiero.</t>
  </si>
  <si>
    <t>Prestar los servicios profesionales para realizar apoyo administrativo y operativo a la Subdirección de Información en el seguimiento a las actividades propias de esta área, la gestión y digitalización de documentos, tramite de correspondencia interna y externa, solicitud de viáticos, y demás actividades relacionadas.</t>
  </si>
  <si>
    <t>Prestar los servicios profesionales como administrador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y migración de datos que le sean asignadas.</t>
  </si>
  <si>
    <t>Prestar los servicios profesionales para el cumplimiento del modelo de Desarrollo de Software del Icfes, y garantizar la calidad de los productos de software en la Dirección de Tecnología del Icfes.</t>
  </si>
  <si>
    <t xml:space="preserve">Prestar los servicios profesionales para apoyar a la Subdirección de Desarrollo de Aplicaciones en la planeación, coordinación, ejecución y seguimiento al desarrollo de las soluciones de tecnología e información asignadas </t>
  </si>
  <si>
    <t>Prestar los servicios profesionales para apoyar a la Subdirección de Desarrollo de Aplicaciones en la planeación, ejecución y seguimiento de los proyectos de tecnología e información que le sean asignados; y apoyar en la mejora continua de los sistemas de gestión del instituto.</t>
  </si>
  <si>
    <t>Prestar los servicios profesionales para apoyar la planeación, ejecución, seguimiento y cierre de los proyectos de tecnologia e información que le sean asigandos, contemplando todas las etapas del ciclo de vida de desarrollo de software (diseño, construcción, pruebas, soporte y entrega a operación).</t>
  </si>
  <si>
    <t>Mantenimiento preventivo de UPS centro de computo</t>
  </si>
  <si>
    <t>Wifi para equipos de comunicación para la red, junto con el soporte técnico y mantenimiento preventivo y correctivo, así como también los servicios asociados a su instalación y puesta en funcionamiento</t>
  </si>
  <si>
    <t>Contratar la mesa de servicio de TI del Icfes, incluyendo los servicios de atención y soporte de requerimientos de usuarios internos y externos, conforme a las buenas prácticas de itil (it infrastructure library).</t>
  </si>
  <si>
    <t>Renovar bajo la modalidad de software como servicio, uso, soporte técnico y  soporte funcional de la herramienta PLANVIEW, por un (1) año.</t>
  </si>
  <si>
    <t>Prestar los servicios SaaS (Software como Servicio) para el fortalecimiento y mejoramiento de los sistemas de información, como fuente de información para atender la integración, manejo de los sistemas de gestión  en la herramienta DARUMA.</t>
  </si>
  <si>
    <t>Renovar el licenciamiento y soporte de Adobe para el Instituto</t>
  </si>
  <si>
    <t>Renovar el licenciamiento y soporte con el fabricante de la herramienta SAS ANALYTICS PRO por un (1) año.</t>
  </si>
  <si>
    <t>Renovar por un (1) año, el soporte con el fabricante del licenciamiento IBM SPSS Statistics por un (1) año</t>
  </si>
  <si>
    <t>Renovar el licenciamiento y soporte con el fabricante de las herramientas  Stata SE Edición  y Stata MP 8 Core Edición por un (1) año.</t>
  </si>
  <si>
    <t>Renovación de licenciamiento en paquete de Software de Backup y replicación como servicio de respaldo entre el sitio principal y el sitio de contingencia de la entidad.</t>
  </si>
  <si>
    <t>Prestar servicios profesionales para la elaboración y apoyo juridico en la etapa precontractual y contractual de los contratos y convenios bajo supervisión o responsabilidad de la DPO, SAI y SPI. Del mismo modo apoyar la revisión, seguimiento, proyección y respuesta de las observaciones derivadas de los contratos, el segumiento y acompañamiento a los diferentes comites, ademas de la revisión y recomendación de las PQR'S y tutelas que se requieran en las areas mencionadas.</t>
  </si>
  <si>
    <t>Prestación de servicios profesionales para apoyar a la Dirección de Producción y Operaciones, la Subdirección de Aplicación de Instrumentos y la Subdirección de Producción de Instrumentos en el establecimiento, documentación, implementación, mantenimiento y mejora de los procesos y procedimientos del sistema de gestión de calidad.</t>
  </si>
  <si>
    <t>Prestar servicios profesionales como apoyo a la realización de los análisis de sector e investigaciones de mercado, analisis financiero, anexos tecnicos  y acompañamiento a los procesos de selección de los diferentes operadores para la correcta ejecución de programas, proyectos y estudios orientados al fortalecimiento de los procesos organizacionales del Icfes en la DPO, SAI y SPI.</t>
  </si>
  <si>
    <t xml:space="preserve">MAGIN COMUNICACIONES </t>
  </si>
  <si>
    <t xml:space="preserve">Se estiman tener acciones en el mes de diciembre las ultimas semanas de diciembre, es por ello que se prevee que no se alcance a radicar la cuenta el 21 de diciembre </t>
  </si>
  <si>
    <t>Pruebas de Estado (2020+5%)</t>
  </si>
  <si>
    <t>Convenio SENA + INPEC</t>
  </si>
  <si>
    <t>Prestación de servicios profesionales para realizar análisis estadísticos y psicométrico de resultados de las pruebas de estado, nuevos negocios,  apoyando el desarrollo de los proyectos estratégicos en que participe la Subdirección de Estadísticas, así como apoyar la estimación de variables, modelos, muestreos y protocolos estadísticos y operativos en pruebas internacionales.</t>
  </si>
  <si>
    <t>Prestación de servicios profesionales para apoyar el desarrollo del proyecto de evaluación automática de textos para el módulo de comunicación escrita y encadenar los procesos de calificación y sistematización técnica de información en la Subdirección de Estadísticas, así como apoyar los procesos del proyecto de "El Icfes tiene un PreIcfes" y los demás proyectos investigación y de validación de los exámenes aplicados por el Instituto.</t>
  </si>
  <si>
    <t>Prestación de servicios profesionales para apoyar las actividades de  implementación del proyecto de certificación de calidad estadística, con el fin de certificar las operaciones Estadísticas del Instituto direccionado por el Departamento Administrativo Nacional de Estadística (DANE).</t>
  </si>
  <si>
    <t>Prestación de servicios profesionales para gestionar las actividades relacionadas con la implementación del cumplimiento de los requisitos  de la norma Técnica de  calidad NTC - PE 1000, asociado con las Operaciones Estadísticas del Instituto como segunda parte del proceso de certificación en la respectiva norma que se llevará a cabo con el Departamento Administrativo Nacional de Estadística (DANE).</t>
  </si>
  <si>
    <t>EDWIN GARCIA</t>
  </si>
  <si>
    <t>ANA PAOLA CORTES</t>
  </si>
  <si>
    <t>Actividad: Apoyar todas las actividades que se deben realizar en terminos del proceso de certificación de la operación estadística del instituto a través de la norma NTC PE - 1000 - Versión 2020</t>
  </si>
  <si>
    <t>Actividad: Coordinar todas las actividades que se deben realizar en terminos del proceso de certificación de la operación estadística del instituto a través de la norma NTC PE - 1000 - Versión 2020</t>
  </si>
  <si>
    <t>Prestar servicios profesionales para apoyar a la Dirección de Evaluación en la planeación y gestión de los ejes de pensamiento creativo y pensativo crítico, así como en los proyectos especiales que se programen para la vigencia.</t>
  </si>
  <si>
    <t>ALFREDO TORRES RINCON</t>
  </si>
  <si>
    <t>CESAR AUGUSTO GARZON BAQUERO</t>
  </si>
  <si>
    <t>DAVID MAURICIO RUIZ AYALA</t>
  </si>
  <si>
    <t>DIANA ALEJANDRA CALDERON GARCÍA</t>
  </si>
  <si>
    <t>DIEGO ALEJANDRO CORREA MORENO</t>
  </si>
  <si>
    <t>EIDER FABIAN SÁNCHEZ MEJÍA</t>
  </si>
  <si>
    <t>GEORGE ENRIQUE DUEÑAS LUNA</t>
  </si>
  <si>
    <t>JUAN CAMILO GOMEZ BARRERA</t>
  </si>
  <si>
    <t>LINDA NATHALY SARMIENTO OLAYA</t>
  </si>
  <si>
    <t>LUCY JOHANA JIMENEZ GONZALEZ</t>
  </si>
  <si>
    <t>MANUEL ALEJANDRO AMADO GONZÁLEZ</t>
  </si>
  <si>
    <t>MARIA ANGELICA PIÑEROS RIVERA</t>
  </si>
  <si>
    <t>MARIA CAMILA DEVIA CORTES</t>
  </si>
  <si>
    <t>MARIA DEL PILAR SOLER PARRA</t>
  </si>
  <si>
    <t>MARIAM PINTO HEYDLER</t>
  </si>
  <si>
    <t>MARTHA LIGIA CUEVAS MENDOZA</t>
  </si>
  <si>
    <t>MIGUEL FERNANDO MORENO FRANCO</t>
  </si>
  <si>
    <t>MÓNICA LILIANA MANRIQUE GALINDO</t>
  </si>
  <si>
    <t>OMAR JAVIER TIJARO ROJAS</t>
  </si>
  <si>
    <t>OSCAR LIBARDO LOMBANA CHARFUELAN</t>
  </si>
  <si>
    <t>OSCAR SEBASTIAN GALINDO VESGA</t>
  </si>
  <si>
    <t>RAFAEL EDUARDO BENJUMEA HOYOS</t>
  </si>
  <si>
    <t>SANDRA PATRICIA AREVALO RAMIREZ</t>
  </si>
  <si>
    <t>SANTIAGO WILLS PEDRAZA</t>
  </si>
  <si>
    <t>SERGIO DANIEL ESTRADA REYES</t>
  </si>
  <si>
    <t>VIVIANA MESA MUÑOZ</t>
  </si>
  <si>
    <t>YENNY JOHANNA CASAS ENCISO</t>
  </si>
  <si>
    <t>YULY PAOLA MARTINEZ SANCHEZ</t>
  </si>
  <si>
    <t>ASCOFAPSI</t>
  </si>
  <si>
    <t>ACOFAEN</t>
  </si>
  <si>
    <t>ACFA</t>
  </si>
  <si>
    <t>CONETS</t>
  </si>
  <si>
    <t>AFACOM</t>
  </si>
  <si>
    <t>Prestar servicios profesionales como abogado para proyectar y elaborar los conceptos que se soliciten a la Oficina Asesora Jurídica por parte de las áreas de la entidad y entidades externas, así como proyectar actos administrativos sancionatorios, dar soporte jurídico al Sistema de Gestión de Calidad de la Oficina Asesora Jurídica, apoyar todo lo relacionado con propiedad intelectual y las demás actividades inherentes al despacho.</t>
  </si>
  <si>
    <t>Prestar los servicios profesionales como abogado a la Oficina Asesora Jurídica del Icfes.</t>
  </si>
  <si>
    <t>Prestar los servicios profesionales como abogado para sustanciar las acciones constitucionales promovidas contra la entidad hasta agotar todas las etapas procesales y sustanciar respuestas a PQRS, así como las demás actividades inherentes al despacho.</t>
  </si>
  <si>
    <t>FABIO ALEXANDER TORRES SANCHEZ</t>
  </si>
  <si>
    <t>CARLOS FABIO HERNANDEZ HERNANDEZ</t>
  </si>
  <si>
    <t>Abogado tutelas</t>
  </si>
  <si>
    <t>UNIDAD DE ATENCIÓN</t>
  </si>
  <si>
    <t>Corresponde a las publicaciones que puedan requerirse por la Entidad en el mes de diciembre que por efectos del cierre de vigencia en ambas entidades no alcancen a ser facturadas y pagadas dentro de la vigencia.</t>
  </si>
  <si>
    <t>147-2020</t>
  </si>
  <si>
    <t>LITIGAR PUNTO COM S.A.</t>
  </si>
  <si>
    <t>Corresponde a la vigilancia judicial y tramites del mes de Diciembre, que por las fechas de corte del cierre financiero del Instituto no alcancen a ser presentadas para pago por parte del Contratista.</t>
  </si>
  <si>
    <t>308-2020</t>
  </si>
  <si>
    <t>325-2020</t>
  </si>
  <si>
    <t>AUXILIAR ADMINISTRATIVO</t>
  </si>
  <si>
    <t>MIGUEL ÁNGEL</t>
  </si>
  <si>
    <t>SECOP II</t>
  </si>
  <si>
    <t>PRIORIDAD 3 - ÁREAS DE LA SECRETARÍA GENERAL</t>
  </si>
  <si>
    <t>DESDE EL 18.01.2021</t>
  </si>
  <si>
    <t>TOTAL CTO 2021</t>
  </si>
  <si>
    <t>DESDE EL 05.01.2021</t>
  </si>
  <si>
    <t>VLR MENSUAL 2021</t>
  </si>
  <si>
    <t>PRIORIDAD #1 -  ÁREAS DE LA SECRETARÍA GENERAL</t>
  </si>
  <si>
    <t>PRIORIDAD #2 ÁREAS DE LA SECRETARÍA GENERAL</t>
  </si>
  <si>
    <t>CONTRATISTA</t>
  </si>
  <si>
    <t>ANGIE ZAMORA</t>
  </si>
  <si>
    <t>VICKY</t>
  </si>
  <si>
    <t>OLGA CASTRO</t>
  </si>
  <si>
    <t>TOTAL PRIORIDADES 1,2,3</t>
  </si>
  <si>
    <t>2 CONTRATOS T.H EN ABRIL</t>
  </si>
  <si>
    <t>TOTAL GENERAL SEC. GENERAL</t>
  </si>
  <si>
    <t xml:space="preserve">Pago del mes de diciembre de acuerdo con la clausula septima del contrato. </t>
  </si>
  <si>
    <t>361-2019</t>
  </si>
  <si>
    <t xml:space="preserve">Pago del mes de diciembre de acuerdo con la prestación del servicio prestado hasta la finalización del contrato y las condiciones dadas en el AMP. </t>
  </si>
  <si>
    <t>259-2020</t>
  </si>
  <si>
    <t>Grupo de Innovación enviado a la DG</t>
  </si>
  <si>
    <t>PRIORIDAD</t>
  </si>
  <si>
    <t xml:space="preserve">OUTSOURCING S.A. </t>
  </si>
  <si>
    <t xml:space="preserve">URBAN EXPRESS </t>
  </si>
  <si>
    <t>Prestar servicios profesionales de asistencia técnica en evaluación al Instituto para la recalificación y análisis de reporte de resultados para población con discapacidad, con el fin de garantizar un adecuado y equitativo sistema de evaluación del mismo.</t>
  </si>
  <si>
    <t>Apoyo gestión pruebas internacionales</t>
  </si>
  <si>
    <t>Apoyo equipo grupo de investigaciones</t>
  </si>
  <si>
    <t>Prestación de servicios profesionales para apoyar las actividades de calidad, reporte y construcción de indicadores de gestión que requiere la Subdirección de Estadísticas, así como el acompañamiento en la gestión contractual de los contratos a cargo del área y su seguimiento en plan de compras.</t>
  </si>
  <si>
    <t>Prestación de servicios profesionales para dar tratamiento a bases de datos en plataformas especificas del Instituto, depuración y procesamiento de información codificada , así como apoyar las actividades de los proyectos de "El Icfes tiene un PreIcfes" y de "sistematización  de textos y automatización", realizando actividades del  procedimiento sistemático de la Subdirección de Estadísticas.</t>
  </si>
  <si>
    <t>Prestación de servicios profesionales para apoyar el desarrollo de metodologías estadísticas de proyectos estratégicos y de inclusión de interés para la Subdirección de Estadística, así como realizar actividades de análisis psicométrico de los items de todas las evaluaciones en las que el Icfes participe.</t>
  </si>
  <si>
    <t>Prestación de servicios profesionales para apoyar actividades de gestión y seguimiento asociadas con el proceso de certificación de la operación Estadísticas del Instituto con la norma NTC PE -1000 y apoyar las diferentes estrategias de comunicación internas y eternas de cara al área.</t>
  </si>
  <si>
    <t>Prestar servicios profesionales a la Subdirección de Diseño de Instrumentos para desarrollar el diseño, revisión, validación y construcción de los ítems e instrumentos de evaluación, de las pruebas de matemáticas, razonamiento cuantitativo y afines, para los Exámenes de Estado y Nuevos Negocios.</t>
  </si>
  <si>
    <t>Prestar servicios profesionales a la Subdirección de Diseño de Instrumentos para desarrollar el diseño, revisión, validación y construcción de los ítems e instrumentos de evaluación, de las pruebas de matemáticas, razonamiento cuantitativo, contaduría y afines, para los Exámenes de Estado y Nuevos Negocios.</t>
  </si>
  <si>
    <t>Prestar servicios profesionales a la Subdirección de Diseño de Instrumentos para desarrollar el diseño, revisión, validación y construcción de ítems e instrumentos de evaluación, asociados al módulo de economía, para los Exámenes de Estado y Nuevos Negocios; y gestionar las guías de orientación.</t>
  </si>
  <si>
    <t>Prestar servicios profesionales para gestionar los trámites contractuales, así como los temas presupuestales, de planeación y del Sistema de Gestión de Calidad a cargo de la Subdirección de Diseño de Instrumentos.</t>
  </si>
  <si>
    <t>Prestar servicios profesionales a la Subdirección de Diseño de Instrumentos para desarrollar el diseño, revisión, validación y construcción de los ítems e instrumentos de evaluación, de las pruebas del NBC de salud, enfermería y ciencias naturales, para los Exámenes de Estado y Nuevos Negocios.</t>
  </si>
  <si>
    <t>Prestar servicios profesionales a la Subdirección de Diseño de Instrumentos para desarrollar el diseño, revisión, validación y construcción de los ítems e instrumentos de evaluación, de las pruebas ciencias sociales, competencias ciudadanas y afines, para los Exámenes de Estado y Nuevos Negocios.</t>
  </si>
  <si>
    <t>Prestar servicios profesionales a la Subdirección de Diseño de Instrumentos para desarrollar el diseño, revisión, validación y construcción de los ítems e instrumentos de evaluación, de las pruebas asociadas a los módulos de salud del NBC de medicina, psicología y afines a las ciencias sociales, para los Exámenes de Estado y Nuevos Negocios.</t>
  </si>
  <si>
    <t>Prestar servicios profesionales a la Subdirección de Diseño de Instrumentos para desarrollar el diseño, revisión, validación y construcción de los ítems e instrumentos de evaluación, de las pruebas de matemáticas, razonamiento cuantitativo y afines, para los Exámenes de Estado y Nuevos Negocios; así como el establecimiento de estándares de desempeño.</t>
  </si>
  <si>
    <t>Prestar servicios profesionales a la Subdirección de Diseño de Instrumentos para desarrollar el diseño, revisión, validación y construcción de los ítems e instrumentos de evaluación, de las pruebas asociadas a los módulos de diseño del NBC de ingeniería y afines, para los Exámenes de Estado y Nuevos Negocios; y apoyar en las pruebas internacionales de pensamiento creativo.</t>
  </si>
  <si>
    <t>Apoyar en la generación de insumos que permitan dar respuesta a la correspondencia asignada por Orfeo, así como en la gestión documental de la Subdirección de Diseño de Instrumentos.</t>
  </si>
  <si>
    <t>Prestar servicios profesionales a la Subdirección de Diseño de Instrumentos paradesarrollar el diseño, revisión, validación y construcción de los ítems e instrumentos de evaluación, de las pruebas de lenguaje, lectura crítica, comunicación escrita y afines, para los Exámenes de Estado y Nuevos Negocios que desarrolle la Subdirección Diseño de Instrumentos; y apoyar en las pruebas internacionales de pensamiento creativo.</t>
  </si>
  <si>
    <t xml:space="preserve">Prestación de servicios profesionales para gestionar los procesos administrativos, contractuales, presupuesto y control de la operación logística; así mismo, apoyar la gestión y ejecución de los proyectos que lidera el área a nivel nacional, entre ellos la certificación bajo la norma técnica de la calidad del proceso estadístico (NTC PE 1000) en lo que corresponde a la Subdirección de Análisis  y Divulgación. </t>
  </si>
  <si>
    <t>Prestación de servicios profesionales para gestionar las actividades de los procesos y procedimientos de calidad y auditoria; la planeación estratégica, el seguimiento al plan de trabajo del área; así mismo, apoyar la gestión de trámite de registros ISBN, depósito legal de las publicaciones de la dirección de evaluación y la generación de insumos para dar respuesta a la correspondencia asignada por el sistema ORFEO a la Subdirección de Análisis y Divulgación</t>
  </si>
  <si>
    <t>Prestación de servicios para desarrollar el diseño gráfico y diagramación de las diferentes piezas de divulgación interactivas, para redes sociales e Internet que se requieran para los productos de análisis y divulgación que se generan desde la Subdirección de Análisis y Divulgación.</t>
  </si>
  <si>
    <t>Prestación de servicios para apoyar y desarrollar los procesos de producción audiovisual, Compuserve GIF  e ilustraciones  y animaciones que se requieran  para los productos de análisis y divulgación que se generan desde la Subdirección de Análisis y Divulgación.</t>
  </si>
  <si>
    <t>Prestación de servicios profesionales a la Subdirección de Análisis y Divulgación para  gestionar la elaboración, desarrollo, seguimiento,  control,  evaluación y ajuste permanente de los análisis de datos y construcción de contenidos para los productos generados por la  Subdirección de Análisis y Divulgación.</t>
  </si>
  <si>
    <t>Prestación de servicios profesionales  a la Subdirección de Análisis y Divulgación para  gestionar la elaboración, desarrollo, seguimiento y control y evaluación y ajuste permanente de las herramientas y los procesos de gestión de datos, estructurados y no estructurados, como soporte para el desarrollo de los productos de análisis y divulgación, el seguimiento a las actividades y la evaluación interna de los productos.</t>
  </si>
  <si>
    <t xml:space="preserve">Prestación de servicios profesionales para apoyar a la Subdirección de Análisis y Divulgación en el análisis de información y redacción de contenidos que se generen en el marco de los proyectos del área, especialmente relacionado con los reportes y guías. </t>
  </si>
  <si>
    <t>Prestación de servicios profesionales para apoyar a la Subdirección de Análisis y Divulgación en el análisis de información y redacción de contenidos que se generen en el marco de los proyectos del área; Así mismo, apoyar la
generación de herramientas que permitan medir la pertinencia y la calidad técnica de las estrategias implementadas</t>
  </si>
  <si>
    <t xml:space="preserve">Prestación de servicios profesionales para apoyar a la Subdirección de Análisis y Divulgación en el análisis de información y redacción de contenidos que se generen en el marco de los proyectos del área, especialmente en la elaboración de los informes nacionales y agregados de las pruebas. </t>
  </si>
  <si>
    <t>Prestación de servicios profesionales a la Subdirección de Análisis y Divulgación para apoyar las estrategias relacionadas con la apropiación social  y la gestión del conocimiento de la información divulgada.</t>
  </si>
  <si>
    <t>Prestación de servicios profesionales para apoyar los análisis de datos y redacción de contenidos para los productos generados por la  Subdirección de Análisis y Divulgación.</t>
  </si>
  <si>
    <t>Prestación de servicios profesionales a la Subdirección de Análisis y Divulgación para apoyar los procesos de gestión y análisis de datos estructurados y no estructurados para el desarrollo de los contenidos y visualizaciones de los productos de análisis y divulgación, el seguimiento a las actividades y la evaluación interna de los productos.</t>
  </si>
  <si>
    <t>Prestación de servicios profesionales para apoyar el procesamiento de datos y análisis de información para los productos generados por la  Subdirección de Análisis y Divulgación.</t>
  </si>
  <si>
    <t xml:space="preserve">Prestación de servicios profesionales a la Subdirección de Análisis y Divulgación para apoyar el desarrollo editorial, la revisión de texto, y la integración del enfoque de inclusión en los productos generados. </t>
  </si>
  <si>
    <t>Prestación de servicios profesionales a la Subdirección de Análisis y Divulgación para apoyar la sistematización y revisión permanente de la gestión y análisis de datos estructurados y no estructurado, para el desarrollo de los productos de análisis y divulgación.</t>
  </si>
  <si>
    <t>Prestación de servicios profesionales a la Subdirección de Análisis y Divulgación para apoyar las estrategias relacionadas con apropiación social de los contenidos producidos por el área, así como la articulación con la Oficina Asesora de Comunicaciones y Mercadeo para la generación conjunta de contenidos o la adecuada articulación de los productos de análisis y divulgación con los lineamientos de imagen y comunicaciones del Icfes.</t>
  </si>
  <si>
    <t>Prestación de servicios profesionales a la Subdirección de Análisis y Divulgación para gestionar, la elaboración, ejecución, seguimiento, control y ajuste permanente de las estrategias relacionadas con divulgación, apropiación social y gestión del conocimiento de los productos generados por la  Subdirección de Análisis y Divulgación.</t>
  </si>
  <si>
    <t>Prestación de servicios profesionales  a la Subdirección de Análisis y Divulgación para apoyar el desarrollo y ajuste permanente de las herramientas y los procesos de gestión y visualización de datos, como soporte para el desarrollo de los productos del área.</t>
  </si>
  <si>
    <t xml:space="preserve">Prestación de servicios profesionales para apoyar a la Subdirección de Análisis y Divulgación en el aseguramiento de calidad mediante la revisión y control de los productos generados por el área, de acuerdo con la definición de la cadena de valor del proceso. </t>
  </si>
  <si>
    <t>Adquisición de los derechos de registros ISBN de publicación en medio digital y/o versiones de (difusión impresa, electrónica o magnética) para las publicaciones institucionales de la vigencia 2020.</t>
  </si>
  <si>
    <t>Prestar los servicios logísticos para apoyar las actividades de socialización, divulgación, encuentros institucionales, de mercadeo y promoción y análitica de datos de mercado, que requiera el Icfes a nivel nacional.</t>
  </si>
  <si>
    <t xml:space="preserve">11 meses y 26 días </t>
  </si>
  <si>
    <t xml:space="preserve">11 meses y 13 días </t>
  </si>
  <si>
    <t xml:space="preserve">11 meses </t>
  </si>
  <si>
    <t xml:space="preserve">9 meses </t>
  </si>
  <si>
    <t>LAURA ALEJANDRA VARGAS PEÑA*</t>
  </si>
  <si>
    <t xml:space="preserve">SHANNY SIOMARA HERNANDEZ MACHUCA </t>
  </si>
  <si>
    <t>JUAN CAMILO RAMIREZ CHAGUENDO*</t>
  </si>
  <si>
    <t>LUIS EDUARDO CARDONA*</t>
  </si>
  <si>
    <t xml:space="preserve">POR DEFINIR 1 </t>
  </si>
  <si>
    <t>JONNATHAN DAVID RICO MARIN*</t>
  </si>
  <si>
    <t>POR DEFINIR 2</t>
  </si>
  <si>
    <t>YULIANA SALAS PEREZ*</t>
  </si>
  <si>
    <t>POR DEFINIR 3</t>
  </si>
  <si>
    <t xml:space="preserve">POR DEFINIR 4 </t>
  </si>
  <si>
    <t>1) Actividad relacionada con el proyecto 1.1.1 Reformulación de procesos con base en las cadenas de valor
2) Actividad: Contribuir a la articulación del Modelo Integrado de Planeación con el sistema de gestión en el Icfes. Origen: Línea base Plan de Acción Institucional 2020</t>
  </si>
  <si>
    <t>Prestar servicios profesionales para el manejo de bases de datos y analisis e información como resultado a los diferentes cruces que de las mismas datas se arrojen, siendo trasversal al proceso de registro y citación, impresión, lectura, distribución y logistica de aplicación.</t>
  </si>
  <si>
    <t>Prestar servicios profesionales en los procesos de gestión de sitios, registro, citación de examinandos, gestión de población en condición de discapacidad, en desarrollo de las pruebas que aplica el Icfes.</t>
  </si>
  <si>
    <t>(Todas)</t>
  </si>
  <si>
    <t>Resultado 2021</t>
  </si>
  <si>
    <t>Optimización</t>
  </si>
  <si>
    <t>CONTRATISTAS 2020</t>
  </si>
  <si>
    <t>Instituto Nacional para Sordos - Insor</t>
  </si>
  <si>
    <t>Evaluación Nacional de Intérpretes de Lengua de Señas Colombiana – Español (Enilsce)</t>
  </si>
  <si>
    <t>De acuerdo con el cronograma del Contrato INSOR, esta entidad debe hacer entrega de constancia de recibo a satisfacción de todos los productos a más tardar el 15 de diciembre, por lo cual, la factura puede ser gestionada y entregada hacia el 18 de diciembre. Así las cosas, INSOR estaría realizando el pago durante los primeros 15 días de enero de 2021.</t>
  </si>
  <si>
    <t>Convenio interadministrativo 107 - 2020</t>
  </si>
  <si>
    <t>Se estima un menor valor de ejecución durante el año 2020 ($ 673.585.388), debido a imprevistos técnicos presentados en los ambientes de pruebas al inicio del contrato y por ser por demanda de servicio.</t>
  </si>
  <si>
    <t xml:space="preserve"> 449-2020</t>
  </si>
  <si>
    <t>INFORMATICA &amp; TECNOLOGIA STEFANINI</t>
  </si>
  <si>
    <t>Prestación de servicios profesionales para apoyar el desarrollo de los proyectosde calibración y análisis de ítem y los demás proyectos estratégicos, de investigación y análisis del instituto, atendiendo los requerimientos internos y externos para publicación de documentos técnicos de acuerdo a los requerimientos de la Subdirección de Estadísticas.</t>
  </si>
  <si>
    <t>LEONARDO PUERTAS</t>
  </si>
  <si>
    <t>PRESUPUESTO 2020</t>
  </si>
  <si>
    <t xml:space="preserve"> % VAR</t>
  </si>
  <si>
    <t>TERCERO</t>
  </si>
  <si>
    <t xml:space="preserve">CUENTA </t>
  </si>
  <si>
    <t>Prestar los servicios profesionales para apoyar el análisis, consolidación y definición de requerimientos técnicos de soluciones tecnológicas para los procesos de contratación de la Dirección de Tecnología e Información, y apoyar la realización de la planeación y seguimiento a la ejecución del Plan Anual de Adquisiciones para la ejecución de los proyectos del área.</t>
  </si>
  <si>
    <t>CONCEPTO DE GASTO</t>
  </si>
  <si>
    <t>Prestar los servicios profesionales especializados de soporte técnico y funcional de la solución Oracle E-Business Suite y OBI EE, instaladas y funcionando en infraestructura proveída por el ICFES</t>
  </si>
  <si>
    <t>Ingresos por Proyectos de Evaluación</t>
  </si>
  <si>
    <t>Ingresos Corrientes</t>
  </si>
  <si>
    <t xml:space="preserve">RECURSOS DE CAPITAL   </t>
  </si>
  <si>
    <t>Disponibilidad Inicial</t>
  </si>
  <si>
    <t>TOTAL INGRESOS 2021</t>
  </si>
  <si>
    <t>DIFERENCIA INGRESOS / GASTOS</t>
  </si>
  <si>
    <t>Invitación Abierta 013-2020</t>
  </si>
  <si>
    <t>Corresponde al operador de codificación. De acuerdo con la fecha de aplicación de la prueba, la programación de la codificación va hasta la última semana de diciembre 2020.</t>
  </si>
  <si>
    <t>COMPONENTE DE GASTO</t>
  </si>
  <si>
    <t xml:space="preserve">CXP 2020 - 2021 - </t>
  </si>
  <si>
    <t>Presupuesto para el trasteo del ICFES en los meses de septiembre a octubre de 2021</t>
  </si>
  <si>
    <t xml:space="preserve">Recursos de Capital </t>
  </si>
  <si>
    <t>CUENTAS POR PAGAR</t>
  </si>
  <si>
    <t>TOTAL AFORO</t>
  </si>
  <si>
    <t>Policía Nacional</t>
  </si>
  <si>
    <t>Ascenso Mayores</t>
  </si>
  <si>
    <t>Pago dentro de los 60 días calendarios siguientes a la radicación, que se proyecta realizar el 15/12/2020; correspondiente al Cuarto pago contra presentación a satisfacción del producto “Entrega de la base de datos inicial de resultados de la prueba e informe de calificación del concurso ASPOL 2021-I”.</t>
  </si>
  <si>
    <t>45-5-10011-20</t>
  </si>
  <si>
    <t>Patrulleros</t>
  </si>
  <si>
    <t>Pago dentro de los 60 días calendarios siguientes a la radicación, que se proyecta realizar el 21/12/2020; correspondiente al Tercer pago contra presentación a satisfacción del producto “Entrega de bases de datos de resultados de la prueba e informe de calificación”.</t>
  </si>
  <si>
    <t>80-5-10031-20</t>
  </si>
  <si>
    <t>PRESUPUESTO DE GASTOS 2021</t>
  </si>
  <si>
    <t>PRESUPUESTO DE INGRESOS 2021</t>
  </si>
  <si>
    <t>TOTAL AFORO 2021</t>
  </si>
  <si>
    <t>CUENTAS POR COBRAR</t>
  </si>
  <si>
    <t>Arrendamiento de Parquederos</t>
  </si>
  <si>
    <t>Inversiones Transitorias</t>
  </si>
  <si>
    <t>Reintegros por Incapacidades</t>
  </si>
  <si>
    <t>Compra de la Sede del Icfes</t>
  </si>
  <si>
    <t>Century Link</t>
  </si>
  <si>
    <t>Se cancela por servicios efectivamente prestados en el mes de diciembre</t>
  </si>
  <si>
    <t>445-2019</t>
  </si>
  <si>
    <t>Media Commerce</t>
  </si>
  <si>
    <t>439-2019</t>
  </si>
  <si>
    <t>Proveedor Nube Publica</t>
  </si>
  <si>
    <t>En proceso</t>
  </si>
  <si>
    <t>UNE EPM</t>
  </si>
  <si>
    <t>342-2020</t>
  </si>
  <si>
    <t>UNIÓN TEMPORAL MH-SL Mesa de Ayuda 2017</t>
  </si>
  <si>
    <t>271-2020</t>
  </si>
  <si>
    <t>CLARYICON</t>
  </si>
  <si>
    <t>067-2020</t>
  </si>
  <si>
    <t>CONSEMAD</t>
  </si>
  <si>
    <t>263-2020</t>
  </si>
  <si>
    <t>cxp</t>
  </si>
  <si>
    <t>GASTOS CAUSADOS</t>
  </si>
  <si>
    <t>INGRESOS CAUSADOS</t>
  </si>
  <si>
    <t>CONCEPTO DE INGRESOS</t>
  </si>
  <si>
    <t>GASTOS DE INVERSIÓN</t>
  </si>
  <si>
    <t>DISPONIBILIDAD FINAL</t>
  </si>
  <si>
    <t>INGRESOS CORRIENTES</t>
  </si>
  <si>
    <t>DISPONIBILIDAD INICIAL</t>
  </si>
  <si>
    <t>Cobro Jurídico en proceso</t>
  </si>
  <si>
    <t>Parqueaderos</t>
  </si>
  <si>
    <r>
      <rPr>
        <b/>
        <sz val="11"/>
        <color theme="1"/>
        <rFont val="Cambria"/>
        <family val="1"/>
      </rPr>
      <t>Prioridad #1</t>
    </r>
    <r>
      <rPr>
        <sz val="11"/>
        <color theme="1"/>
        <rFont val="Cambria"/>
        <family val="1"/>
      </rPr>
      <t xml:space="preserve"> - Inicia el 05 de enero de 2021</t>
    </r>
  </si>
  <si>
    <r>
      <rPr>
        <b/>
        <sz val="11"/>
        <color theme="1"/>
        <rFont val="Cambria"/>
        <family val="1"/>
      </rPr>
      <t>Prioridad #2</t>
    </r>
    <r>
      <rPr>
        <sz val="11"/>
        <color theme="1"/>
        <rFont val="Cambria"/>
        <family val="1"/>
      </rPr>
      <t xml:space="preserve"> - Inicia el 18 de enero de 2021</t>
    </r>
  </si>
  <si>
    <r>
      <rPr>
        <b/>
        <sz val="11"/>
        <color theme="1"/>
        <rFont val="Cambria"/>
        <family val="1"/>
      </rPr>
      <t xml:space="preserve">Prioridad #2 </t>
    </r>
    <r>
      <rPr>
        <sz val="11"/>
        <color theme="1"/>
        <rFont val="Cambria"/>
        <family val="1"/>
      </rPr>
      <t>- Inicia el 18 de enero de 2021</t>
    </r>
  </si>
  <si>
    <r>
      <rPr>
        <b/>
        <sz val="11"/>
        <color theme="1"/>
        <rFont val="Cambria"/>
        <family val="1"/>
      </rPr>
      <t>Prioridad #3</t>
    </r>
    <r>
      <rPr>
        <sz val="11"/>
        <color theme="1"/>
        <rFont val="Cambria"/>
        <family val="1"/>
      </rPr>
      <t xml:space="preserve"> - Inicial el 01 de febrero </t>
    </r>
  </si>
  <si>
    <t>Adición a Contrato</t>
  </si>
  <si>
    <t>APROPIACIÓN FINAL 2021</t>
  </si>
  <si>
    <t>9. Disponibilidad Final</t>
  </si>
  <si>
    <t>5113210</t>
  </si>
  <si>
    <t xml:space="preserve">QUÍMICOS ORGÁNICOS BÁSICOS </t>
  </si>
  <si>
    <t>5113410</t>
  </si>
  <si>
    <t>PRODUCTOS ALIMENTICIOS, BEBIDAS Y TABACO; TEXTILES, PRENDAS DE VESTIR Y PRODUCTOS DE CUERO</t>
  </si>
  <si>
    <t>511200</t>
  </si>
  <si>
    <t>ARTÍCULOS CONFECCIONADOS CON TEXTILES</t>
  </si>
  <si>
    <t>5112710</t>
  </si>
  <si>
    <t>PRENDAS DE VESTIR (EXCEPTO PRENDAS DE PIEL)</t>
  </si>
  <si>
    <t>5112820</t>
  </si>
  <si>
    <t>PRODUCTOS_ALIMENTICIOS_BEBIDAS_Y_TABACO_TEXTILES_PRENDAS DE VESTIR_Y_PRODUCTOS_DE_CUERO</t>
  </si>
  <si>
    <t xml:space="preserve">Prestar los servicios profesionales para apoyar a la Oficina Asesora Jurídica en los proyectos de evaluación que preste el Icfes a otras entidades; y en todos los procesos internos de contratación que adelante la Oficina. </t>
  </si>
  <si>
    <t>Adquisición de certificados de firma digital (x1)</t>
  </si>
  <si>
    <t>Adquisición de certificados de firma digital (x5)</t>
  </si>
  <si>
    <t>Adquisición de certificados de firma digital (x4)</t>
  </si>
  <si>
    <t>Adquisición de certificados de firma digital (x3)</t>
  </si>
  <si>
    <t>Adquisición de certificados de firma digital (x2)</t>
  </si>
  <si>
    <t>10. Servicios Públicos</t>
  </si>
  <si>
    <t>Servicios integrales de aseo y cafeteria en las instalaciones del Icfes, bajo el esquema de proveeduria integral (outsourcing).</t>
  </si>
  <si>
    <t>Inversión modernización Icfes - Adecuaciones de las Oficinas del Centro - Icfes</t>
  </si>
  <si>
    <t>SERVICIOS INMOBILIARIOS A COMISIÓN O POR CONTRATO</t>
  </si>
  <si>
    <t>pdte por crear</t>
  </si>
  <si>
    <t>Prestar el servicio de logística &amp; catering para las reuniones de la Junta Directiva y el Comité Asesor de Investigación del Icfes.</t>
  </si>
  <si>
    <t>VIDRIO Y PRODUCTOS DE VIDRIO</t>
  </si>
  <si>
    <t>2113710</t>
  </si>
  <si>
    <t>2217220</t>
  </si>
  <si>
    <t xml:space="preserve">PRODUCTOS METÁLICOS ELABORADOS (EXCEPTO MAQUINARIA Y EQUIPO) </t>
  </si>
  <si>
    <t xml:space="preserve">ACUMULADORES, PILAS Y BATERÍAS PRIMARIAS Y SUS PARTES Y PIEZAS </t>
  </si>
  <si>
    <t>2114200</t>
  </si>
  <si>
    <t>2214640</t>
  </si>
  <si>
    <t>11. Caja Menor</t>
  </si>
  <si>
    <t>6. Gastos de Viaje</t>
  </si>
  <si>
    <t>2216310</t>
  </si>
  <si>
    <t>2216400</t>
  </si>
  <si>
    <t>Servicio de Facturación Internacional</t>
  </si>
  <si>
    <t>INV_Fortalecimiento_Institucional_del_Icfes</t>
  </si>
  <si>
    <t>[4:30 p.m.] Lina Maria Garcia Ulloa</t>
  </si>
  <si>
    <t>Fortalecimiento del servicio de evaluación de la educación realizado por el Icfes</t>
  </si>
  <si>
    <t>Fortalecimiento_del_servicio_de_evaluación_de_la_educación_realizado_por_el_Icfes</t>
  </si>
  <si>
    <t>Fortalecimiento_del_plan_de_tecnología_de_la_información_y_las_comunicaciones_en_el_Icfes</t>
  </si>
  <si>
    <t>AP INC GMF</t>
  </si>
  <si>
    <t>Gastos a los Movimientos financieros de los 3 proyectos de Inversión</t>
  </si>
  <si>
    <t>PROGRAMAS DE INVERSIÓN</t>
  </si>
  <si>
    <t>INV Fortalecimiento Institucional del Icfes</t>
  </si>
  <si>
    <t>Fortalecimiento del plan de tecnología de la información y las comunicaciones en el Icfes</t>
  </si>
  <si>
    <t>P.J</t>
  </si>
  <si>
    <t>P.N</t>
  </si>
  <si>
    <t xml:space="preserve">Documentos de planeación </t>
  </si>
  <si>
    <t>Estudios de pre-inversión</t>
  </si>
  <si>
    <t>Sede adecuadas</t>
  </si>
  <si>
    <t>Sedes adquiridas</t>
  </si>
  <si>
    <t>Servicio de gestión documental</t>
  </si>
  <si>
    <t>Cuentas por pagar 2020 - 2021</t>
  </si>
  <si>
    <t>Servicios tecnológicos</t>
  </si>
  <si>
    <t>Servicios de información actualizados</t>
  </si>
  <si>
    <t>Documentos de evaluación</t>
  </si>
  <si>
    <t xml:space="preserve">Documentos de lineamientos técnicos </t>
  </si>
  <si>
    <t>Servicio de organización, administración y ejecución de la logística para la aplicación de las pruebas de Estado</t>
  </si>
  <si>
    <t>Servicio de impresión, empaque primario, secundario, terciario, almacenamiento, digitalización, lectura de hojas de respuestas y destrucción                            </t>
  </si>
  <si>
    <t>Servicio de suministro, impresión, empaque, transporte y entrega de kits de aplicación.</t>
  </si>
  <si>
    <t>Servicio de transporte del material de examen.</t>
  </si>
  <si>
    <r>
      <t xml:space="preserve">Elementos de protección individual y Emergencias. </t>
    </r>
    <r>
      <rPr>
        <b/>
        <sz val="11"/>
        <color theme="1"/>
        <rFont val="Cambria"/>
        <family val="1"/>
      </rPr>
      <t>(Desfibrilador)</t>
    </r>
  </si>
  <si>
    <r>
      <t xml:space="preserve">Elementos de protección individual y Emergencias. </t>
    </r>
    <r>
      <rPr>
        <b/>
        <sz val="11"/>
        <color theme="1"/>
        <rFont val="Cambria"/>
        <family val="1"/>
      </rPr>
      <t>(Tapabocas)</t>
    </r>
  </si>
  <si>
    <r>
      <t xml:space="preserve">Elementos de protección individual y Emergencias. </t>
    </r>
    <r>
      <rPr>
        <b/>
        <sz val="11"/>
        <color theme="1"/>
        <rFont val="Cambria"/>
        <family val="1"/>
      </rPr>
      <t>(Guantes)</t>
    </r>
  </si>
  <si>
    <r>
      <t xml:space="preserve">Elementos de protección individual y Emergencias. </t>
    </r>
    <r>
      <rPr>
        <b/>
        <sz val="11"/>
        <color theme="1"/>
        <rFont val="Cambria"/>
        <family val="1"/>
      </rPr>
      <t>( Soporte para monitor, Base portátil, Apoya pies, Mascarilla facial N95)</t>
    </r>
  </si>
  <si>
    <t>OTROS PRODUCTOS DE CAUCHO</t>
  </si>
  <si>
    <t>2213620</t>
  </si>
  <si>
    <t>OTROS PRODUCTOS PLÁSTICOS</t>
  </si>
  <si>
    <t>2213690</t>
  </si>
  <si>
    <t>APARATOS MÉDICOS Y QUIRÚRGICOS Y APARATOS ORTÉSICOS Y PROTÉSICOS</t>
  </si>
  <si>
    <t>2214810</t>
  </si>
  <si>
    <t>221200</t>
  </si>
  <si>
    <t>2212710</t>
  </si>
  <si>
    <t>Suma de AP INC GMF</t>
  </si>
  <si>
    <t>PDTE</t>
  </si>
  <si>
    <r>
      <rPr>
        <b/>
        <sz val="11"/>
        <color theme="1"/>
        <rFont val="Cambria"/>
        <family val="1"/>
      </rPr>
      <t xml:space="preserve">Prioridad #3 - </t>
    </r>
    <r>
      <rPr>
        <sz val="11"/>
        <color theme="1"/>
        <rFont val="Cambria"/>
        <family val="1"/>
      </rPr>
      <t>Inicia el 01 de febrero de 2021</t>
    </r>
  </si>
  <si>
    <t>Se cuenta con perfil en derecho para el apoyo jurídico en la DPO-SAI-SPI</t>
  </si>
  <si>
    <r>
      <rPr>
        <b/>
        <sz val="11"/>
        <color theme="1"/>
        <rFont val="Cambria"/>
        <family val="1"/>
      </rPr>
      <t xml:space="preserve">Prioridad #4 - </t>
    </r>
    <r>
      <rPr>
        <sz val="11"/>
        <color theme="1"/>
        <rFont val="Cambria"/>
        <family val="1"/>
      </rPr>
      <t>Posterior a febrero de 2021</t>
    </r>
  </si>
  <si>
    <t>prioridad 1</t>
  </si>
  <si>
    <t>Jean Paul Wollstein Echeverry</t>
  </si>
  <si>
    <t>Gastos Causados</t>
  </si>
  <si>
    <t>Cuentas por Pagar</t>
  </si>
  <si>
    <t>Contratar el alojamiento y prestación de servicios complementarios de centro de datos (Nube privada) con el objeto de apoyar la operación de los sistemas misionales del Icfes, así como la disposición de ambientes de desarrollo, pruebas, pre-producción y producción de los sistemas de información del Instituto (mayo - diciembre)</t>
  </si>
  <si>
    <t>Contratar el alojamiento y prestación de servicios complementarios de nube pública con el objeto de apoyar la publicación de resultados y disposición de ambientes de desarrollo, pruebas, pre-producción y producción de las soluciones misionales y administrativas del Icfes (marzo - diciembre)</t>
  </si>
  <si>
    <t>Adquisición de bienes y servicios</t>
  </si>
  <si>
    <t>Etiquetas de columna</t>
  </si>
  <si>
    <t>(en blanco)</t>
  </si>
  <si>
    <t>MES ESTIMADO DE RADICACIÓN</t>
  </si>
  <si>
    <t xml:space="preserve">MES DE FINALIZACIÓN </t>
  </si>
  <si>
    <t xml:space="preserve">Contratar los servicios de conectividad para garantizar la continuidad en la prestación de los servicios misionales del Icfes, acceso a internet, canal dedicado centro de datos y servicios de voz IP </t>
  </si>
  <si>
    <r>
      <rPr>
        <b/>
        <sz val="11"/>
        <color theme="1"/>
        <rFont val="Cambria"/>
        <family val="1"/>
      </rPr>
      <t xml:space="preserve">Prioridad #3 </t>
    </r>
    <r>
      <rPr>
        <sz val="11"/>
        <color theme="1"/>
        <rFont val="Cambria"/>
        <family val="1"/>
      </rPr>
      <t>- Inicia el 1 de febrero de 2021</t>
    </r>
  </si>
  <si>
    <t>ANA SOFÍA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</si>
</sst>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42" formatCode="_-&quot;$&quot;\ * #,##0_-;\-&quot;$&quot;\ * #,##0_-;_-&quot;$&quot;\ * &quot;-&quot;_-;_-@_-"/>
    <numFmt numFmtId="44" formatCode="_-&quot;$&quot;\ * #,##0.00_-;\-&quot;$&quot;\ * #,##0.00_-;_-&quot;$&quot;\ * &quot;-&quot;??_-;_-@_-"/>
    <numFmt numFmtId="164" formatCode="_(&quot;$&quot;* #,##0_);_(&quot;$&quot;* \(#,##0\);_(&quot;$&quot;* &quot;-&quot;_);_(@_)"/>
    <numFmt numFmtId="165" formatCode="_(&quot;$&quot;* #,##0.00_);_(&quot;$&quot;* \(#,##0.00\);_(&quot;$&quot;* &quot;-&quot;??_);_(@_)"/>
    <numFmt numFmtId="166" formatCode="_-&quot;$&quot;\ * #,##0_-;\-&quot;$&quot;\ * #,##0_-;_-&quot;$&quot;\ * &quot;-&quot;??_-;_-@_-"/>
    <numFmt numFmtId="167" formatCode="_(&quot;$&quot;\ * #,##0.00_);_(&quot;$&quot;\ * \(#,##0.00\);_(&quot;$&quot;\ * &quot;-&quot;??_);_(@_)"/>
    <numFmt numFmtId="168" formatCode="0.0%"/>
    <numFmt numFmtId="169" formatCode="_(&quot;$&quot;* #,##0_);_(&quot;$&quot;* \(#,##0\);_(&quot;$&quot;* &quot;-&quot;??_);_(@_)"/>
    <numFmt numFmtId="170" formatCode="_(&quot;$&quot;* #,##0.00_);_(&quot;$&quot;* \(#,##0.00\);_(&quot;$&quot;* &quot;-&quot;_);_(@_)"/>
    <numFmt numFmtId="171" formatCode="_(&quot;$&quot;* #,##0.0_);_(&quot;$&quot;* \(#,##0.0\);_(&quot;$&quot;* &quot;-&quot;_);_(@_)"/>
  </numFmts>
  <fonts count="50" x14ac:knownFonts="1">
    <font>
      <sz val="11"/>
      <color theme="1"/>
      <name val="Calibri"/>
      <family val="2"/>
      <scheme val="minor"/>
    </font>
    <font>
      <sz val="11"/>
      <color theme="1"/>
      <name val="Tahoma"/>
      <family val="2"/>
    </font>
    <font>
      <b/>
      <sz val="10"/>
      <color theme="0"/>
      <name val="Arial"/>
      <family val="2"/>
    </font>
    <font>
      <b/>
      <sz val="10"/>
      <color theme="1"/>
      <name val="Arial"/>
      <family val="2"/>
    </font>
    <font>
      <sz val="10"/>
      <color theme="1"/>
      <name val="Arial"/>
      <family val="2"/>
    </font>
    <font>
      <sz val="11"/>
      <color theme="1"/>
      <name val="Calibri"/>
      <family val="2"/>
      <scheme val="minor"/>
    </font>
    <font>
      <sz val="10.5"/>
      <color theme="1"/>
      <name val="Tahoma"/>
      <family val="2"/>
    </font>
    <font>
      <sz val="10.5"/>
      <color theme="0"/>
      <name val="Tahoma"/>
      <family val="2"/>
    </font>
    <font>
      <b/>
      <sz val="10.5"/>
      <color theme="1" tint="4.9989318521683403E-2"/>
      <name val="Tahoma"/>
      <family val="2"/>
    </font>
    <font>
      <b/>
      <sz val="14"/>
      <color theme="0"/>
      <name val="Tahoma"/>
      <family val="2"/>
    </font>
    <font>
      <b/>
      <sz val="10"/>
      <color theme="1"/>
      <name val="Segoe UI Emoji"/>
      <family val="2"/>
    </font>
    <font>
      <b/>
      <sz val="10"/>
      <color theme="0"/>
      <name val="Segoe UI Emoji"/>
      <family val="2"/>
    </font>
    <font>
      <sz val="10"/>
      <color theme="1"/>
      <name val="Segoe UI Emoji"/>
      <family val="2"/>
    </font>
    <font>
      <sz val="10"/>
      <color theme="0"/>
      <name val="Segoe UI Emoji"/>
      <family val="2"/>
    </font>
    <font>
      <sz val="10"/>
      <color theme="1"/>
      <name val="Verdana"/>
      <family val="2"/>
    </font>
    <font>
      <sz val="8"/>
      <name val="Calibri"/>
      <family val="2"/>
      <scheme val="minor"/>
    </font>
    <font>
      <sz val="11"/>
      <color rgb="FFC00000"/>
      <name val="Tahoma"/>
      <family val="2"/>
    </font>
    <font>
      <sz val="10"/>
      <color theme="1"/>
      <name val="Segoe UI"/>
      <family val="2"/>
    </font>
    <font>
      <b/>
      <sz val="10"/>
      <color theme="1"/>
      <name val="Verdana"/>
      <family val="2"/>
    </font>
    <font>
      <b/>
      <sz val="14"/>
      <color rgb="FFC00000"/>
      <name val="Tahoma"/>
      <family val="2"/>
    </font>
    <font>
      <sz val="11"/>
      <color theme="1"/>
      <name val="Segoe UI"/>
      <family val="2"/>
    </font>
    <font>
      <b/>
      <sz val="10"/>
      <color theme="0"/>
      <name val="Segoe UI"/>
      <family val="2"/>
    </font>
    <font>
      <b/>
      <sz val="11"/>
      <color theme="0"/>
      <name val="Calibri"/>
      <family val="2"/>
      <scheme val="minor"/>
    </font>
    <font>
      <sz val="11"/>
      <name val="Calibri"/>
      <family val="2"/>
      <scheme val="minor"/>
    </font>
    <font>
      <b/>
      <sz val="11"/>
      <color theme="0"/>
      <name val="Tahoma"/>
      <family val="2"/>
    </font>
    <font>
      <sz val="11"/>
      <color theme="3" tint="-0.499984740745262"/>
      <name val="Tahoma"/>
      <family val="2"/>
    </font>
    <font>
      <b/>
      <sz val="10"/>
      <color theme="0"/>
      <name val="Tahoma"/>
      <family val="2"/>
    </font>
    <font>
      <sz val="10"/>
      <color theme="1"/>
      <name val="Tahoma"/>
      <family val="2"/>
    </font>
    <font>
      <sz val="11"/>
      <color theme="1" tint="4.9989318521683403E-2"/>
      <name val="Tahoma"/>
      <family val="2"/>
    </font>
    <font>
      <b/>
      <sz val="11"/>
      <color theme="1"/>
      <name val="Tahoma"/>
      <family val="2"/>
    </font>
    <font>
      <sz val="10"/>
      <color rgb="FF000000"/>
      <name val="Tahoma"/>
      <family val="2"/>
    </font>
    <font>
      <b/>
      <sz val="10.5"/>
      <color theme="0"/>
      <name val="Tahoma"/>
      <family val="2"/>
    </font>
    <font>
      <sz val="12"/>
      <color rgb="FF000000"/>
      <name val="Calibri"/>
      <family val="2"/>
      <scheme val="minor"/>
    </font>
    <font>
      <b/>
      <sz val="11"/>
      <color theme="0"/>
      <name val="Cambria"/>
      <family val="1"/>
    </font>
    <font>
      <sz val="11"/>
      <color theme="1"/>
      <name val="Cambria"/>
      <family val="1"/>
    </font>
    <font>
      <sz val="11"/>
      <color theme="3" tint="-0.499984740745262"/>
      <name val="Cambria"/>
      <family val="1"/>
    </font>
    <font>
      <sz val="11"/>
      <color theme="0"/>
      <name val="Cambria"/>
      <family val="1"/>
    </font>
    <font>
      <sz val="11"/>
      <color rgb="FF000000"/>
      <name val="Cambria"/>
      <family val="1"/>
    </font>
    <font>
      <sz val="11"/>
      <color rgb="FFC00000"/>
      <name val="Cambria"/>
      <family val="1"/>
    </font>
    <font>
      <b/>
      <sz val="11"/>
      <color theme="1"/>
      <name val="Cambria"/>
      <family val="1"/>
    </font>
    <font>
      <sz val="11"/>
      <color rgb="FF333333"/>
      <name val="Cambria"/>
      <family val="1"/>
    </font>
    <font>
      <sz val="11"/>
      <color theme="4" tint="-0.249977111117893"/>
      <name val="Cambria"/>
      <family val="1"/>
    </font>
    <font>
      <sz val="11"/>
      <color theme="1" tint="0.499984740745262"/>
      <name val="Tahoma"/>
      <family val="2"/>
    </font>
    <font>
      <sz val="14"/>
      <color rgb="FF000000"/>
      <name val="Tahoma"/>
      <family val="2"/>
    </font>
    <font>
      <sz val="10"/>
      <color rgb="FF000000"/>
      <name val="Arial"/>
      <family val="2"/>
    </font>
    <font>
      <sz val="11"/>
      <color theme="1"/>
      <name val="Tahoma"/>
      <family val="2"/>
    </font>
    <font>
      <b/>
      <sz val="11"/>
      <color theme="1"/>
      <name val="Tahoma"/>
      <family val="2"/>
    </font>
    <font>
      <b/>
      <sz val="11"/>
      <color theme="0"/>
      <name val="Tahoma"/>
      <family val="2"/>
    </font>
    <font>
      <sz val="8.5"/>
      <color theme="1"/>
      <name val="Arial Narrow"/>
      <family val="2"/>
    </font>
    <font>
      <sz val="11"/>
      <color theme="0"/>
      <name val="Cambria"/>
      <family val="1"/>
    </font>
  </fonts>
  <fills count="36">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FF000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C00000"/>
        <bgColor indexed="64"/>
      </patternFill>
    </fill>
    <fill>
      <patternFill patternType="solid">
        <fgColor rgb="FF7030A0"/>
        <bgColor indexed="64"/>
      </patternFill>
    </fill>
    <fill>
      <patternFill patternType="solid">
        <fgColor rgb="FFFFFFFF"/>
        <bgColor indexed="64"/>
      </patternFill>
    </fill>
    <fill>
      <patternFill patternType="solid">
        <fgColor rgb="FFFFFFFF"/>
      </patternFill>
    </fill>
    <fill>
      <patternFill patternType="solid">
        <fgColor theme="3" tint="-0.499984740745262"/>
        <bgColor indexed="64"/>
      </patternFill>
    </fill>
    <fill>
      <patternFill patternType="solid">
        <fgColor rgb="FFDBE5F1"/>
        <bgColor indexed="64"/>
      </patternFill>
    </fill>
    <fill>
      <patternFill patternType="solid">
        <fgColor theme="3" tint="-0.499984740745262"/>
        <bgColor theme="8"/>
      </patternFill>
    </fill>
    <fill>
      <patternFill patternType="solid">
        <fgColor theme="3" tint="-0.499984740745262"/>
        <bgColor theme="8" tint="0.79998168889431442"/>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rgb="FF800000"/>
        <bgColor indexed="64"/>
      </patternFill>
    </fill>
    <fill>
      <patternFill patternType="solid">
        <fgColor theme="4" tint="0.39997558519241921"/>
        <bgColor indexed="64"/>
      </patternFill>
    </fill>
    <fill>
      <patternFill patternType="solid">
        <fgColor theme="2" tint="-0.89999084444715716"/>
        <bgColor theme="6"/>
      </patternFill>
    </fill>
    <fill>
      <patternFill patternType="solid">
        <fgColor theme="3" tint="-0.499984740745262"/>
        <bgColor theme="6" tint="0.79998168889431442"/>
      </patternFill>
    </fill>
    <fill>
      <patternFill patternType="solid">
        <fgColor theme="8" tint="0.79998168889431442"/>
        <bgColor indexed="64"/>
      </patternFill>
    </fill>
    <fill>
      <patternFill patternType="solid">
        <fgColor theme="8" tint="0.79998168889431442"/>
        <bgColor theme="8" tint="0.79998168889431442"/>
      </patternFill>
    </fill>
    <fill>
      <patternFill patternType="solid">
        <fgColor theme="4" tint="-0.249977111117893"/>
        <bgColor theme="8" tint="-0.249977111117893"/>
      </patternFill>
    </fill>
    <fill>
      <patternFill patternType="solid">
        <fgColor theme="4" tint="0.79998168889431442"/>
        <bgColor theme="4" tint="0.79998168889431442"/>
      </patternFill>
    </fill>
    <fill>
      <patternFill patternType="solid">
        <fgColor theme="4"/>
        <bgColor theme="4"/>
      </patternFill>
    </fill>
    <fill>
      <patternFill patternType="solid">
        <fgColor theme="0"/>
        <bgColor indexed="64"/>
      </patternFill>
    </fill>
  </fills>
  <borders count="45">
    <border>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theme="4" tint="0.39997558519241921"/>
      </left>
      <right/>
      <top style="thin">
        <color theme="4" tint="0.39997558519241921"/>
      </top>
      <bottom/>
      <diagonal/>
    </border>
    <border>
      <left style="thin">
        <color theme="4" tint="0.39997558519241921"/>
      </left>
      <right/>
      <top/>
      <bottom/>
      <diagonal/>
    </border>
    <border>
      <left style="thin">
        <color rgb="FF0070C0"/>
      </left>
      <right style="thin">
        <color rgb="FF0070C0"/>
      </right>
      <top style="thin">
        <color rgb="FF0070C0"/>
      </top>
      <bottom style="thin">
        <color rgb="FF0070C0"/>
      </bottom>
      <diagonal/>
    </border>
    <border>
      <left style="thin">
        <color rgb="FFEEEEEE"/>
      </left>
      <right style="thin">
        <color rgb="FFEEEEEE"/>
      </right>
      <top style="thin">
        <color rgb="FFEEEEEE"/>
      </top>
      <bottom style="thin">
        <color rgb="FFEEEEEE"/>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style="medium">
        <color theme="4" tint="-0.499984740745262"/>
      </left>
      <right style="medium">
        <color theme="4" tint="-0.499984740745262"/>
      </right>
      <top/>
      <bottom style="medium">
        <color theme="4" tint="-0.499984740745262"/>
      </bottom>
      <diagonal/>
    </border>
    <border>
      <left/>
      <right style="thin">
        <color theme="8" tint="-0.249977111117893"/>
      </right>
      <top/>
      <bottom style="thin">
        <color theme="8" tint="-0.249977111117893"/>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diagonal/>
    </border>
    <border>
      <left style="thin">
        <color theme="8" tint="-0.249977111117893"/>
      </left>
      <right style="thin">
        <color theme="8" tint="-0.249977111117893"/>
      </right>
      <top style="thin">
        <color theme="8" tint="-0.249977111117893"/>
      </top>
      <bottom/>
      <diagonal/>
    </border>
    <border>
      <left style="thin">
        <color theme="8" tint="-0.249977111117893"/>
      </left>
      <right/>
      <top style="thin">
        <color theme="8" tint="-0.249977111117893"/>
      </top>
      <bottom/>
      <diagonal/>
    </border>
    <border>
      <left style="thin">
        <color indexed="64"/>
      </left>
      <right style="thin">
        <color indexed="64"/>
      </right>
      <top style="thin">
        <color indexed="64"/>
      </top>
      <bottom style="thin">
        <color indexed="64"/>
      </bottom>
      <diagonal/>
    </border>
    <border>
      <left style="thin">
        <color theme="4" tint="-0.249977111117893"/>
      </left>
      <right style="thin">
        <color theme="4" tint="-0.249977111117893"/>
      </right>
      <top style="thin">
        <color theme="4" tint="-0.249977111117893"/>
      </top>
      <bottom/>
      <diagonal/>
    </border>
    <border>
      <left style="medium">
        <color indexed="64"/>
      </left>
      <right style="medium">
        <color indexed="64"/>
      </right>
      <top style="medium">
        <color indexed="64"/>
      </top>
      <bottom style="medium">
        <color indexed="64"/>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medium">
        <color indexed="64"/>
      </left>
      <right style="medium">
        <color indexed="64"/>
      </right>
      <top style="medium">
        <color indexed="64"/>
      </top>
      <bottom/>
      <diagonal/>
    </border>
    <border>
      <left/>
      <right/>
      <top style="double">
        <color theme="8" tint="-0.249977111117893"/>
      </top>
      <bottom/>
      <diagonal/>
    </border>
    <border>
      <left/>
      <right/>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bottom style="thin">
        <color theme="4" tint="0.39997558519241921"/>
      </bottom>
      <diagonal/>
    </border>
    <border>
      <left style="thin">
        <color theme="4" tint="0.39997558519241921"/>
      </left>
      <right style="thin">
        <color theme="4" tint="0.39997558519241921"/>
      </right>
      <top/>
      <bottom/>
      <diagonal/>
    </border>
    <border>
      <left/>
      <right style="thin">
        <color theme="8" tint="-0.249977111117893"/>
      </right>
      <top/>
      <bottom/>
      <diagonal/>
    </border>
    <border>
      <left style="thin">
        <color theme="8" tint="-0.249977111117893"/>
      </left>
      <right/>
      <top/>
      <bottom/>
      <diagonal/>
    </border>
    <border>
      <left style="thin">
        <color theme="8" tint="-0.249977111117893"/>
      </left>
      <right style="thin">
        <color theme="8" tint="-0.249977111117893"/>
      </right>
      <top/>
      <bottom/>
      <diagonal/>
    </border>
    <border>
      <left style="thin">
        <color rgb="FF0070C0"/>
      </left>
      <right/>
      <top style="thin">
        <color rgb="FF0070C0"/>
      </top>
      <bottom style="thin">
        <color rgb="FF0070C0"/>
      </bottom>
      <diagonal/>
    </border>
    <border>
      <left/>
      <right/>
      <top style="thin">
        <color theme="8" tint="0.79998168889431442"/>
      </top>
      <bottom style="thin">
        <color theme="8" tint="0.79998168889431442"/>
      </bottom>
      <diagonal/>
    </border>
    <border>
      <left/>
      <right/>
      <top style="thin">
        <color theme="8" tint="0.79998168889431442"/>
      </top>
      <bottom style="thin">
        <color theme="8"/>
      </bottom>
      <diagonal/>
    </border>
    <border>
      <left/>
      <right/>
      <top style="thin">
        <color theme="8" tint="-0.249977111117893"/>
      </top>
      <bottom style="thin">
        <color theme="8" tint="0.79998168889431442"/>
      </bottom>
      <diagonal/>
    </border>
    <border>
      <left/>
      <right/>
      <top style="thin">
        <color rgb="FFDDEBF7"/>
      </top>
      <bottom style="thin">
        <color rgb="FFDDEBF7"/>
      </bottom>
      <diagonal/>
    </border>
    <border>
      <left/>
      <right/>
      <top style="medium">
        <color theme="4" tint="-0.249977111117893"/>
      </top>
      <bottom/>
      <diagonal/>
    </border>
    <border>
      <left/>
      <right/>
      <top style="thin">
        <color theme="4" tint="-0.249977111117893"/>
      </top>
      <bottom style="medium">
        <color theme="4" tint="-0.249977111117893"/>
      </bottom>
      <diagonal/>
    </border>
  </borders>
  <cellStyleXfs count="11">
    <xf numFmtId="0" fontId="0" fillId="0" borderId="0"/>
    <xf numFmtId="164" fontId="5" fillId="0" borderId="0" applyFont="0" applyFill="0" applyBorder="0" applyAlignment="0" applyProtection="0"/>
    <xf numFmtId="165" fontId="5" fillId="0" borderId="0" applyFont="0" applyFill="0" applyBorder="0" applyAlignment="0" applyProtection="0"/>
    <xf numFmtId="49" fontId="14" fillId="0" borderId="0" applyFill="0" applyBorder="0" applyProtection="0">
      <alignment horizontal="left" vertical="center"/>
    </xf>
    <xf numFmtId="167" fontId="5" fillId="0" borderId="0" applyFont="0" applyFill="0" applyBorder="0" applyAlignment="0" applyProtection="0"/>
    <xf numFmtId="9" fontId="5" fillId="0" borderId="0" applyFont="0" applyFill="0" applyBorder="0" applyAlignment="0" applyProtection="0"/>
    <xf numFmtId="0" fontId="18" fillId="20" borderId="0" applyNumberFormat="0" applyBorder="0" applyProtection="0">
      <alignment horizontal="center" vertical="center"/>
    </xf>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cellStyleXfs>
  <cellXfs count="410">
    <xf numFmtId="0" fontId="0" fillId="0" borderId="0" xfId="0"/>
    <xf numFmtId="0" fontId="1" fillId="0" borderId="0" xfId="0" applyFont="1"/>
    <xf numFmtId="0" fontId="2" fillId="9" borderId="0" xfId="0" applyFont="1" applyFill="1" applyBorder="1" applyAlignment="1">
      <alignment vertical="center"/>
    </xf>
    <xf numFmtId="0" fontId="2" fillId="10" borderId="0" xfId="0" applyFont="1" applyFill="1" applyBorder="1" applyAlignment="1">
      <alignment vertical="center" wrapText="1"/>
    </xf>
    <xf numFmtId="0" fontId="2" fillId="11" borderId="0" xfId="0" applyFont="1" applyFill="1" applyBorder="1" applyAlignment="1">
      <alignment vertical="center"/>
    </xf>
    <xf numFmtId="0" fontId="2" fillId="12" borderId="0" xfId="0" applyFont="1" applyFill="1" applyBorder="1" applyAlignment="1">
      <alignment vertical="center"/>
    </xf>
    <xf numFmtId="0" fontId="2" fillId="13" borderId="0" xfId="0" applyFont="1" applyFill="1" applyBorder="1" applyAlignment="1">
      <alignment vertical="center" wrapText="1"/>
    </xf>
    <xf numFmtId="1" fontId="2" fillId="3" borderId="0" xfId="0" applyNumberFormat="1" applyFont="1" applyFill="1" applyBorder="1" applyAlignment="1" applyProtection="1">
      <alignment horizontal="left" vertical="center"/>
    </xf>
    <xf numFmtId="1" fontId="2" fillId="4" borderId="0" xfId="0" applyNumberFormat="1" applyFont="1" applyFill="1" applyBorder="1" applyAlignment="1" applyProtection="1">
      <alignment vertical="center"/>
    </xf>
    <xf numFmtId="1" fontId="3" fillId="5" borderId="0" xfId="0" applyNumberFormat="1" applyFont="1" applyFill="1" applyBorder="1" applyAlignment="1" applyProtection="1">
      <alignment vertical="center"/>
    </xf>
    <xf numFmtId="0" fontId="4" fillId="6" borderId="0" xfId="0" applyFont="1" applyFill="1" applyBorder="1" applyAlignment="1">
      <alignment horizontal="left" vertical="center"/>
    </xf>
    <xf numFmtId="0" fontId="4" fillId="0" borderId="0" xfId="0" applyFont="1" applyFill="1" applyBorder="1" applyAlignment="1">
      <alignment horizontal="left" vertical="center"/>
    </xf>
    <xf numFmtId="0" fontId="4" fillId="6" borderId="0"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Border="1"/>
    <xf numFmtId="0" fontId="4" fillId="14" borderId="0" xfId="0" applyFont="1" applyFill="1" applyBorder="1"/>
    <xf numFmtId="0" fontId="4" fillId="0" borderId="0" xfId="0" applyFont="1" applyFill="1" applyBorder="1" applyAlignment="1">
      <alignment horizontal="left"/>
    </xf>
    <xf numFmtId="0" fontId="4" fillId="0" borderId="0" xfId="0" applyFont="1" applyFill="1" applyBorder="1"/>
    <xf numFmtId="0" fontId="2" fillId="15" borderId="0" xfId="0" applyFont="1" applyFill="1" applyBorder="1" applyAlignment="1">
      <alignment vertical="center"/>
    </xf>
    <xf numFmtId="0" fontId="6" fillId="0" borderId="0" xfId="0" applyFont="1"/>
    <xf numFmtId="0" fontId="6" fillId="0" borderId="0" xfId="0" applyFont="1" applyAlignment="1">
      <alignment horizontal="center"/>
    </xf>
    <xf numFmtId="0" fontId="8" fillId="5" borderId="1" xfId="0" applyFont="1" applyFill="1" applyBorder="1"/>
    <xf numFmtId="0" fontId="6" fillId="0" borderId="1" xfId="0" applyFont="1" applyBorder="1" applyAlignment="1">
      <alignment horizontal="center"/>
    </xf>
    <xf numFmtId="0" fontId="6" fillId="0" borderId="1" xfId="0" applyFont="1" applyBorder="1"/>
    <xf numFmtId="0" fontId="6" fillId="0" borderId="1" xfId="0" applyFont="1" applyFill="1" applyBorder="1" applyAlignment="1">
      <alignment horizontal="left"/>
    </xf>
    <xf numFmtId="0" fontId="6" fillId="0" borderId="1" xfId="0" applyFont="1" applyFill="1" applyBorder="1"/>
    <xf numFmtId="0" fontId="6" fillId="0" borderId="2" xfId="0" applyFont="1" applyBorder="1"/>
    <xf numFmtId="0" fontId="6" fillId="0" borderId="3" xfId="0" applyFont="1" applyBorder="1" applyAlignment="1">
      <alignment horizontal="center"/>
    </xf>
    <xf numFmtId="0" fontId="8" fillId="5" borderId="3" xfId="0" applyFont="1" applyFill="1" applyBorder="1" applyAlignment="1">
      <alignment horizontal="center"/>
    </xf>
    <xf numFmtId="0" fontId="1" fillId="0" borderId="0" xfId="0" applyFont="1" applyAlignment="1">
      <alignment horizontal="center"/>
    </xf>
    <xf numFmtId="0" fontId="1" fillId="0" borderId="1" xfId="0" applyFont="1" applyBorder="1"/>
    <xf numFmtId="1" fontId="11" fillId="3" borderId="1" xfId="0" applyNumberFormat="1" applyFont="1" applyFill="1" applyBorder="1" applyAlignment="1" applyProtection="1">
      <alignment horizontal="left" vertical="center"/>
    </xf>
    <xf numFmtId="1" fontId="11" fillId="4" borderId="1" xfId="0" applyNumberFormat="1" applyFont="1" applyFill="1" applyBorder="1" applyAlignment="1" applyProtection="1">
      <alignment vertical="center"/>
    </xf>
    <xf numFmtId="1" fontId="10" fillId="5" borderId="1" xfId="0" applyNumberFormat="1" applyFont="1" applyFill="1" applyBorder="1" applyAlignment="1" applyProtection="1">
      <alignment vertical="center"/>
    </xf>
    <xf numFmtId="0" fontId="12" fillId="6" borderId="1" xfId="0" applyFont="1" applyFill="1" applyBorder="1" applyAlignment="1">
      <alignment horizontal="left" vertical="center"/>
    </xf>
    <xf numFmtId="0" fontId="12" fillId="0" borderId="1" xfId="0" applyFont="1" applyFill="1" applyBorder="1" applyAlignment="1">
      <alignment horizontal="left"/>
    </xf>
    <xf numFmtId="1" fontId="11" fillId="3" borderId="7" xfId="0" applyNumberFormat="1" applyFont="1" applyFill="1" applyBorder="1" applyAlignment="1" applyProtection="1">
      <alignment horizontal="left" vertical="center"/>
    </xf>
    <xf numFmtId="1" fontId="11" fillId="4" borderId="7" xfId="0" applyNumberFormat="1" applyFont="1" applyFill="1" applyBorder="1" applyAlignment="1" applyProtection="1">
      <alignment vertical="center"/>
    </xf>
    <xf numFmtId="1" fontId="10" fillId="5" borderId="7" xfId="0" applyNumberFormat="1" applyFont="1" applyFill="1" applyBorder="1" applyAlignment="1" applyProtection="1">
      <alignment vertical="center"/>
    </xf>
    <xf numFmtId="0" fontId="12" fillId="6" borderId="7" xfId="0" applyFont="1" applyFill="1" applyBorder="1" applyAlignment="1">
      <alignment horizontal="left" vertical="center"/>
    </xf>
    <xf numFmtId="0" fontId="12" fillId="0" borderId="7" xfId="0" applyFont="1" applyFill="1" applyBorder="1" applyAlignment="1">
      <alignment horizontal="left" vertical="center"/>
    </xf>
    <xf numFmtId="0" fontId="12" fillId="0" borderId="7" xfId="0" applyFont="1" applyFill="1" applyBorder="1" applyAlignment="1">
      <alignment vertical="center"/>
    </xf>
    <xf numFmtId="0" fontId="13" fillId="16" borderId="7" xfId="0" applyFont="1" applyFill="1" applyBorder="1" applyAlignment="1">
      <alignment vertical="center"/>
    </xf>
    <xf numFmtId="0" fontId="13" fillId="16" borderId="7" xfId="0" applyFont="1" applyFill="1" applyBorder="1" applyAlignment="1">
      <alignment horizontal="left" vertical="center"/>
    </xf>
    <xf numFmtId="49" fontId="1" fillId="0" borderId="1" xfId="0" applyNumberFormat="1" applyFont="1" applyBorder="1"/>
    <xf numFmtId="14" fontId="0" fillId="0" borderId="0" xfId="0" applyNumberFormat="1"/>
    <xf numFmtId="19" fontId="0" fillId="0" borderId="0" xfId="0" applyNumberFormat="1"/>
    <xf numFmtId="0" fontId="6" fillId="0" borderId="3" xfId="0" applyFont="1" applyBorder="1"/>
    <xf numFmtId="0" fontId="7" fillId="2" borderId="10" xfId="0" applyFont="1" applyFill="1" applyBorder="1" applyAlignment="1">
      <alignment vertical="center"/>
    </xf>
    <xf numFmtId="0" fontId="7" fillId="2" borderId="10" xfId="0" applyFont="1" applyFill="1" applyBorder="1"/>
    <xf numFmtId="0" fontId="7" fillId="4" borderId="10" xfId="0" applyFont="1" applyFill="1" applyBorder="1"/>
    <xf numFmtId="0" fontId="7" fillId="7" borderId="10" xfId="0" applyFont="1" applyFill="1" applyBorder="1"/>
    <xf numFmtId="0" fontId="6" fillId="5" borderId="10" xfId="0" applyFont="1" applyFill="1" applyBorder="1"/>
    <xf numFmtId="0" fontId="6" fillId="8" borderId="10" xfId="0" applyFont="1" applyFill="1" applyBorder="1"/>
    <xf numFmtId="0" fontId="16" fillId="0" borderId="1" xfId="0" applyFont="1" applyBorder="1"/>
    <xf numFmtId="0" fontId="8" fillId="5" borderId="1" xfId="0" applyFont="1" applyFill="1" applyBorder="1" applyAlignment="1">
      <alignment horizontal="center"/>
    </xf>
    <xf numFmtId="0" fontId="20" fillId="0" borderId="0" xfId="0" applyFont="1"/>
    <xf numFmtId="0" fontId="20" fillId="0" borderId="0" xfId="0" applyFont="1" applyAlignment="1">
      <alignment horizontal="center"/>
    </xf>
    <xf numFmtId="0" fontId="22" fillId="4" borderId="23" xfId="0" applyFont="1" applyFill="1" applyBorder="1" applyAlignment="1">
      <alignment horizontal="center" vertical="center" wrapText="1"/>
    </xf>
    <xf numFmtId="0" fontId="23" fillId="0" borderId="23" xfId="0" applyFont="1" applyFill="1" applyBorder="1" applyAlignment="1"/>
    <xf numFmtId="0" fontId="6" fillId="0" borderId="23" xfId="0" applyFont="1" applyBorder="1"/>
    <xf numFmtId="0" fontId="23" fillId="0" borderId="23" xfId="0" applyFont="1" applyFill="1" applyBorder="1"/>
    <xf numFmtId="0" fontId="22" fillId="4" borderId="23" xfId="0" applyFont="1" applyFill="1" applyBorder="1" applyAlignment="1">
      <alignment horizontal="center" vertical="center"/>
    </xf>
    <xf numFmtId="0" fontId="23" fillId="0" borderId="23" xfId="0" applyFont="1" applyFill="1" applyBorder="1" applyAlignment="1">
      <alignment horizontal="left"/>
    </xf>
    <xf numFmtId="0" fontId="0" fillId="0" borderId="23" xfId="0" applyBorder="1"/>
    <xf numFmtId="0" fontId="2" fillId="19" borderId="9" xfId="0" applyFont="1" applyFill="1" applyBorder="1" applyAlignment="1">
      <alignment horizontal="center"/>
    </xf>
    <xf numFmtId="0" fontId="2" fillId="21" borderId="9" xfId="0" applyFont="1" applyFill="1" applyBorder="1" applyAlignment="1">
      <alignment horizontal="center"/>
    </xf>
    <xf numFmtId="9" fontId="2" fillId="21" borderId="9" xfId="5" applyFont="1" applyFill="1" applyBorder="1" applyAlignment="1">
      <alignment horizontal="center"/>
    </xf>
    <xf numFmtId="10" fontId="2" fillId="21" borderId="9" xfId="5" applyNumberFormat="1" applyFont="1" applyFill="1" applyBorder="1" applyAlignment="1">
      <alignment horizontal="center"/>
    </xf>
    <xf numFmtId="9" fontId="4" fillId="0" borderId="0" xfId="5" applyFont="1"/>
    <xf numFmtId="0" fontId="4" fillId="0" borderId="0" xfId="0" applyFont="1"/>
    <xf numFmtId="0" fontId="2" fillId="22" borderId="9" xfId="0" applyFont="1" applyFill="1" applyBorder="1" applyAlignment="1">
      <alignment horizontal="left"/>
    </xf>
    <xf numFmtId="164" fontId="2" fillId="22" borderId="9" xfId="0" applyNumberFormat="1" applyFont="1" applyFill="1" applyBorder="1"/>
    <xf numFmtId="9" fontId="2" fillId="22" borderId="9" xfId="5" applyNumberFormat="1" applyFont="1" applyFill="1" applyBorder="1" applyAlignment="1">
      <alignment horizontal="center"/>
    </xf>
    <xf numFmtId="10" fontId="2" fillId="22" borderId="9" xfId="5" applyNumberFormat="1" applyFont="1" applyFill="1" applyBorder="1" applyAlignment="1">
      <alignment horizontal="center"/>
    </xf>
    <xf numFmtId="168" fontId="2" fillId="22" borderId="9" xfId="5" applyNumberFormat="1" applyFont="1" applyFill="1" applyBorder="1" applyAlignment="1">
      <alignment horizontal="center"/>
    </xf>
    <xf numFmtId="166" fontId="2" fillId="22" borderId="9" xfId="2" applyNumberFormat="1" applyFont="1" applyFill="1" applyBorder="1"/>
    <xf numFmtId="165" fontId="4" fillId="0" borderId="0" xfId="2" applyFont="1"/>
    <xf numFmtId="0" fontId="4" fillId="0" borderId="9" xfId="0" applyFont="1" applyBorder="1" applyAlignment="1">
      <alignment horizontal="left" indent="1"/>
    </xf>
    <xf numFmtId="164" fontId="4" fillId="0" borderId="9" xfId="0" applyNumberFormat="1" applyFont="1" applyFill="1" applyBorder="1"/>
    <xf numFmtId="164" fontId="4" fillId="0" borderId="9" xfId="0" applyNumberFormat="1" applyFont="1" applyBorder="1"/>
    <xf numFmtId="164" fontId="2" fillId="0" borderId="0" xfId="0" applyNumberFormat="1" applyFont="1" applyFill="1" applyBorder="1"/>
    <xf numFmtId="166" fontId="4" fillId="0" borderId="0" xfId="0" applyNumberFormat="1" applyFont="1" applyFill="1" applyBorder="1"/>
    <xf numFmtId="0" fontId="2" fillId="19" borderId="9" xfId="0" applyFont="1" applyFill="1" applyBorder="1" applyAlignment="1">
      <alignment horizontal="left"/>
    </xf>
    <xf numFmtId="164" fontId="2" fillId="19" borderId="9" xfId="0" applyNumberFormat="1" applyFont="1" applyFill="1" applyBorder="1"/>
    <xf numFmtId="0" fontId="2" fillId="19" borderId="10" xfId="0" applyFont="1" applyFill="1" applyBorder="1" applyAlignment="1">
      <alignment horizontal="right"/>
    </xf>
    <xf numFmtId="0" fontId="2" fillId="19" borderId="10" xfId="0" applyFont="1" applyFill="1" applyBorder="1" applyAlignment="1">
      <alignment horizontal="center"/>
    </xf>
    <xf numFmtId="10" fontId="4" fillId="0" borderId="0" xfId="5" applyNumberFormat="1" applyFont="1" applyAlignment="1">
      <alignment horizontal="center"/>
    </xf>
    <xf numFmtId="166" fontId="4" fillId="0" borderId="10" xfId="2" applyNumberFormat="1" applyFont="1" applyFill="1" applyBorder="1" applyAlignment="1">
      <alignment horizontal="right"/>
    </xf>
    <xf numFmtId="9" fontId="2" fillId="19" borderId="10" xfId="0" applyNumberFormat="1" applyFont="1" applyFill="1" applyBorder="1" applyAlignment="1">
      <alignment horizontal="center"/>
    </xf>
    <xf numFmtId="166" fontId="4" fillId="0" borderId="0" xfId="2" applyNumberFormat="1" applyFont="1"/>
    <xf numFmtId="10" fontId="4" fillId="0" borderId="0" xfId="2" applyNumberFormat="1" applyFont="1" applyAlignment="1">
      <alignment horizontal="center"/>
    </xf>
    <xf numFmtId="166" fontId="4" fillId="23" borderId="9" xfId="2" applyNumberFormat="1" applyFont="1" applyFill="1" applyBorder="1"/>
    <xf numFmtId="165" fontId="24" fillId="2" borderId="0" xfId="2" applyFont="1" applyFill="1"/>
    <xf numFmtId="165" fontId="1" fillId="0" borderId="0" xfId="2" applyFont="1"/>
    <xf numFmtId="165" fontId="24" fillId="2" borderId="10" xfId="2" applyFont="1" applyFill="1" applyBorder="1"/>
    <xf numFmtId="165" fontId="1" fillId="0" borderId="25" xfId="2" applyFont="1" applyBorder="1"/>
    <xf numFmtId="165" fontId="24" fillId="2" borderId="10" xfId="0" applyNumberFormat="1" applyFont="1" applyFill="1" applyBorder="1" applyAlignment="1">
      <alignment horizontal="center"/>
    </xf>
    <xf numFmtId="0" fontId="25" fillId="0" borderId="10" xfId="0" applyFont="1" applyFill="1" applyBorder="1"/>
    <xf numFmtId="165" fontId="25" fillId="0" borderId="10" xfId="2" applyFont="1" applyFill="1" applyBorder="1" applyAlignment="1">
      <alignment vertical="center" wrapText="1"/>
    </xf>
    <xf numFmtId="165" fontId="25" fillId="0" borderId="10" xfId="2" applyFont="1" applyFill="1" applyBorder="1"/>
    <xf numFmtId="165" fontId="24" fillId="2" borderId="23" xfId="2" applyFont="1" applyFill="1" applyBorder="1" applyAlignment="1"/>
    <xf numFmtId="165" fontId="24" fillId="2" borderId="27" xfId="0" applyNumberFormat="1" applyFont="1" applyFill="1" applyBorder="1" applyAlignment="1">
      <alignment horizontal="center"/>
    </xf>
    <xf numFmtId="0" fontId="25" fillId="0" borderId="23" xfId="0" applyFont="1" applyFill="1" applyBorder="1"/>
    <xf numFmtId="165" fontId="25" fillId="0" borderId="23" xfId="2" applyFont="1" applyFill="1" applyBorder="1"/>
    <xf numFmtId="165" fontId="25" fillId="0" borderId="23" xfId="2" applyNumberFormat="1" applyFont="1" applyFill="1" applyBorder="1"/>
    <xf numFmtId="165" fontId="25" fillId="0" borderId="23" xfId="2" applyFont="1" applyFill="1" applyBorder="1" applyAlignment="1"/>
    <xf numFmtId="44" fontId="1" fillId="0" borderId="25" xfId="0" applyNumberFormat="1" applyFont="1" applyBorder="1"/>
    <xf numFmtId="0" fontId="24" fillId="2" borderId="25" xfId="0" applyFont="1" applyFill="1" applyBorder="1"/>
    <xf numFmtId="44" fontId="1" fillId="0" borderId="28" xfId="0" applyNumberFormat="1" applyFont="1" applyBorder="1"/>
    <xf numFmtId="165" fontId="25" fillId="25" borderId="23" xfId="2" applyFont="1" applyFill="1" applyBorder="1"/>
    <xf numFmtId="165" fontId="25" fillId="25" borderId="23" xfId="2" applyNumberFormat="1" applyFont="1" applyFill="1" applyBorder="1"/>
    <xf numFmtId="165" fontId="25" fillId="25" borderId="23" xfId="2" applyFont="1" applyFill="1" applyBorder="1" applyAlignment="1"/>
    <xf numFmtId="165" fontId="25" fillId="8" borderId="23" xfId="2" applyFont="1" applyFill="1" applyBorder="1" applyAlignment="1"/>
    <xf numFmtId="0" fontId="25" fillId="8" borderId="23" xfId="0" applyFont="1" applyFill="1" applyBorder="1"/>
    <xf numFmtId="165" fontId="25" fillId="8" borderId="23" xfId="2" applyNumberFormat="1" applyFont="1" applyFill="1" applyBorder="1"/>
    <xf numFmtId="165" fontId="25" fillId="8" borderId="23" xfId="2" applyFont="1" applyFill="1" applyBorder="1"/>
    <xf numFmtId="0" fontId="26" fillId="19" borderId="9" xfId="0" applyFont="1" applyFill="1" applyBorder="1" applyAlignment="1">
      <alignment horizontal="center"/>
    </xf>
    <xf numFmtId="0" fontId="26" fillId="21" borderId="9" xfId="0" applyFont="1" applyFill="1" applyBorder="1" applyAlignment="1">
      <alignment horizontal="center"/>
    </xf>
    <xf numFmtId="9" fontId="26" fillId="21" borderId="9" xfId="5" applyFont="1" applyFill="1" applyBorder="1" applyAlignment="1">
      <alignment horizontal="center"/>
    </xf>
    <xf numFmtId="10" fontId="26" fillId="21" borderId="9" xfId="5" applyNumberFormat="1" applyFont="1" applyFill="1" applyBorder="1" applyAlignment="1">
      <alignment horizontal="center"/>
    </xf>
    <xf numFmtId="165" fontId="27" fillId="0" borderId="0" xfId="2" applyFont="1"/>
    <xf numFmtId="0" fontId="27" fillId="0" borderId="0" xfId="0" applyFont="1"/>
    <xf numFmtId="0" fontId="26" fillId="22" borderId="9" xfId="0" applyFont="1" applyFill="1" applyBorder="1" applyAlignment="1">
      <alignment horizontal="left"/>
    </xf>
    <xf numFmtId="164" fontId="26" fillId="22" borderId="9" xfId="0" applyNumberFormat="1" applyFont="1" applyFill="1" applyBorder="1"/>
    <xf numFmtId="9" fontId="26" fillId="22" borderId="9" xfId="5" applyNumberFormat="1" applyFont="1" applyFill="1" applyBorder="1" applyAlignment="1">
      <alignment horizontal="center"/>
    </xf>
    <xf numFmtId="10" fontId="26" fillId="22" borderId="9" xfId="5" applyNumberFormat="1" applyFont="1" applyFill="1" applyBorder="1" applyAlignment="1">
      <alignment horizontal="center"/>
    </xf>
    <xf numFmtId="168" fontId="26" fillId="22" borderId="9" xfId="5" applyNumberFormat="1" applyFont="1" applyFill="1" applyBorder="1" applyAlignment="1">
      <alignment horizontal="center"/>
    </xf>
    <xf numFmtId="0" fontId="27" fillId="0" borderId="9" xfId="0" applyFont="1" applyBorder="1" applyAlignment="1">
      <alignment horizontal="left" indent="1"/>
    </xf>
    <xf numFmtId="164" fontId="27" fillId="0" borderId="9" xfId="0" applyNumberFormat="1" applyFont="1" applyFill="1" applyBorder="1"/>
    <xf numFmtId="164" fontId="27" fillId="0" borderId="9" xfId="0" applyNumberFormat="1" applyFont="1" applyBorder="1"/>
    <xf numFmtId="0" fontId="26" fillId="19" borderId="9" xfId="0" applyFont="1" applyFill="1" applyBorder="1" applyAlignment="1">
      <alignment horizontal="left"/>
    </xf>
    <xf numFmtId="164" fontId="26" fillId="19" borderId="9" xfId="0" applyNumberFormat="1" applyFont="1" applyFill="1" applyBorder="1"/>
    <xf numFmtId="10" fontId="27" fillId="0" borderId="0" xfId="5" applyNumberFormat="1" applyFont="1" applyAlignment="1">
      <alignment horizontal="center"/>
    </xf>
    <xf numFmtId="9" fontId="27" fillId="0" borderId="0" xfId="5" applyFont="1"/>
    <xf numFmtId="0" fontId="26" fillId="19" borderId="10" xfId="0" applyFont="1" applyFill="1" applyBorder="1" applyAlignment="1">
      <alignment horizontal="right"/>
    </xf>
    <xf numFmtId="0" fontId="26" fillId="19" borderId="10" xfId="0" applyFont="1" applyFill="1" applyBorder="1" applyAlignment="1">
      <alignment horizontal="center"/>
    </xf>
    <xf numFmtId="166" fontId="27" fillId="0" borderId="10" xfId="2" applyNumberFormat="1" applyFont="1" applyFill="1" applyBorder="1" applyAlignment="1">
      <alignment horizontal="right"/>
    </xf>
    <xf numFmtId="9" fontId="26" fillId="19" borderId="10" xfId="0" applyNumberFormat="1" applyFont="1" applyFill="1" applyBorder="1" applyAlignment="1">
      <alignment horizontal="center"/>
    </xf>
    <xf numFmtId="166" fontId="27" fillId="0" borderId="0" xfId="2" applyNumberFormat="1" applyFont="1"/>
    <xf numFmtId="10" fontId="27" fillId="0" borderId="0" xfId="2" applyNumberFormat="1" applyFont="1" applyAlignment="1">
      <alignment horizontal="center"/>
    </xf>
    <xf numFmtId="0" fontId="24" fillId="28" borderId="10" xfId="0" applyFont="1" applyFill="1" applyBorder="1" applyAlignment="1">
      <alignment vertical="center"/>
    </xf>
    <xf numFmtId="0" fontId="24" fillId="28" borderId="10" xfId="0" applyFont="1" applyFill="1" applyBorder="1" applyAlignment="1">
      <alignment horizontal="center" vertical="center" wrapText="1"/>
    </xf>
    <xf numFmtId="0" fontId="24" fillId="29" borderId="10" xfId="0" applyFont="1" applyFill="1" applyBorder="1" applyAlignment="1">
      <alignment horizontal="left" vertical="center"/>
    </xf>
    <xf numFmtId="0" fontId="24" fillId="29" borderId="10" xfId="0" applyNumberFormat="1" applyFont="1" applyFill="1" applyBorder="1" applyAlignment="1">
      <alignment horizontal="center" vertical="center"/>
    </xf>
    <xf numFmtId="0" fontId="28" fillId="0" borderId="10" xfId="0" applyFont="1" applyFill="1" applyBorder="1" applyAlignment="1">
      <alignment horizontal="left" vertical="center"/>
    </xf>
    <xf numFmtId="0" fontId="28" fillId="0" borderId="10" xfId="0" applyFont="1" applyFill="1" applyBorder="1" applyAlignment="1">
      <alignment horizontal="center" vertical="center"/>
    </xf>
    <xf numFmtId="0" fontId="28" fillId="0" borderId="10" xfId="0" applyNumberFormat="1" applyFont="1" applyFill="1" applyBorder="1" applyAlignment="1">
      <alignment horizontal="center" vertical="center"/>
    </xf>
    <xf numFmtId="0" fontId="28" fillId="0" borderId="10" xfId="0" applyFont="1" applyBorder="1" applyAlignment="1">
      <alignment horizontal="left" vertical="center"/>
    </xf>
    <xf numFmtId="0" fontId="24" fillId="9" borderId="10" xfId="0" applyFont="1" applyFill="1" applyBorder="1"/>
    <xf numFmtId="166" fontId="24" fillId="9" borderId="10" xfId="0" applyNumberFormat="1" applyFont="1" applyFill="1" applyBorder="1"/>
    <xf numFmtId="9" fontId="29" fillId="0" borderId="0" xfId="0" applyNumberFormat="1" applyFont="1"/>
    <xf numFmtId="0" fontId="24" fillId="9" borderId="0" xfId="0" applyFont="1" applyFill="1"/>
    <xf numFmtId="0" fontId="24" fillId="9" borderId="29" xfId="0" applyFont="1" applyFill="1" applyBorder="1" applyAlignment="1">
      <alignment horizontal="left"/>
    </xf>
    <xf numFmtId="169" fontId="24" fillId="9" borderId="29" xfId="2" applyNumberFormat="1" applyFont="1" applyFill="1" applyBorder="1"/>
    <xf numFmtId="0" fontId="24" fillId="9" borderId="0" xfId="0" applyFont="1" applyFill="1" applyBorder="1" applyAlignment="1">
      <alignment horizontal="center"/>
    </xf>
    <xf numFmtId="0" fontId="24" fillId="9" borderId="0" xfId="0" applyFont="1" applyFill="1" applyBorder="1" applyAlignment="1">
      <alignment horizontal="center" wrapText="1"/>
    </xf>
    <xf numFmtId="6" fontId="1" fillId="0" borderId="0" xfId="0" applyNumberFormat="1" applyFont="1"/>
    <xf numFmtId="0" fontId="24" fillId="2" borderId="1" xfId="0" applyFont="1" applyFill="1" applyBorder="1"/>
    <xf numFmtId="166" fontId="24" fillId="2" borderId="1" xfId="0" applyNumberFormat="1" applyFont="1" applyFill="1" applyBorder="1"/>
    <xf numFmtId="0" fontId="1" fillId="0" borderId="1" xfId="0" applyFont="1" applyFill="1" applyBorder="1"/>
    <xf numFmtId="166" fontId="1" fillId="0" borderId="1" xfId="2" applyNumberFormat="1" applyFont="1" applyFill="1" applyBorder="1"/>
    <xf numFmtId="166" fontId="1" fillId="0" borderId="1" xfId="8" applyNumberFormat="1" applyFont="1" applyFill="1" applyBorder="1"/>
    <xf numFmtId="169" fontId="1" fillId="0" borderId="1" xfId="2" applyNumberFormat="1" applyFont="1" applyFill="1" applyBorder="1"/>
    <xf numFmtId="169" fontId="1" fillId="0" borderId="1" xfId="2" applyNumberFormat="1" applyFont="1" applyBorder="1"/>
    <xf numFmtId="165" fontId="1" fillId="0" borderId="1" xfId="2" applyFont="1" applyBorder="1"/>
    <xf numFmtId="3" fontId="1" fillId="0" borderId="0" xfId="0" applyNumberFormat="1" applyFont="1"/>
    <xf numFmtId="0" fontId="17" fillId="0" borderId="10" xfId="0" applyFont="1" applyBorder="1" applyAlignment="1">
      <alignment vertical="center" wrapText="1"/>
    </xf>
    <xf numFmtId="164" fontId="17" fillId="0" borderId="10" xfId="1" applyFont="1" applyBorder="1" applyAlignment="1">
      <alignment vertical="center"/>
    </xf>
    <xf numFmtId="0" fontId="17" fillId="0" borderId="10" xfId="0" applyFont="1" applyBorder="1" applyAlignment="1">
      <alignment horizontal="center" vertical="center" wrapText="1"/>
    </xf>
    <xf numFmtId="0" fontId="17" fillId="0" borderId="10" xfId="0" applyFont="1" applyBorder="1" applyAlignment="1">
      <alignment horizontal="justify" vertical="justify" wrapText="1"/>
    </xf>
    <xf numFmtId="0" fontId="26" fillId="19" borderId="24" xfId="6" applyFont="1" applyFill="1" applyBorder="1" applyAlignment="1">
      <alignment horizontal="center" vertical="center" wrapText="1"/>
    </xf>
    <xf numFmtId="0" fontId="27" fillId="0" borderId="10" xfId="0" applyFont="1" applyFill="1" applyBorder="1" applyAlignment="1">
      <alignment vertical="center"/>
    </xf>
    <xf numFmtId="0" fontId="27" fillId="0" borderId="10" xfId="0" applyFont="1" applyFill="1" applyBorder="1" applyAlignment="1">
      <alignment horizontal="justify"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left" vertical="center"/>
    </xf>
    <xf numFmtId="0" fontId="30" fillId="0" borderId="10" xfId="0" applyFont="1" applyFill="1" applyBorder="1" applyAlignment="1">
      <alignment vertical="center"/>
    </xf>
    <xf numFmtId="0" fontId="30" fillId="0" borderId="10" xfId="0" applyFont="1" applyFill="1" applyBorder="1" applyAlignment="1">
      <alignment vertical="center" wrapText="1"/>
    </xf>
    <xf numFmtId="0" fontId="30" fillId="0" borderId="10" xfId="0" applyFont="1" applyFill="1" applyBorder="1" applyAlignment="1">
      <alignment horizontal="center" vertical="center"/>
    </xf>
    <xf numFmtId="0" fontId="27" fillId="0" borderId="10" xfId="0" applyFont="1" applyBorder="1"/>
    <xf numFmtId="0" fontId="27" fillId="0" borderId="10" xfId="0" applyFont="1" applyBorder="1" applyAlignment="1">
      <alignment horizontal="center" wrapText="1"/>
    </xf>
    <xf numFmtId="0" fontId="26" fillId="19" borderId="27" xfId="6" applyFont="1" applyFill="1" applyBorder="1" applyAlignment="1">
      <alignment horizontal="center" vertical="center" wrapText="1"/>
    </xf>
    <xf numFmtId="169" fontId="26" fillId="19" borderId="31" xfId="2" applyNumberFormat="1" applyFont="1" applyFill="1" applyBorder="1" applyAlignment="1">
      <alignment horizontal="center" vertical="center" wrapText="1"/>
    </xf>
    <xf numFmtId="0" fontId="27" fillId="0" borderId="10" xfId="0" applyFont="1" applyBorder="1" applyAlignment="1">
      <alignment horizontal="center"/>
    </xf>
    <xf numFmtId="0" fontId="0" fillId="0" borderId="0" xfId="0" pivotButton="1"/>
    <xf numFmtId="0" fontId="0" fillId="0" borderId="0" xfId="0" applyAlignment="1">
      <alignment horizontal="left"/>
    </xf>
    <xf numFmtId="165" fontId="0" fillId="0" borderId="0" xfId="0" applyNumberFormat="1"/>
    <xf numFmtId="165" fontId="27" fillId="0" borderId="10" xfId="2" applyFont="1" applyFill="1" applyBorder="1" applyAlignment="1">
      <alignment vertical="center"/>
    </xf>
    <xf numFmtId="165" fontId="27" fillId="0" borderId="10" xfId="2" applyFont="1" applyFill="1" applyBorder="1" applyAlignment="1">
      <alignment horizontal="left" vertical="center"/>
    </xf>
    <xf numFmtId="165" fontId="30" fillId="0" borderId="10" xfId="2" applyFont="1" applyFill="1" applyBorder="1" applyAlignment="1">
      <alignment vertical="center"/>
    </xf>
    <xf numFmtId="165" fontId="27" fillId="0" borderId="10" xfId="2" applyFont="1" applyBorder="1"/>
    <xf numFmtId="0" fontId="1" fillId="0" borderId="1" xfId="0" applyFont="1" applyFill="1" applyBorder="1" applyAlignment="1">
      <alignment horizontal="left"/>
    </xf>
    <xf numFmtId="165" fontId="24" fillId="9" borderId="0" xfId="2" applyFont="1" applyFill="1"/>
    <xf numFmtId="165" fontId="24" fillId="2" borderId="1" xfId="2" applyFont="1" applyFill="1" applyBorder="1"/>
    <xf numFmtId="166" fontId="24" fillId="9" borderId="10" xfId="2" applyNumberFormat="1" applyFont="1" applyFill="1" applyBorder="1"/>
    <xf numFmtId="169" fontId="24" fillId="2" borderId="1" xfId="2" applyNumberFormat="1" applyFont="1" applyFill="1" applyBorder="1"/>
    <xf numFmtId="166" fontId="1" fillId="0" borderId="0" xfId="0" applyNumberFormat="1" applyFont="1"/>
    <xf numFmtId="0" fontId="24" fillId="2" borderId="10" xfId="0" applyFont="1" applyFill="1" applyBorder="1"/>
    <xf numFmtId="169" fontId="24" fillId="2" borderId="10" xfId="2" applyNumberFormat="1" applyFont="1" applyFill="1" applyBorder="1"/>
    <xf numFmtId="0" fontId="24" fillId="9" borderId="10" xfId="0" applyFont="1" applyFill="1" applyBorder="1" applyAlignment="1">
      <alignment horizontal="center" vertical="center" wrapText="1"/>
    </xf>
    <xf numFmtId="0" fontId="24" fillId="9" borderId="10" xfId="0" applyFont="1" applyFill="1" applyBorder="1" applyAlignment="1">
      <alignment horizontal="center" vertical="center"/>
    </xf>
    <xf numFmtId="0" fontId="32" fillId="0" borderId="0" xfId="0" applyFont="1" applyAlignment="1">
      <alignment horizontal="left" vertical="center" readingOrder="1"/>
    </xf>
    <xf numFmtId="169" fontId="1" fillId="0" borderId="1" xfId="2" applyNumberFormat="1" applyFont="1" applyFill="1" applyBorder="1" applyAlignment="1">
      <alignment horizontal="left"/>
    </xf>
    <xf numFmtId="0" fontId="31" fillId="2" borderId="1" xfId="0" applyFont="1" applyFill="1" applyBorder="1" applyAlignment="1">
      <alignment horizontal="center"/>
    </xf>
    <xf numFmtId="169" fontId="6" fillId="0" borderId="1" xfId="0" applyNumberFormat="1" applyFont="1" applyBorder="1"/>
    <xf numFmtId="169" fontId="31" fillId="2" borderId="1" xfId="0" applyNumberFormat="1" applyFont="1" applyFill="1" applyBorder="1"/>
    <xf numFmtId="0" fontId="31" fillId="2" borderId="1" xfId="0" applyFont="1" applyFill="1" applyBorder="1" applyAlignment="1">
      <alignment horizontal="center" vertical="center" wrapText="1"/>
    </xf>
    <xf numFmtId="0" fontId="31" fillId="2" borderId="1" xfId="0" applyFont="1" applyFill="1" applyBorder="1" applyAlignment="1">
      <alignment horizontal="center" vertical="center"/>
    </xf>
    <xf numFmtId="9" fontId="6" fillId="0" borderId="1" xfId="0" applyNumberFormat="1" applyFont="1" applyBorder="1" applyAlignment="1">
      <alignment horizontal="center"/>
    </xf>
    <xf numFmtId="9" fontId="31" fillId="2" borderId="1" xfId="0" applyNumberFormat="1" applyFont="1" applyFill="1" applyBorder="1" applyAlignment="1">
      <alignment horizontal="center"/>
    </xf>
    <xf numFmtId="0" fontId="21" fillId="7" borderId="10" xfId="6" applyFont="1" applyFill="1" applyBorder="1" applyAlignment="1">
      <alignment horizontal="center" vertical="center" wrapText="1"/>
    </xf>
    <xf numFmtId="164" fontId="21" fillId="7" borderId="10" xfId="6" applyNumberFormat="1" applyFont="1" applyFill="1" applyBorder="1" applyAlignment="1">
      <alignment horizontal="center" vertical="center" wrapText="1"/>
    </xf>
    <xf numFmtId="169" fontId="6" fillId="0" borderId="1" xfId="0" applyNumberFormat="1" applyFont="1" applyBorder="1" applyAlignment="1">
      <alignment vertical="center"/>
    </xf>
    <xf numFmtId="169" fontId="6" fillId="6" borderId="1" xfId="0" applyNumberFormat="1" applyFont="1" applyFill="1" applyBorder="1" applyAlignment="1">
      <alignment vertical="center"/>
    </xf>
    <xf numFmtId="9" fontId="6" fillId="6" borderId="1" xfId="0" applyNumberFormat="1" applyFont="1" applyFill="1" applyBorder="1" applyAlignment="1">
      <alignment horizontal="center"/>
    </xf>
    <xf numFmtId="44" fontId="1" fillId="0" borderId="0" xfId="0" applyNumberFormat="1" applyFont="1"/>
    <xf numFmtId="0" fontId="33" fillId="19" borderId="16" xfId="0" applyFont="1" applyFill="1" applyBorder="1" applyAlignment="1">
      <alignment horizontal="center" vertical="center" wrapText="1"/>
    </xf>
    <xf numFmtId="0" fontId="33" fillId="5" borderId="16" xfId="0" applyFont="1" applyFill="1" applyBorder="1" applyAlignment="1">
      <alignment horizontal="center" vertical="center" wrapText="1"/>
    </xf>
    <xf numFmtId="166" fontId="33" fillId="5" borderId="16" xfId="2" applyNumberFormat="1" applyFont="1" applyFill="1" applyBorder="1" applyAlignment="1">
      <alignment horizontal="center" vertical="center" wrapText="1"/>
    </xf>
    <xf numFmtId="0" fontId="33" fillId="26" borderId="16" xfId="0" applyFont="1" applyFill="1" applyBorder="1" applyAlignment="1">
      <alignment horizontal="center" vertical="center" wrapText="1"/>
    </xf>
    <xf numFmtId="0" fontId="33" fillId="9" borderId="17" xfId="0" applyFont="1" applyFill="1" applyBorder="1" applyAlignment="1">
      <alignment horizontal="center" vertical="center" wrapText="1"/>
    </xf>
    <xf numFmtId="0" fontId="33" fillId="9" borderId="16" xfId="0" applyFont="1" applyFill="1" applyBorder="1" applyAlignment="1">
      <alignment horizontal="center" vertical="center" wrapText="1"/>
    </xf>
    <xf numFmtId="0" fontId="34" fillId="0" borderId="0" xfId="0" applyFont="1" applyAlignment="1">
      <alignment horizontal="center" vertical="center"/>
    </xf>
    <xf numFmtId="0" fontId="34" fillId="0" borderId="0" xfId="0" applyFont="1" applyAlignment="1">
      <alignment vertical="center" wrapText="1"/>
    </xf>
    <xf numFmtId="164" fontId="35" fillId="0" borderId="21" xfId="1" applyNumberFormat="1" applyFont="1" applyBorder="1" applyAlignment="1">
      <alignment vertical="center" wrapText="1"/>
    </xf>
    <xf numFmtId="0" fontId="34" fillId="0" borderId="0" xfId="0" applyFont="1"/>
    <xf numFmtId="0" fontId="34" fillId="0" borderId="0" xfId="0" applyFont="1" applyAlignment="1"/>
    <xf numFmtId="0" fontId="34" fillId="0" borderId="0" xfId="0" applyFont="1" applyAlignment="1">
      <alignment horizontal="center"/>
    </xf>
    <xf numFmtId="0" fontId="34" fillId="0" borderId="0" xfId="0" applyFont="1" applyAlignment="1">
      <alignment wrapText="1"/>
    </xf>
    <xf numFmtId="9" fontId="34" fillId="0" borderId="0" xfId="0" applyNumberFormat="1" applyFont="1" applyAlignment="1">
      <alignment horizontal="justify" vertical="justify"/>
    </xf>
    <xf numFmtId="164" fontId="34" fillId="0" borderId="0" xfId="1" applyFont="1"/>
    <xf numFmtId="14" fontId="34" fillId="0" borderId="0" xfId="0" applyNumberFormat="1" applyFont="1"/>
    <xf numFmtId="166" fontId="34" fillId="0" borderId="0" xfId="2" applyNumberFormat="1" applyFont="1" applyAlignment="1">
      <alignment horizontal="center"/>
    </xf>
    <xf numFmtId="9" fontId="34" fillId="0" borderId="0" xfId="5" applyFont="1" applyAlignment="1">
      <alignment horizontal="center"/>
    </xf>
    <xf numFmtId="9" fontId="37" fillId="17" borderId="0" xfId="5" applyFont="1" applyFill="1" applyAlignment="1">
      <alignment horizontal="right" vertical="top" wrapText="1"/>
    </xf>
    <xf numFmtId="166" fontId="38" fillId="0" borderId="14" xfId="2" applyNumberFormat="1" applyFont="1" applyBorder="1" applyAlignment="1">
      <alignment horizontal="center"/>
    </xf>
    <xf numFmtId="166" fontId="34" fillId="0" borderId="0" xfId="0" applyNumberFormat="1" applyFont="1"/>
    <xf numFmtId="0" fontId="34" fillId="0" borderId="0" xfId="0" applyFont="1" applyAlignment="1">
      <alignment horizontal="justify" vertical="center"/>
    </xf>
    <xf numFmtId="0" fontId="34" fillId="0" borderId="0" xfId="0" applyFont="1" applyAlignment="1">
      <alignment horizontal="justify" vertical="justify"/>
    </xf>
    <xf numFmtId="0" fontId="34" fillId="0" borderId="9" xfId="0" applyFont="1" applyFill="1" applyBorder="1" applyAlignment="1">
      <alignment vertical="center" wrapText="1"/>
    </xf>
    <xf numFmtId="0" fontId="34" fillId="0" borderId="9" xfId="0" applyFont="1" applyFill="1" applyBorder="1" applyAlignment="1">
      <alignment horizontal="center" vertical="center" wrapText="1"/>
    </xf>
    <xf numFmtId="0" fontId="34" fillId="0" borderId="9" xfId="0" applyFont="1" applyFill="1" applyBorder="1" applyAlignment="1">
      <alignment horizontal="justify" vertical="center" wrapText="1"/>
    </xf>
    <xf numFmtId="169" fontId="34" fillId="0" borderId="9" xfId="2" applyNumberFormat="1" applyFont="1" applyFill="1" applyBorder="1" applyAlignment="1">
      <alignment vertical="center" wrapText="1"/>
    </xf>
    <xf numFmtId="14" fontId="34" fillId="0" borderId="9" xfId="0" applyNumberFormat="1" applyFont="1" applyFill="1" applyBorder="1" applyAlignment="1">
      <alignment horizontal="center" vertical="center" wrapText="1"/>
    </xf>
    <xf numFmtId="166" fontId="34" fillId="0" borderId="9" xfId="2" applyNumberFormat="1" applyFont="1" applyFill="1" applyBorder="1" applyAlignment="1">
      <alignment horizontal="center" vertical="center" wrapText="1"/>
    </xf>
    <xf numFmtId="165" fontId="34" fillId="0" borderId="9" xfId="0" applyNumberFormat="1" applyFont="1" applyFill="1" applyBorder="1" applyAlignment="1">
      <alignment horizontal="center" vertical="center" wrapText="1"/>
    </xf>
    <xf numFmtId="0" fontId="34" fillId="0" borderId="9" xfId="0" applyFont="1" applyFill="1" applyBorder="1" applyAlignment="1">
      <alignment horizontal="left" vertical="center" wrapText="1"/>
    </xf>
    <xf numFmtId="166" fontId="34" fillId="0" borderId="9" xfId="0" applyNumberFormat="1" applyFont="1" applyFill="1" applyBorder="1" applyAlignment="1">
      <alignment vertical="center" wrapText="1"/>
    </xf>
    <xf numFmtId="0" fontId="34" fillId="0" borderId="19" xfId="0" applyFont="1" applyFill="1" applyBorder="1" applyAlignment="1">
      <alignment horizontal="justify" vertical="center" wrapText="1"/>
    </xf>
    <xf numFmtId="170" fontId="34" fillId="0" borderId="9" xfId="1" applyNumberFormat="1" applyFont="1" applyFill="1" applyBorder="1" applyAlignment="1">
      <alignment vertical="center" wrapText="1"/>
    </xf>
    <xf numFmtId="0" fontId="39" fillId="0" borderId="9" xfId="0" applyFont="1" applyFill="1" applyBorder="1" applyAlignment="1">
      <alignment horizontal="left" vertical="center" wrapText="1"/>
    </xf>
    <xf numFmtId="164" fontId="34" fillId="0" borderId="9" xfId="1" applyFont="1" applyFill="1" applyBorder="1" applyAlignment="1">
      <alignment vertical="center" wrapText="1"/>
    </xf>
    <xf numFmtId="0" fontId="34" fillId="0" borderId="9" xfId="0" applyFont="1" applyFill="1" applyBorder="1" applyAlignment="1">
      <alignment horizontal="justify" wrapText="1"/>
    </xf>
    <xf numFmtId="166" fontId="34" fillId="0" borderId="9" xfId="0" applyNumberFormat="1" applyFont="1" applyFill="1" applyBorder="1" applyAlignment="1">
      <alignment horizontal="center" vertical="center" wrapText="1"/>
    </xf>
    <xf numFmtId="165" fontId="34" fillId="0" borderId="9" xfId="0" applyNumberFormat="1" applyFont="1" applyFill="1" applyBorder="1" applyAlignment="1">
      <alignment horizontal="left" vertical="center" wrapText="1"/>
    </xf>
    <xf numFmtId="0" fontId="34" fillId="0" borderId="21" xfId="0" applyFont="1" applyFill="1" applyBorder="1" applyAlignment="1">
      <alignment vertical="center" wrapText="1"/>
    </xf>
    <xf numFmtId="0" fontId="34" fillId="0" borderId="21" xfId="0" applyFont="1" applyFill="1" applyBorder="1" applyAlignment="1">
      <alignment horizontal="center" vertical="center" wrapText="1"/>
    </xf>
    <xf numFmtId="0" fontId="34" fillId="0" borderId="21" xfId="0" applyFont="1" applyFill="1" applyBorder="1" applyAlignment="1">
      <alignment horizontal="justify" vertical="center" wrapText="1"/>
    </xf>
    <xf numFmtId="164" fontId="34" fillId="0" borderId="21" xfId="1" applyFont="1" applyFill="1" applyBorder="1" applyAlignment="1">
      <alignment vertical="center" wrapText="1"/>
    </xf>
    <xf numFmtId="14" fontId="34" fillId="0" borderId="21" xfId="0" applyNumberFormat="1" applyFont="1" applyFill="1" applyBorder="1" applyAlignment="1">
      <alignment horizontal="center" vertical="center" wrapText="1"/>
    </xf>
    <xf numFmtId="166" fontId="34" fillId="0" borderId="21" xfId="2" applyNumberFormat="1" applyFont="1" applyFill="1" applyBorder="1" applyAlignment="1">
      <alignment horizontal="center" vertical="center" wrapText="1"/>
    </xf>
    <xf numFmtId="165" fontId="34" fillId="0" borderId="21" xfId="0" applyNumberFormat="1" applyFont="1" applyFill="1" applyBorder="1" applyAlignment="1">
      <alignment horizontal="center" vertical="center" wrapText="1"/>
    </xf>
    <xf numFmtId="166" fontId="34" fillId="0" borderId="21" xfId="0" applyNumberFormat="1" applyFont="1" applyFill="1" applyBorder="1" applyAlignment="1">
      <alignment horizontal="center" vertical="center" wrapText="1"/>
    </xf>
    <xf numFmtId="0" fontId="34" fillId="0" borderId="21" xfId="0" applyFont="1" applyFill="1" applyBorder="1" applyAlignment="1">
      <alignment horizontal="left" vertical="center" wrapText="1"/>
    </xf>
    <xf numFmtId="0" fontId="34" fillId="0" borderId="22" xfId="0" applyFont="1" applyBorder="1" applyAlignment="1">
      <alignment horizontal="justify" vertical="center" wrapText="1"/>
    </xf>
    <xf numFmtId="165" fontId="34" fillId="0" borderId="21" xfId="2" applyFont="1" applyFill="1" applyBorder="1" applyAlignment="1">
      <alignment horizontal="center" vertical="center" wrapText="1"/>
    </xf>
    <xf numFmtId="0" fontId="34" fillId="0" borderId="23" xfId="0" applyFont="1" applyBorder="1" applyAlignment="1">
      <alignment vertical="center" wrapText="1"/>
    </xf>
    <xf numFmtId="0" fontId="34" fillId="0" borderId="21" xfId="0" applyNumberFormat="1" applyFont="1" applyFill="1" applyBorder="1" applyAlignment="1">
      <alignment horizontal="center" vertical="center" wrapText="1"/>
    </xf>
    <xf numFmtId="164" fontId="34" fillId="12" borderId="21" xfId="1" applyNumberFormat="1" applyFont="1" applyFill="1" applyBorder="1" applyAlignment="1">
      <alignment vertical="center" wrapText="1"/>
    </xf>
    <xf numFmtId="171" fontId="34" fillId="0" borderId="21" xfId="1" applyNumberFormat="1" applyFont="1" applyFill="1" applyBorder="1" applyAlignment="1">
      <alignment vertical="center" wrapText="1"/>
    </xf>
    <xf numFmtId="171" fontId="34" fillId="12" borderId="21" xfId="1" applyNumberFormat="1" applyFont="1" applyFill="1" applyBorder="1" applyAlignment="1">
      <alignment vertical="center" wrapText="1"/>
    </xf>
    <xf numFmtId="164" fontId="34" fillId="0" borderId="21" xfId="1" applyNumberFormat="1" applyFont="1" applyFill="1" applyBorder="1" applyAlignment="1">
      <alignment vertical="center" wrapText="1"/>
    </xf>
    <xf numFmtId="0" fontId="34" fillId="12" borderId="21" xfId="0" applyFont="1" applyFill="1" applyBorder="1" applyAlignment="1">
      <alignment horizontal="justify" vertical="center" wrapText="1"/>
    </xf>
    <xf numFmtId="0" fontId="34" fillId="24" borderId="21" xfId="0" applyFont="1" applyFill="1" applyBorder="1" applyAlignment="1">
      <alignment horizontal="justify" vertical="center" wrapText="1"/>
    </xf>
    <xf numFmtId="164" fontId="39" fillId="0" borderId="21" xfId="1" applyFont="1" applyFill="1" applyBorder="1" applyAlignment="1">
      <alignment vertical="center" wrapText="1"/>
    </xf>
    <xf numFmtId="0" fontId="34" fillId="27" borderId="21" xfId="0" applyFont="1" applyFill="1" applyBorder="1" applyAlignment="1">
      <alignment vertical="center" wrapText="1"/>
    </xf>
    <xf numFmtId="0" fontId="34" fillId="27" borderId="21" xfId="0" applyFont="1" applyFill="1" applyBorder="1" applyAlignment="1">
      <alignment horizontal="center" vertical="center" wrapText="1"/>
    </xf>
    <xf numFmtId="0" fontId="34" fillId="27" borderId="21" xfId="0" applyFont="1" applyFill="1" applyBorder="1" applyAlignment="1">
      <alignment horizontal="justify" vertical="center" wrapText="1"/>
    </xf>
    <xf numFmtId="164" fontId="34" fillId="27" borderId="21" xfId="1" applyFont="1" applyFill="1" applyBorder="1" applyAlignment="1">
      <alignment vertical="center" wrapText="1"/>
    </xf>
    <xf numFmtId="0" fontId="34" fillId="27" borderId="21" xfId="0" applyFont="1" applyFill="1" applyBorder="1" applyAlignment="1">
      <alignment horizontal="left" vertical="center" wrapText="1"/>
    </xf>
    <xf numFmtId="0" fontId="34" fillId="27" borderId="22" xfId="0" applyFont="1" applyFill="1" applyBorder="1" applyAlignment="1">
      <alignment horizontal="justify" vertical="center" wrapText="1"/>
    </xf>
    <xf numFmtId="0" fontId="34" fillId="0" borderId="16"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4" fillId="0" borderId="22" xfId="0" applyFont="1" applyFill="1" applyBorder="1" applyAlignment="1">
      <alignment horizontal="justify" vertical="center" wrapText="1"/>
    </xf>
    <xf numFmtId="49" fontId="40" fillId="18" borderId="8" xfId="0" applyNumberFormat="1" applyFont="1" applyFill="1" applyBorder="1" applyProtection="1">
      <protection locked="0"/>
    </xf>
    <xf numFmtId="0" fontId="34" fillId="30" borderId="21" xfId="0" applyFont="1" applyFill="1" applyBorder="1" applyAlignment="1">
      <alignment vertical="center" wrapText="1"/>
    </xf>
    <xf numFmtId="0" fontId="34" fillId="30" borderId="9" xfId="0" applyFont="1" applyFill="1" applyBorder="1" applyAlignment="1">
      <alignment vertical="center" wrapText="1"/>
    </xf>
    <xf numFmtId="0" fontId="34" fillId="30" borderId="21" xfId="0" applyFont="1" applyFill="1" applyBorder="1" applyAlignment="1">
      <alignment horizontal="center" vertical="center" wrapText="1"/>
    </xf>
    <xf numFmtId="0" fontId="34" fillId="30" borderId="21" xfId="0" applyFont="1" applyFill="1" applyBorder="1" applyAlignment="1">
      <alignment horizontal="justify" vertical="center" wrapText="1"/>
    </xf>
    <xf numFmtId="164" fontId="34" fillId="30" borderId="21" xfId="1" applyFont="1" applyFill="1" applyBorder="1" applyAlignment="1">
      <alignment vertical="center" wrapText="1"/>
    </xf>
    <xf numFmtId="0" fontId="34" fillId="30" borderId="22" xfId="0" applyFont="1" applyFill="1" applyBorder="1" applyAlignment="1">
      <alignment horizontal="justify" vertical="center" wrapText="1"/>
    </xf>
    <xf numFmtId="0" fontId="12" fillId="0" borderId="9" xfId="0" applyFont="1" applyFill="1" applyBorder="1" applyAlignment="1">
      <alignment horizontal="left"/>
    </xf>
    <xf numFmtId="0" fontId="4" fillId="13" borderId="0" xfId="0" applyFont="1" applyFill="1" applyBorder="1" applyAlignment="1">
      <alignment horizontal="left" vertical="center" wrapText="1"/>
    </xf>
    <xf numFmtId="0" fontId="4" fillId="13" borderId="0" xfId="0" applyFont="1" applyFill="1" applyBorder="1" applyAlignment="1">
      <alignment horizontal="left" vertical="center"/>
    </xf>
    <xf numFmtId="164" fontId="34" fillId="27" borderId="21" xfId="1" applyNumberFormat="1" applyFont="1" applyFill="1" applyBorder="1" applyAlignment="1">
      <alignment vertical="center" wrapText="1"/>
    </xf>
    <xf numFmtId="0" fontId="34" fillId="0" borderId="22" xfId="0" applyFont="1" applyFill="1" applyBorder="1" applyAlignment="1">
      <alignment horizontal="center" vertical="center" wrapText="1"/>
    </xf>
    <xf numFmtId="0" fontId="34" fillId="0" borderId="36" xfId="0" applyFont="1" applyFill="1" applyBorder="1" applyAlignment="1">
      <alignment horizontal="justify" vertical="center" wrapText="1"/>
    </xf>
    <xf numFmtId="0" fontId="34" fillId="0" borderId="35" xfId="0" applyFont="1" applyFill="1" applyBorder="1" applyAlignment="1">
      <alignment horizontal="center" vertical="center" wrapText="1"/>
    </xf>
    <xf numFmtId="0" fontId="34" fillId="0" borderId="36" xfId="0" applyFont="1" applyBorder="1" applyAlignment="1">
      <alignment horizontal="justify" vertical="center" wrapText="1"/>
    </xf>
    <xf numFmtId="0" fontId="34" fillId="0" borderId="37" xfId="0" applyFont="1" applyFill="1" applyBorder="1" applyAlignment="1">
      <alignment horizontal="center" vertical="center" wrapText="1"/>
    </xf>
    <xf numFmtId="0" fontId="34" fillId="0" borderId="1" xfId="0" applyFont="1" applyFill="1" applyBorder="1" applyAlignment="1">
      <alignment horizontal="justify" vertical="center" wrapText="1"/>
    </xf>
    <xf numFmtId="0" fontId="34" fillId="0" borderId="1" xfId="0" applyFont="1" applyFill="1" applyBorder="1" applyAlignment="1">
      <alignment horizontal="center" vertical="center" wrapText="1"/>
    </xf>
    <xf numFmtId="0" fontId="42" fillId="0" borderId="0" xfId="0" applyFont="1"/>
    <xf numFmtId="164" fontId="34" fillId="0" borderId="9" xfId="1" applyNumberFormat="1" applyFont="1" applyFill="1" applyBorder="1" applyAlignment="1">
      <alignment vertical="center" wrapText="1"/>
    </xf>
    <xf numFmtId="165" fontId="34" fillId="0" borderId="0" xfId="2" applyFont="1" applyAlignment="1">
      <alignment horizontal="justify" vertical="justify"/>
    </xf>
    <xf numFmtId="165" fontId="34" fillId="0" borderId="0" xfId="2" applyFont="1" applyAlignment="1">
      <alignment horizontal="center"/>
    </xf>
    <xf numFmtId="0" fontId="1" fillId="0" borderId="0" xfId="0" pivotButton="1" applyFont="1"/>
    <xf numFmtId="0" fontId="1" fillId="0" borderId="0" xfId="0" applyFont="1" applyAlignment="1">
      <alignment horizontal="left"/>
    </xf>
    <xf numFmtId="0" fontId="12" fillId="0" borderId="38" xfId="0" applyFont="1" applyFill="1" applyBorder="1" applyAlignment="1">
      <alignment horizontal="left" vertical="center"/>
    </xf>
    <xf numFmtId="0" fontId="1" fillId="0" borderId="32" xfId="0" applyFont="1" applyBorder="1"/>
    <xf numFmtId="0" fontId="1" fillId="0" borderId="33" xfId="0" applyFont="1" applyBorder="1"/>
    <xf numFmtId="0" fontId="1" fillId="0" borderId="23" xfId="0" applyFont="1" applyBorder="1"/>
    <xf numFmtId="0" fontId="12" fillId="6" borderId="38" xfId="0" applyFont="1" applyFill="1" applyBorder="1" applyAlignment="1">
      <alignment horizontal="left" vertical="center" wrapText="1"/>
    </xf>
    <xf numFmtId="0" fontId="12" fillId="0" borderId="19" xfId="0" applyFont="1" applyBorder="1" applyAlignment="1">
      <alignment horizontal="left" vertical="center"/>
    </xf>
    <xf numFmtId="0" fontId="12" fillId="6" borderId="38" xfId="0" applyFont="1" applyFill="1" applyBorder="1" applyAlignment="1">
      <alignment horizontal="left" vertical="center"/>
    </xf>
    <xf numFmtId="0" fontId="34" fillId="15" borderId="9" xfId="0" applyFont="1" applyFill="1" applyBorder="1" applyAlignment="1">
      <alignment horizontal="center" vertical="center" wrapText="1"/>
    </xf>
    <xf numFmtId="0" fontId="0" fillId="0" borderId="0" xfId="0" applyFont="1"/>
    <xf numFmtId="0" fontId="29" fillId="2" borderId="0" xfId="0" applyFont="1" applyFill="1" applyAlignment="1">
      <alignment horizontal="center"/>
    </xf>
    <xf numFmtId="169" fontId="1" fillId="0" borderId="0" xfId="0" applyNumberFormat="1" applyFont="1"/>
    <xf numFmtId="165" fontId="34" fillId="0" borderId="0" xfId="2" applyFont="1"/>
    <xf numFmtId="44" fontId="34" fillId="0" borderId="0" xfId="0" applyNumberFormat="1" applyFont="1"/>
    <xf numFmtId="0" fontId="1" fillId="31" borderId="40" xfId="0" applyFont="1" applyFill="1" applyBorder="1" applyAlignment="1">
      <alignment horizontal="left" indent="1"/>
    </xf>
    <xf numFmtId="169" fontId="1" fillId="31" borderId="40" xfId="0" applyNumberFormat="1" applyFont="1" applyFill="1" applyBorder="1"/>
    <xf numFmtId="0" fontId="1" fillId="0" borderId="39" xfId="0" applyFont="1" applyBorder="1" applyAlignment="1">
      <alignment horizontal="left" indent="2"/>
    </xf>
    <xf numFmtId="169" fontId="1" fillId="0" borderId="39" xfId="0" applyNumberFormat="1" applyFont="1" applyBorder="1"/>
    <xf numFmtId="0" fontId="24" fillId="2" borderId="41" xfId="0" applyFont="1" applyFill="1" applyBorder="1" applyAlignment="1">
      <alignment horizontal="center"/>
    </xf>
    <xf numFmtId="0" fontId="1" fillId="31" borderId="40" xfId="0" applyNumberFormat="1" applyFont="1" applyFill="1" applyBorder="1" applyAlignment="1">
      <alignment horizontal="center"/>
    </xf>
    <xf numFmtId="0" fontId="1" fillId="0" borderId="39" xfId="0" applyNumberFormat="1" applyFont="1" applyBorder="1" applyAlignment="1">
      <alignment horizontal="center"/>
    </xf>
    <xf numFmtId="0" fontId="24" fillId="2" borderId="29" xfId="0" applyFont="1" applyFill="1" applyBorder="1" applyAlignment="1">
      <alignment horizontal="left"/>
    </xf>
    <xf numFmtId="169" fontId="24" fillId="2" borderId="29" xfId="0" applyNumberFormat="1" applyFont="1" applyFill="1" applyBorder="1"/>
    <xf numFmtId="0" fontId="24" fillId="2" borderId="29" xfId="0" applyNumberFormat="1" applyFont="1" applyFill="1" applyBorder="1" applyAlignment="1">
      <alignment horizontal="center"/>
    </xf>
    <xf numFmtId="0" fontId="24" fillId="32" borderId="41" xfId="0" applyFont="1" applyFill="1" applyBorder="1"/>
    <xf numFmtId="0" fontId="1" fillId="0" borderId="39" xfId="0" applyFont="1" applyBorder="1" applyAlignment="1"/>
    <xf numFmtId="0" fontId="6" fillId="0" borderId="39" xfId="0" applyFont="1" applyBorder="1" applyAlignment="1">
      <alignment horizontal="left" indent="2"/>
    </xf>
    <xf numFmtId="169" fontId="6" fillId="0" borderId="39" xfId="0" applyNumberFormat="1" applyFont="1" applyBorder="1"/>
    <xf numFmtId="169" fontId="24" fillId="2" borderId="39" xfId="0" applyNumberFormat="1" applyFont="1" applyFill="1" applyBorder="1"/>
    <xf numFmtId="6" fontId="43" fillId="0" borderId="42" xfId="0" applyNumberFormat="1" applyFont="1" applyBorder="1" applyAlignment="1">
      <alignment horizontal="left" wrapText="1" readingOrder="1"/>
    </xf>
    <xf numFmtId="165" fontId="44" fillId="0" borderId="0" xfId="2" applyFont="1"/>
    <xf numFmtId="169" fontId="36" fillId="9" borderId="16" xfId="2" applyNumberFormat="1" applyFont="1" applyFill="1" applyBorder="1" applyAlignment="1">
      <alignment horizontal="center" vertical="center" wrapText="1"/>
    </xf>
    <xf numFmtId="165" fontId="41" fillId="0" borderId="21" xfId="2" applyFont="1" applyFill="1" applyBorder="1" applyAlignment="1">
      <alignment horizontal="center" vertical="center" wrapText="1"/>
    </xf>
    <xf numFmtId="0" fontId="45" fillId="0" borderId="0" xfId="0" applyFont="1" applyAlignment="1">
      <alignment horizontal="left" indent="2"/>
    </xf>
    <xf numFmtId="169" fontId="45" fillId="0" borderId="0" xfId="0" applyNumberFormat="1" applyFont="1"/>
    <xf numFmtId="0" fontId="47" fillId="2" borderId="43" xfId="0" applyFont="1" applyFill="1" applyBorder="1" applyAlignment="1">
      <alignment horizontal="center"/>
    </xf>
    <xf numFmtId="0" fontId="47" fillId="34" borderId="43" xfId="0" applyFont="1" applyFill="1" applyBorder="1"/>
    <xf numFmtId="0" fontId="46" fillId="33" borderId="0" xfId="0" applyFont="1" applyFill="1" applyAlignment="1">
      <alignment horizontal="left"/>
    </xf>
    <xf numFmtId="169" fontId="46" fillId="33" borderId="0" xfId="0" applyNumberFormat="1" applyFont="1" applyFill="1"/>
    <xf numFmtId="0" fontId="46" fillId="0" borderId="0" xfId="0" applyFont="1" applyAlignment="1">
      <alignment horizontal="left" indent="1"/>
    </xf>
    <xf numFmtId="169" fontId="46" fillId="0" borderId="0" xfId="0" applyNumberFormat="1" applyFont="1"/>
    <xf numFmtId="0" fontId="46" fillId="0" borderId="44" xfId="0" applyFont="1" applyBorder="1" applyAlignment="1">
      <alignment horizontal="left"/>
    </xf>
    <xf numFmtId="169" fontId="46" fillId="0" borderId="44" xfId="0" applyNumberFormat="1" applyFont="1" applyBorder="1"/>
    <xf numFmtId="169" fontId="0" fillId="0" borderId="0" xfId="0" applyNumberFormat="1"/>
    <xf numFmtId="0" fontId="45" fillId="23" borderId="0" xfId="0" applyFont="1" applyFill="1" applyAlignment="1">
      <alignment horizontal="left" indent="2"/>
    </xf>
    <xf numFmtId="169" fontId="45" fillId="23" borderId="0" xfId="0" applyNumberFormat="1" applyFont="1" applyFill="1"/>
    <xf numFmtId="165" fontId="48" fillId="35" borderId="0" xfId="2" applyFont="1" applyFill="1" applyProtection="1"/>
    <xf numFmtId="169" fontId="0" fillId="0" borderId="0" xfId="2" applyNumberFormat="1" applyFont="1"/>
    <xf numFmtId="164" fontId="49" fillId="19" borderId="21" xfId="0" applyNumberFormat="1" applyFont="1" applyFill="1" applyBorder="1" applyAlignment="1">
      <alignment horizontal="center"/>
    </xf>
    <xf numFmtId="0" fontId="33" fillId="26" borderId="18" xfId="0" applyFont="1" applyFill="1" applyBorder="1" applyAlignment="1">
      <alignment horizontal="center" vertical="center" wrapText="1"/>
    </xf>
    <xf numFmtId="0" fontId="33" fillId="26" borderId="15" xfId="0" applyFont="1" applyFill="1" applyBorder="1" applyAlignment="1">
      <alignment horizontal="center" vertical="center" wrapText="1"/>
    </xf>
    <xf numFmtId="17" fontId="34" fillId="0" borderId="9" xfId="2" applyNumberFormat="1" applyFont="1" applyFill="1" applyBorder="1" applyAlignment="1">
      <alignment vertical="center" wrapText="1"/>
    </xf>
    <xf numFmtId="17" fontId="34" fillId="0" borderId="9" xfId="2" applyNumberFormat="1" applyFont="1" applyFill="1" applyBorder="1" applyAlignment="1">
      <alignment horizontal="center" vertical="center" wrapText="1"/>
    </xf>
    <xf numFmtId="0" fontId="49" fillId="19" borderId="20" xfId="0" applyNumberFormat="1" applyFont="1" applyFill="1" applyBorder="1" applyAlignment="1">
      <alignment horizontal="center"/>
    </xf>
    <xf numFmtId="0" fontId="49" fillId="19" borderId="21" xfId="0" applyFont="1" applyFill="1" applyBorder="1" applyAlignment="1">
      <alignment horizontal="center"/>
    </xf>
    <xf numFmtId="0" fontId="49" fillId="19" borderId="21" xfId="0" applyFont="1" applyFill="1" applyBorder="1" applyAlignment="1">
      <alignment horizontal="center" wrapText="1"/>
    </xf>
    <xf numFmtId="0" fontId="49" fillId="19" borderId="21" xfId="0" applyFont="1" applyFill="1" applyBorder="1" applyAlignment="1">
      <alignment horizontal="center" vertical="justify"/>
    </xf>
    <xf numFmtId="166" fontId="49" fillId="19" borderId="21" xfId="0" applyNumberFormat="1" applyFont="1" applyFill="1" applyBorder="1" applyAlignment="1">
      <alignment horizontal="center"/>
    </xf>
    <xf numFmtId="165" fontId="49" fillId="19" borderId="21" xfId="0" applyNumberFormat="1" applyFont="1" applyFill="1" applyBorder="1" applyAlignment="1">
      <alignment horizontal="center"/>
    </xf>
    <xf numFmtId="0" fontId="49" fillId="19" borderId="21" xfId="0" applyNumberFormat="1" applyFont="1" applyFill="1" applyBorder="1" applyAlignment="1">
      <alignment horizontal="center"/>
    </xf>
    <xf numFmtId="0" fontId="49" fillId="19" borderId="22" xfId="0" applyFont="1" applyFill="1" applyBorder="1" applyAlignment="1">
      <alignment horizontal="center" vertical="center"/>
    </xf>
    <xf numFmtId="14" fontId="49" fillId="19" borderId="21" xfId="0" applyNumberFormat="1" applyFont="1" applyFill="1" applyBorder="1" applyAlignment="1">
      <alignment horizontal="center"/>
    </xf>
    <xf numFmtId="17" fontId="34" fillId="0" borderId="9" xfId="1" applyNumberFormat="1" applyFont="1" applyFill="1" applyBorder="1" applyAlignment="1">
      <alignment vertical="center" wrapText="1"/>
    </xf>
    <xf numFmtId="17" fontId="34" fillId="0" borderId="21" xfId="1" applyNumberFormat="1" applyFont="1" applyFill="1" applyBorder="1" applyAlignment="1">
      <alignment vertical="center" wrapText="1"/>
    </xf>
    <xf numFmtId="17" fontId="34" fillId="0" borderId="21" xfId="1" applyNumberFormat="1" applyFont="1" applyFill="1" applyBorder="1" applyAlignment="1">
      <alignment horizontal="center" vertical="center" wrapText="1"/>
    </xf>
    <xf numFmtId="9" fontId="34" fillId="0" borderId="0" xfId="0" applyNumberFormat="1" applyFont="1" applyAlignment="1">
      <alignment horizontal="center" vertical="justify"/>
    </xf>
    <xf numFmtId="0" fontId="34" fillId="0" borderId="0" xfId="0" applyFont="1" applyAlignment="1">
      <alignment horizontal="center" vertical="justify"/>
    </xf>
    <xf numFmtId="165" fontId="34" fillId="0" borderId="0" xfId="2" applyFont="1" applyAlignment="1">
      <alignment horizontal="center" vertical="justify"/>
    </xf>
    <xf numFmtId="165" fontId="44" fillId="0" borderId="0" xfId="2" applyFont="1" applyAlignment="1">
      <alignment horizontal="center"/>
    </xf>
    <xf numFmtId="17" fontId="34" fillId="27" borderId="21" xfId="1" applyNumberFormat="1" applyFont="1" applyFill="1" applyBorder="1" applyAlignment="1">
      <alignment vertical="center" wrapText="1"/>
    </xf>
    <xf numFmtId="17" fontId="34" fillId="30" borderId="21" xfId="1" applyNumberFormat="1" applyFont="1" applyFill="1" applyBorder="1" applyAlignment="1">
      <alignment vertical="center" wrapText="1"/>
    </xf>
    <xf numFmtId="17" fontId="34" fillId="0" borderId="9" xfId="1" applyNumberFormat="1" applyFont="1" applyFill="1" applyBorder="1" applyAlignment="1">
      <alignment horizontal="center" vertical="center" wrapText="1"/>
    </xf>
    <xf numFmtId="165" fontId="0" fillId="0" borderId="0" xfId="2" applyFont="1"/>
    <xf numFmtId="44" fontId="0" fillId="0" borderId="0" xfId="0" applyNumberFormat="1"/>
    <xf numFmtId="0" fontId="33" fillId="25" borderId="16" xfId="0" applyFont="1" applyFill="1" applyBorder="1" applyAlignment="1">
      <alignment horizontal="center" vertical="center" wrapText="1"/>
    </xf>
    <xf numFmtId="165" fontId="34" fillId="0" borderId="0" xfId="0" applyNumberFormat="1" applyFont="1" applyAlignment="1">
      <alignment horizontal="center"/>
    </xf>
    <xf numFmtId="0" fontId="24" fillId="9" borderId="24" xfId="0" applyFont="1" applyFill="1" applyBorder="1" applyAlignment="1">
      <alignment horizontal="center"/>
    </xf>
    <xf numFmtId="169" fontId="1" fillId="0" borderId="1" xfId="2" applyNumberFormat="1" applyFont="1" applyFill="1" applyBorder="1" applyAlignment="1">
      <alignment horizontal="center" vertical="center"/>
    </xf>
    <xf numFmtId="0" fontId="24" fillId="0" borderId="0" xfId="0" applyFont="1" applyFill="1" applyBorder="1" applyAlignment="1">
      <alignment horizontal="center"/>
    </xf>
    <xf numFmtId="0" fontId="24" fillId="9" borderId="0" xfId="0" applyFont="1" applyFill="1" applyBorder="1" applyAlignment="1">
      <alignment horizontal="center"/>
    </xf>
    <xf numFmtId="165" fontId="1" fillId="0" borderId="1" xfId="2" applyFont="1" applyFill="1" applyBorder="1" applyAlignment="1">
      <alignment horizontal="center" vertical="center"/>
    </xf>
    <xf numFmtId="0" fontId="24" fillId="2" borderId="41" xfId="0" applyFont="1" applyFill="1" applyBorder="1" applyAlignment="1">
      <alignment horizontal="center"/>
    </xf>
    <xf numFmtId="0" fontId="24" fillId="2" borderId="41" xfId="0" applyFont="1" applyFill="1" applyBorder="1" applyAlignment="1">
      <alignment horizontal="center" wrapText="1"/>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26" fillId="19" borderId="26" xfId="6" applyFont="1" applyFill="1" applyBorder="1" applyAlignment="1">
      <alignment horizontal="center" vertical="center" wrapText="1"/>
    </xf>
    <xf numFmtId="0" fontId="26" fillId="19" borderId="30" xfId="6" applyFont="1" applyFill="1" applyBorder="1" applyAlignment="1">
      <alignment horizontal="center" vertical="center" wrapText="1"/>
    </xf>
    <xf numFmtId="0" fontId="26" fillId="19" borderId="27" xfId="6" applyFont="1" applyFill="1" applyBorder="1" applyAlignment="1">
      <alignment horizontal="center" vertical="center" wrapText="1"/>
    </xf>
    <xf numFmtId="0" fontId="9" fillId="7" borderId="0" xfId="0" applyFont="1" applyFill="1" applyAlignment="1">
      <alignment horizontal="center" vertical="center" textRotation="255" wrapText="1"/>
    </xf>
    <xf numFmtId="0" fontId="19" fillId="7" borderId="1" xfId="0" applyFont="1" applyFill="1" applyBorder="1" applyAlignment="1">
      <alignment horizontal="center" vertical="center" textRotation="90" wrapText="1"/>
    </xf>
    <xf numFmtId="0" fontId="9" fillId="7" borderId="5" xfId="0" applyFont="1" applyFill="1" applyBorder="1" applyAlignment="1">
      <alignment horizontal="center" vertical="center" textRotation="90" wrapText="1"/>
    </xf>
    <xf numFmtId="0" fontId="9" fillId="7" borderId="6" xfId="0" applyFont="1" applyFill="1" applyBorder="1" applyAlignment="1">
      <alignment horizontal="center" vertical="center" textRotation="90" wrapText="1"/>
    </xf>
    <xf numFmtId="0" fontId="9" fillId="7" borderId="4" xfId="0" applyFont="1" applyFill="1" applyBorder="1" applyAlignment="1">
      <alignment horizontal="center" vertical="center" textRotation="90" wrapText="1"/>
    </xf>
    <xf numFmtId="0" fontId="21" fillId="7" borderId="11" xfId="6" applyFont="1" applyFill="1" applyBorder="1" applyAlignment="1">
      <alignment horizontal="center" vertical="center" wrapText="1"/>
    </xf>
    <xf numFmtId="0" fontId="21" fillId="7" borderId="13" xfId="6" applyFont="1" applyFill="1" applyBorder="1" applyAlignment="1">
      <alignment horizontal="center" vertical="center" wrapText="1"/>
    </xf>
    <xf numFmtId="0" fontId="21" fillId="7" borderId="12" xfId="6" applyFont="1" applyFill="1" applyBorder="1" applyAlignment="1">
      <alignment horizontal="center" vertical="center" wrapText="1"/>
    </xf>
    <xf numFmtId="0" fontId="24" fillId="9" borderId="0" xfId="0" applyFont="1" applyFill="1" applyAlignment="1">
      <alignment horizontal="center"/>
    </xf>
    <xf numFmtId="0" fontId="24" fillId="2" borderId="11" xfId="0" applyFont="1" applyFill="1" applyBorder="1" applyAlignment="1">
      <alignment horizontal="center"/>
    </xf>
    <xf numFmtId="0" fontId="24" fillId="2" borderId="12" xfId="0" applyFont="1" applyFill="1" applyBorder="1" applyAlignment="1">
      <alignment horizontal="center"/>
    </xf>
    <xf numFmtId="0" fontId="24" fillId="2" borderId="23" xfId="0" applyFont="1" applyFill="1" applyBorder="1" applyAlignment="1">
      <alignment horizontal="center"/>
    </xf>
    <xf numFmtId="0" fontId="24" fillId="2" borderId="26" xfId="0" applyFont="1" applyFill="1" applyBorder="1" applyAlignment="1">
      <alignment horizontal="center"/>
    </xf>
    <xf numFmtId="0" fontId="24" fillId="2" borderId="27" xfId="0" applyFont="1" applyFill="1" applyBorder="1" applyAlignment="1">
      <alignment horizontal="center"/>
    </xf>
  </cellXfs>
  <cellStyles count="11">
    <cellStyle name="BodyStyle" xfId="3" xr:uid="{00000000-0005-0000-0000-000000000000}"/>
    <cellStyle name="HeaderStyle" xfId="6" xr:uid="{00000000-0005-0000-0000-000001000000}"/>
    <cellStyle name="Moneda" xfId="2" builtinId="4"/>
    <cellStyle name="Moneda [0]" xfId="1" builtinId="7"/>
    <cellStyle name="Moneda [0] 2" xfId="7" xr:uid="{00000000-0005-0000-0000-000004000000}"/>
    <cellStyle name="Moneda 2" xfId="4" xr:uid="{00000000-0005-0000-0000-000005000000}"/>
    <cellStyle name="Moneda 3" xfId="8" xr:uid="{00000000-0005-0000-0000-000006000000}"/>
    <cellStyle name="Moneda 4" xfId="9" xr:uid="{00000000-0005-0000-0000-000007000000}"/>
    <cellStyle name="Normal" xfId="0" builtinId="0"/>
    <cellStyle name="Normal 2" xfId="10" xr:uid="{00000000-0005-0000-0000-000009000000}"/>
    <cellStyle name="Porcentaje" xfId="5" builtinId="5"/>
  </cellStyles>
  <dxfs count="160">
    <dxf>
      <fill>
        <patternFill>
          <bgColor rgb="FFC00000"/>
        </patternFill>
      </fill>
    </dxf>
    <dxf>
      <fill>
        <patternFill>
          <bgColor rgb="FFC00000"/>
        </patternFill>
      </fill>
    </dxf>
    <dxf>
      <fill>
        <patternFill>
          <bgColor rgb="FFC00000"/>
        </patternFill>
      </fill>
    </dxf>
    <dxf>
      <numFmt numFmtId="165" formatCode="_(&quot;$&quot;* #,##0.00_);_(&quot;$&quot;* \(#,##0.00\);_(&quot;$&quot;* &quot;-&quot;??_);_(@_)"/>
    </dxf>
    <dxf>
      <numFmt numFmtId="165" formatCode="_(&quot;$&quot;* #,##0.00_);_(&quot;$&quot;* \(#,##0.00\);_(&quot;$&quot;* &quot;-&quot;??_);_(@_)"/>
    </dxf>
    <dxf>
      <fill>
        <patternFill patternType="solid">
          <bgColor theme="9" tint="0.59999389629810485"/>
        </patternFill>
      </fill>
    </dxf>
    <dxf>
      <fill>
        <patternFill patternType="solid">
          <bgColor theme="9" tint="0.59999389629810485"/>
        </patternFill>
      </fill>
    </dxf>
    <dxf>
      <fill>
        <patternFill>
          <bgColor theme="9" tint="0.59999389629810485"/>
        </patternFill>
      </fill>
    </dxf>
    <dxf>
      <font>
        <sz val="11"/>
      </font>
    </dxf>
    <dxf>
      <font>
        <sz val="11"/>
      </font>
    </dxf>
    <dxf>
      <font>
        <sz val="11"/>
      </font>
    </dxf>
    <dxf>
      <font>
        <sz val="11"/>
      </font>
    </dxf>
    <dxf>
      <font>
        <sz val="11"/>
      </font>
    </dxf>
    <dxf>
      <font>
        <sz val="11"/>
      </font>
    </dxf>
    <dxf>
      <font>
        <sz val="11"/>
      </font>
    </dxf>
    <dxf>
      <font>
        <sz val="11"/>
      </font>
    </dxf>
    <dxf>
      <fill>
        <patternFill>
          <bgColor theme="4" tint="-0.249977111117893"/>
        </patternFill>
      </fill>
    </dxf>
    <dxf>
      <font>
        <b/>
      </font>
    </dxf>
    <dxf>
      <alignment horizontal="center" readingOrder="0"/>
    </dxf>
    <dxf>
      <fill>
        <patternFill patternType="solid">
          <bgColor theme="4" tint="-0.499984740745262"/>
        </patternFill>
      </fill>
    </dxf>
    <dxf>
      <numFmt numFmtId="169" formatCode="_(&quot;$&quot;* #,##0_);_(&quot;$&quot;* \(#,##0\);_(&quot;$&quot;* &quot;-&quot;??_);_(@_)"/>
    </dxf>
    <dxf>
      <font>
        <sz val="10.5"/>
      </font>
    </dxf>
    <dxf>
      <font>
        <sz val="10.5"/>
      </font>
    </dxf>
    <dxf>
      <font>
        <sz val="10.5"/>
      </font>
    </dxf>
    <dxf>
      <font>
        <name val="Tahoma"/>
        <scheme val="none"/>
      </font>
    </dxf>
    <dxf>
      <font>
        <name val="Tahoma"/>
        <scheme val="none"/>
      </font>
    </dxf>
    <dxf>
      <font>
        <name val="Tahoma"/>
        <scheme val="none"/>
      </font>
    </dxf>
    <dxf>
      <font>
        <name val="Tahoma"/>
        <scheme val="none"/>
      </font>
    </dxf>
    <dxf>
      <font>
        <name val="Tahoma"/>
        <scheme val="none"/>
      </font>
    </dxf>
    <dxf>
      <numFmt numFmtId="165" formatCode="_(&quot;$&quot;* #,##0.00_);_(&quot;$&quot;* \(#,##0.00\);_(&quot;$&quot;* &quot;-&quot;??_);_(@_)"/>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color theme="3" tint="-0.499984740745262"/>
        <name val="Cambria"/>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theme="8" tint="-0.249977111117893"/>
        </right>
        <top style="thin">
          <color theme="8" tint="-0.249977111117893"/>
        </top>
        <bottom style="thin">
          <color theme="8" tint="-0.249977111117893"/>
        </bottom>
      </border>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center" textRotation="0" wrapText="0" indent="0" justifyLastLine="0" shrinkToFit="0" readingOrder="0"/>
      <border diagonalUp="0" diagonalDown="0" outline="0">
        <left style="thin">
          <color theme="8" tint="-0.249977111117893"/>
        </left>
        <right/>
        <top style="thin">
          <color theme="8" tint="-0.249977111117893"/>
        </top>
        <bottom/>
      </border>
    </dxf>
    <dxf>
      <font>
        <strike val="0"/>
        <outline val="0"/>
        <shadow val="0"/>
        <u val="none"/>
        <vertAlign val="baseline"/>
        <sz val="11"/>
        <name val="Cambria"/>
        <scheme val="none"/>
      </font>
      <alignment horizontal="justify" vertical="center" textRotation="0" indent="0" justifyLastLine="0" shrinkToFit="0" readingOrder="0"/>
      <border outline="0">
        <right style="thin">
          <color theme="8" tint="-0.249977111117893"/>
        </right>
      </border>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fill>
        <patternFill patternType="none">
          <fgColor indexed="64"/>
          <bgColor auto="1"/>
        </patternFill>
      </fill>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border outline="0">
        <right style="thin">
          <color theme="8" tint="-0.249977111117893"/>
        </right>
      </border>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numFmt numFmtId="166" formatCode="_-&quot;$&quot;\ * #,##0_-;\-&quot;$&quot;\ * #,##0_-;_-&quot;$&quot;\ * &quot;-&quot;??_-;_-@_-"/>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border outline="0">
        <left style="thin">
          <color theme="8" tint="-0.249977111117893"/>
        </left>
      </border>
    </dxf>
    <dxf>
      <font>
        <b val="0"/>
        <i val="0"/>
        <strike val="0"/>
        <condense val="0"/>
        <extend val="0"/>
        <outline val="0"/>
        <shadow val="0"/>
        <u val="none"/>
        <vertAlign val="baseline"/>
        <sz val="11"/>
        <color theme="0"/>
        <name val="Cambria"/>
        <scheme val="none"/>
      </font>
      <numFmt numFmtId="166" formatCode="_-&quot;$&quot;\ * #,##0_-;\-&quot;$&quot;\ * #,##0_-;_-&quot;$&quot;\ * &quot;-&quot;??_-;_-@_-"/>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b val="0"/>
        <strike val="0"/>
        <outline val="0"/>
        <shadow val="0"/>
        <u val="none"/>
        <vertAlign val="baseline"/>
        <sz val="11"/>
        <color theme="0"/>
        <name val="Cambria"/>
        <scheme val="none"/>
      </font>
      <numFmt numFmtId="169" formatCode="_(&quot;$&quot;* #,##0_);_(&quot;$&quot;* \(#,##0\);_(&quot;$&quot;* &quot;-&quot;??_);_(@_)"/>
      <fill>
        <patternFill patternType="solid">
          <fgColor indexed="64"/>
          <bgColor theme="4" tint="-0.499984740745262"/>
        </patternFill>
      </fill>
    </dxf>
    <dxf>
      <font>
        <b val="0"/>
        <i val="0"/>
        <strike val="0"/>
        <condense val="0"/>
        <extend val="0"/>
        <outline val="0"/>
        <shadow val="0"/>
        <u val="none"/>
        <vertAlign val="baseline"/>
        <sz val="11"/>
        <color theme="0"/>
        <name val="Cambria"/>
        <scheme val="none"/>
      </font>
      <numFmt numFmtId="166" formatCode="_-&quot;$&quot;\ * #,##0_-;\-&quot;$&quot;\ * #,##0_-;_-&quot;$&quot;\ * &quot;-&quot;??_-;_-@_-"/>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border outline="0">
        <right style="thin">
          <color theme="8" tint="-0.249977111117893"/>
        </right>
      </border>
    </dxf>
    <dxf>
      <font>
        <b val="0"/>
        <i val="0"/>
        <strike val="0"/>
        <condense val="0"/>
        <extend val="0"/>
        <outline val="0"/>
        <shadow val="0"/>
        <u val="none"/>
        <vertAlign val="baseline"/>
        <sz val="11"/>
        <color theme="0"/>
        <name val="Cambria"/>
        <scheme val="none"/>
      </font>
      <numFmt numFmtId="166" formatCode="_-&quot;$&quot;\ * #,##0_-;\-&quot;$&quot;\ * #,##0_-;_-&quot;$&quot;\ * &quot;-&quot;??_-;_-@_-"/>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numFmt numFmtId="0" formatCode="General"/>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b val="0"/>
        <i val="0"/>
        <strike val="0"/>
        <condense val="0"/>
        <extend val="0"/>
        <outline val="0"/>
        <shadow val="0"/>
        <u val="none"/>
        <vertAlign val="baseline"/>
        <sz val="11"/>
        <color theme="4" tint="-0.249977111117893"/>
        <name val="Cambri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b val="0"/>
        <i val="0"/>
        <strike val="0"/>
        <condense val="0"/>
        <extend val="0"/>
        <outline val="0"/>
        <shadow val="0"/>
        <u val="none"/>
        <vertAlign val="baseline"/>
        <sz val="11"/>
        <color theme="0"/>
        <name val="Cambria"/>
        <scheme val="none"/>
      </font>
      <numFmt numFmtId="166" formatCode="_-&quot;$&quot;\ * #,##0_-;\-&quot;$&quot;\ * #,##0_-;_-&quot;$&quot;\ * &quot;-&quot;??_-;_-@_-"/>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numFmt numFmtId="0" formatCode="General"/>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numFmt numFmtId="166" formatCode="_-&quot;$&quot;\ * #,##0_-;\-&quot;$&quot;\ * #,##0_-;_-&quot;$&quot;\ * &quot;-&quot;??_-;_-@_-"/>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numFmt numFmtId="166" formatCode="_-&quot;$&quot;\ * #,##0_-;\-&quot;$&quot;\ * #,##0_-;_-&quot;$&quot;\ * &quot;-&quot;??_-;_-@_-"/>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numFmt numFmtId="165" formatCode="_(&quot;$&quot;* #,##0.00_);_(&quot;$&quot;* \(#,##0.00\);_(&quot;$&quot;* &quot;-&quot;??_);_(@_)"/>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numFmt numFmtId="166" formatCode="_-&quot;$&quot;\ * #,##0_-;\-&quot;$&quot;\ * #,##0_-;_-&quot;$&quot;\ * &quot;-&quot;??_-;_-@_-"/>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numFmt numFmtId="19" formatCode="d/mm/yyyy"/>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b val="0"/>
        <i val="0"/>
        <strike val="0"/>
        <condense val="0"/>
        <extend val="0"/>
        <outline val="0"/>
        <shadow val="0"/>
        <u val="none"/>
        <vertAlign val="baseline"/>
        <sz val="11"/>
        <color theme="1"/>
        <name val="Cambria"/>
        <scheme val="none"/>
      </font>
      <numFmt numFmtId="164" formatCode="_(&quot;$&quot;* #,##0_);_(&quot;$&quot;* \(#,##0\);_(&quot;$&quot;* &quot;-&quot;_);_(@_)"/>
      <fill>
        <patternFill patternType="none">
          <fgColor indexed="64"/>
          <bgColor indexed="65"/>
        </patternFill>
      </fill>
      <alignment horizontal="general" vertical="center" textRotation="0" wrapText="1" indent="0" justifyLastLine="0" shrinkToFit="0" readingOrder="0"/>
      <border diagonalUp="0" diagonalDown="0">
        <left style="thin">
          <color theme="8" tint="-0.249977111117893"/>
        </left>
        <right style="thin">
          <color theme="8" tint="-0.249977111117893"/>
        </right>
        <top style="thin">
          <color theme="8" tint="-0.249977111117893"/>
        </top>
        <bottom/>
        <vertical/>
        <horizontal/>
      </border>
    </dxf>
    <dxf>
      <font>
        <b val="0"/>
        <i val="0"/>
        <strike val="0"/>
        <condense val="0"/>
        <extend val="0"/>
        <outline val="0"/>
        <shadow val="0"/>
        <u val="none"/>
        <vertAlign val="baseline"/>
        <sz val="11"/>
        <color theme="0"/>
        <name val="Cambria"/>
        <scheme val="none"/>
      </font>
      <numFmt numFmtId="164" formatCode="_(&quot;$&quot;* #,##0_);_(&quot;$&quot;* \(#,##0\);_(&quot;$&quot;* &quot;-&quot;_);_(@_)"/>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b val="0"/>
        <i val="0"/>
        <strike val="0"/>
        <condense val="0"/>
        <extend val="0"/>
        <outline val="0"/>
        <shadow val="0"/>
        <u val="none"/>
        <vertAlign val="baseline"/>
        <sz val="11"/>
        <color theme="1"/>
        <name val="Cambria"/>
        <scheme val="none"/>
      </font>
      <numFmt numFmtId="169" formatCode="_(&quot;$&quot;* #,##0_);_(&quot;$&quot;* \(#,##0\);_(&quot;$&quot;* &quot;-&quot;??_);_(@_)"/>
      <fill>
        <patternFill patternType="none">
          <fgColor indexed="64"/>
          <bgColor indexed="65"/>
        </patternFill>
      </fill>
      <alignment horizontal="general" vertical="center" textRotation="0" wrapText="1" indent="0" justifyLastLine="0" shrinkToFit="0" readingOrder="0"/>
      <border diagonalUp="0" diagonalDown="0">
        <left style="thin">
          <color theme="8" tint="-0.249977111117893"/>
        </left>
        <right style="thin">
          <color theme="8" tint="-0.249977111117893"/>
        </right>
        <top style="thin">
          <color theme="8" tint="-0.249977111117893"/>
        </top>
        <bottom/>
        <vertical/>
        <horizontal/>
      </border>
    </dxf>
    <dxf>
      <font>
        <b val="0"/>
        <i val="0"/>
        <strike val="0"/>
        <condense val="0"/>
        <extend val="0"/>
        <outline val="0"/>
        <shadow val="0"/>
        <u val="none"/>
        <vertAlign val="baseline"/>
        <sz val="11"/>
        <color theme="0"/>
        <name val="Cambria"/>
        <scheme val="none"/>
      </font>
      <numFmt numFmtId="164" formatCode="_(&quot;$&quot;* #,##0_);_(&quot;$&quot;* \(#,##0\);_(&quot;$&quot;* &quot;-&quot;_);_(@_)"/>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b val="0"/>
        <i val="0"/>
        <strike val="0"/>
        <condense val="0"/>
        <extend val="0"/>
        <outline val="0"/>
        <shadow val="0"/>
        <u val="none"/>
        <vertAlign val="baseline"/>
        <sz val="11"/>
        <color rgb="FFFF0000"/>
        <name val="Cambria"/>
        <scheme val="none"/>
      </font>
      <numFmt numFmtId="164" formatCode="_(&quot;$&quot;* #,##0_);_(&quot;$&quot;* \(#,##0\);_(&quot;$&quot;* &quot;-&quot;_);_(@_)"/>
      <fill>
        <patternFill patternType="none">
          <fgColor indexed="64"/>
          <bgColor indexed="65"/>
        </patternFill>
      </fill>
      <alignment horizontal="general" vertical="center" textRotation="0" wrapText="1"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justify"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1"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1"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1"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1"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dxf>
    <dxf>
      <font>
        <b val="0"/>
        <i val="0"/>
        <strike val="0"/>
        <condense val="0"/>
        <extend val="0"/>
        <outline val="0"/>
        <shadow val="0"/>
        <u val="none"/>
        <vertAlign val="baseline"/>
        <sz val="11"/>
        <color theme="0"/>
        <name val="Cambria"/>
        <scheme val="none"/>
      </font>
      <fill>
        <patternFill patternType="solid">
          <fgColor indexed="64"/>
          <bgColor theme="3" tint="-0.499984740745262"/>
        </patternFill>
      </fill>
      <alignment horizontal="center" vertical="bottom" textRotation="0" wrapText="0" indent="0" justifyLastLine="0" shrinkToFit="0" readingOrder="0"/>
      <border diagonalUp="0" diagonalDown="0" outline="0">
        <left style="thin">
          <color theme="8" tint="-0.249977111117893"/>
        </left>
        <right style="thin">
          <color theme="8" tint="-0.249977111117893"/>
        </right>
        <top style="thin">
          <color theme="8" tint="-0.249977111117893"/>
        </top>
        <bottom/>
      </border>
    </dxf>
    <dxf>
      <font>
        <strike val="0"/>
        <outline val="0"/>
        <shadow val="0"/>
        <u val="none"/>
        <vertAlign val="baseline"/>
        <sz val="11"/>
        <name val="Cambria"/>
        <scheme val="none"/>
      </font>
      <border outline="0">
        <left style="thin">
          <color theme="8" tint="-0.249977111117893"/>
        </left>
      </border>
    </dxf>
    <dxf>
      <font>
        <b val="0"/>
        <i val="0"/>
        <strike val="0"/>
        <condense val="0"/>
        <extend val="0"/>
        <outline val="0"/>
        <shadow val="0"/>
        <u val="none"/>
        <vertAlign val="baseline"/>
        <sz val="11"/>
        <color theme="0"/>
        <name val="Cambria"/>
        <scheme val="none"/>
      </font>
      <numFmt numFmtId="0" formatCode="General"/>
      <fill>
        <patternFill patternType="solid">
          <fgColor indexed="64"/>
          <bgColor theme="3" tint="-0.499984740745262"/>
        </patternFill>
      </fill>
      <alignment horizontal="center" vertical="bottom" textRotation="0" wrapText="0" indent="0" justifyLastLine="0" shrinkToFit="0" readingOrder="0"/>
      <border diagonalUp="0" diagonalDown="0" outline="0">
        <left/>
        <right style="thin">
          <color theme="8" tint="-0.249977111117893"/>
        </right>
        <top style="thin">
          <color theme="8" tint="-0.249977111117893"/>
        </top>
        <bottom/>
      </border>
    </dxf>
    <dxf>
      <font>
        <b/>
        <i val="0"/>
        <strike val="0"/>
        <condense val="0"/>
        <extend val="0"/>
        <outline val="0"/>
        <shadow val="0"/>
        <u val="none"/>
        <vertAlign val="baseline"/>
        <sz val="11"/>
        <color theme="0"/>
        <name val="Cambria"/>
        <scheme val="none"/>
      </font>
      <fill>
        <patternFill patternType="solid">
          <fgColor indexed="64"/>
          <bgColor rgb="FF800000"/>
        </patternFill>
      </fill>
      <alignment horizontal="center" vertical="center" textRotation="0" wrapText="1" indent="0" justifyLastLine="0" shrinkToFit="0" readingOrder="0"/>
      <border diagonalUp="0" diagonalDown="0" outline="0">
        <left/>
        <right style="thin">
          <color theme="8" tint="-0.249977111117893"/>
        </right>
        <top style="thin">
          <color theme="8" tint="-0.249977111117893"/>
        </top>
        <bottom style="thin">
          <color theme="8" tint="-0.249977111117893"/>
        </bottom>
      </border>
    </dxf>
    <dxf>
      <border>
        <top style="thin">
          <color theme="8" tint="-0.249977111117893"/>
        </top>
      </border>
    </dxf>
    <dxf>
      <font>
        <strike val="0"/>
        <outline val="0"/>
        <shadow val="0"/>
        <u val="none"/>
        <vertAlign val="baseline"/>
        <sz val="11"/>
        <name val="Cambria"/>
        <scheme val="none"/>
      </font>
      <alignment horizontal="center" vertical="bottom" textRotation="0" wrapText="0" indent="0" justifyLastLine="0" shrinkToFit="0" readingOrder="0"/>
      <border diagonalUp="0" diagonalDown="0" outline="0">
        <left style="thin">
          <color theme="8" tint="-0.249977111117893"/>
        </left>
        <right style="thin">
          <color theme="8" tint="-0.249977111117893"/>
        </right>
        <top/>
        <bottom/>
      </border>
    </dxf>
    <dxf>
      <border diagonalUp="0" diagonalDown="0">
        <left style="thin">
          <color theme="8" tint="-0.249977111117893"/>
        </left>
        <right style="thin">
          <color theme="8" tint="-0.249977111117893"/>
        </right>
        <top style="thin">
          <color theme="8" tint="-0.249977111117893"/>
        </top>
        <bottom style="thin">
          <color theme="8" tint="-0.249977111117893"/>
        </bottom>
      </border>
    </dxf>
    <dxf>
      <font>
        <strike val="0"/>
        <outline val="0"/>
        <shadow val="0"/>
        <u val="none"/>
        <vertAlign val="baseline"/>
        <sz val="11"/>
        <name val="Cambria"/>
        <scheme val="none"/>
      </font>
      <alignment vertical="center" textRotation="0" wrapText="1" indent="0" justifyLastLine="0" shrinkToFit="0" readingOrder="0"/>
    </dxf>
    <dxf>
      <border>
        <bottom style="thin">
          <color theme="8" tint="-0.249977111117893"/>
        </bottom>
      </border>
    </dxf>
    <dxf>
      <font>
        <strike val="0"/>
        <outline val="0"/>
        <shadow val="0"/>
        <u val="none"/>
        <vertAlign val="baseline"/>
        <sz val="11"/>
        <name val="Cambria"/>
        <scheme val="none"/>
      </font>
      <alignment horizontal="center" vertical="center" textRotation="0" wrapText="1" indent="0" justifyLastLine="0" shrinkToFit="0" readingOrder="0"/>
      <border diagonalUp="0" diagonalDown="0" outline="0">
        <left style="thin">
          <color theme="8" tint="-0.249977111117893"/>
        </left>
        <right style="thin">
          <color theme="8" tint="-0.249977111117893"/>
        </right>
        <top/>
        <bottom/>
      </border>
    </dxf>
    <dxf>
      <font>
        <color rgb="FF9C0006"/>
      </font>
      <fill>
        <patternFill>
          <bgColor rgb="FFFFC7CE"/>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C00000"/>
        </patternFill>
      </fill>
    </dxf>
    <dxf>
      <font>
        <color rgb="FF9C0006"/>
      </font>
      <fill>
        <patternFill>
          <bgColor rgb="FFFFC7CE"/>
        </patternFill>
      </fill>
    </dxf>
    <dxf>
      <fill>
        <patternFill>
          <bgColor rgb="FFC00000"/>
        </patternFill>
      </fill>
    </dxf>
    <dxf>
      <font>
        <color rgb="FF9C0006"/>
      </font>
      <fill>
        <patternFill>
          <bgColor rgb="FFFFC7CE"/>
        </patternFill>
      </fill>
    </dxf>
    <dxf>
      <fill>
        <patternFill>
          <bgColor rgb="FFC00000"/>
        </patternFill>
      </fill>
    </dxf>
    <dxf>
      <font>
        <color rgb="FF9C0006"/>
      </font>
      <fill>
        <patternFill>
          <bgColor rgb="FFFFC7CE"/>
        </patternFill>
      </fill>
    </dxf>
    <dxf>
      <fill>
        <patternFill>
          <bgColor rgb="FFC00000"/>
        </patternFill>
      </fill>
    </dxf>
    <dxf>
      <font>
        <color rgb="FF9C0006"/>
      </font>
      <fill>
        <patternFill>
          <bgColor rgb="FFFFC7CE"/>
        </patternFill>
      </fill>
    </dxf>
    <dxf>
      <fill>
        <patternFill>
          <bgColor rgb="FFC00000"/>
        </patternFill>
      </fill>
    </dxf>
    <dxf>
      <font>
        <color rgb="FF9C0006"/>
      </font>
      <fill>
        <patternFill>
          <bgColor rgb="FFFFC7CE"/>
        </patternFill>
      </fill>
    </dxf>
    <dxf>
      <fill>
        <patternFill>
          <bgColor rgb="FFC00000"/>
        </patternFill>
      </fill>
    </dxf>
    <dxf>
      <font>
        <color rgb="FF9C0006"/>
      </font>
      <fill>
        <patternFill>
          <bgColor rgb="FFFFC7CE"/>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1304925</xdr:colOff>
      <xdr:row>28</xdr:row>
      <xdr:rowOff>66675</xdr:rowOff>
    </xdr:from>
    <xdr:to>
      <xdr:col>3</xdr:col>
      <xdr:colOff>685800</xdr:colOff>
      <xdr:row>31</xdr:row>
      <xdr:rowOff>104775</xdr:rowOff>
    </xdr:to>
    <xdr:cxnSp macro="">
      <xdr:nvCxnSpPr>
        <xdr:cNvPr id="2" name="Conector recto de flecha 1">
          <a:extLst>
            <a:ext uri="{FF2B5EF4-FFF2-40B4-BE49-F238E27FC236}">
              <a16:creationId xmlns:a16="http://schemas.microsoft.com/office/drawing/2014/main" id="{00000000-0008-0000-0D00-000002000000}"/>
            </a:ext>
          </a:extLst>
        </xdr:cNvPr>
        <xdr:cNvCxnSpPr/>
      </xdr:nvCxnSpPr>
      <xdr:spPr>
        <a:xfrm flipV="1">
          <a:off x="4543425" y="4600575"/>
          <a:ext cx="1228725" cy="581025"/>
        </a:xfrm>
        <a:prstGeom prst="straightConnector1">
          <a:avLst/>
        </a:prstGeom>
        <a:ln>
          <a:solidFill>
            <a:schemeClr val="accent1">
              <a:lumMod val="75000"/>
            </a:schemeClr>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38100</xdr:colOff>
      <xdr:row>28</xdr:row>
      <xdr:rowOff>66675</xdr:rowOff>
    </xdr:from>
    <xdr:to>
      <xdr:col>2</xdr:col>
      <xdr:colOff>333375</xdr:colOff>
      <xdr:row>33</xdr:row>
      <xdr:rowOff>133352</xdr:rowOff>
    </xdr:to>
    <xdr:cxnSp macro="">
      <xdr:nvCxnSpPr>
        <xdr:cNvPr id="3" name="Conector recto de flecha 2">
          <a:extLst>
            <a:ext uri="{FF2B5EF4-FFF2-40B4-BE49-F238E27FC236}">
              <a16:creationId xmlns:a16="http://schemas.microsoft.com/office/drawing/2014/main" id="{00000000-0008-0000-0D00-000003000000}"/>
            </a:ext>
          </a:extLst>
        </xdr:cNvPr>
        <xdr:cNvCxnSpPr/>
      </xdr:nvCxnSpPr>
      <xdr:spPr>
        <a:xfrm flipV="1">
          <a:off x="4619625" y="4600575"/>
          <a:ext cx="295275" cy="990602"/>
        </a:xfrm>
        <a:prstGeom prst="straightConnector1">
          <a:avLst/>
        </a:prstGeom>
        <a:ln>
          <a:solidFill>
            <a:schemeClr val="accent1">
              <a:lumMod val="75000"/>
            </a:schemeClr>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1304925</xdr:colOff>
      <xdr:row>28</xdr:row>
      <xdr:rowOff>66675</xdr:rowOff>
    </xdr:from>
    <xdr:to>
      <xdr:col>3</xdr:col>
      <xdr:colOff>685800</xdr:colOff>
      <xdr:row>31</xdr:row>
      <xdr:rowOff>104775</xdr:rowOff>
    </xdr:to>
    <xdr:cxnSp macro="">
      <xdr:nvCxnSpPr>
        <xdr:cNvPr id="2" name="Conector recto de flecha 1">
          <a:extLst>
            <a:ext uri="{FF2B5EF4-FFF2-40B4-BE49-F238E27FC236}">
              <a16:creationId xmlns:a16="http://schemas.microsoft.com/office/drawing/2014/main" id="{00000000-0008-0000-0E00-000002000000}"/>
            </a:ext>
          </a:extLst>
        </xdr:cNvPr>
        <xdr:cNvCxnSpPr/>
      </xdr:nvCxnSpPr>
      <xdr:spPr>
        <a:xfrm flipV="1">
          <a:off x="1524000" y="5400675"/>
          <a:ext cx="1447800" cy="609600"/>
        </a:xfrm>
        <a:prstGeom prst="straightConnector1">
          <a:avLst/>
        </a:prstGeom>
        <a:ln>
          <a:solidFill>
            <a:schemeClr val="accent1">
              <a:lumMod val="75000"/>
            </a:schemeClr>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38100</xdr:colOff>
      <xdr:row>28</xdr:row>
      <xdr:rowOff>66675</xdr:rowOff>
    </xdr:from>
    <xdr:to>
      <xdr:col>2</xdr:col>
      <xdr:colOff>333375</xdr:colOff>
      <xdr:row>33</xdr:row>
      <xdr:rowOff>133352</xdr:rowOff>
    </xdr:to>
    <xdr:cxnSp macro="">
      <xdr:nvCxnSpPr>
        <xdr:cNvPr id="3" name="Conector recto de flecha 2">
          <a:extLst>
            <a:ext uri="{FF2B5EF4-FFF2-40B4-BE49-F238E27FC236}">
              <a16:creationId xmlns:a16="http://schemas.microsoft.com/office/drawing/2014/main" id="{00000000-0008-0000-0E00-000003000000}"/>
            </a:ext>
          </a:extLst>
        </xdr:cNvPr>
        <xdr:cNvCxnSpPr/>
      </xdr:nvCxnSpPr>
      <xdr:spPr>
        <a:xfrm flipV="1">
          <a:off x="1562100" y="5400675"/>
          <a:ext cx="295275" cy="1019177"/>
        </a:xfrm>
        <a:prstGeom prst="straightConnector1">
          <a:avLst/>
        </a:prstGeom>
        <a:ln>
          <a:solidFill>
            <a:schemeClr val="accent1">
              <a:lumMod val="75000"/>
            </a:schemeClr>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win Andres Clavijo Romero" refreshedDate="44114.538393402778" createdVersion="5" refreshedVersion="5" minRefreshableVersion="3" recordCount="15" xr:uid="{00000000-000A-0000-FFFF-FFFF00000000}">
  <cacheSource type="worksheet">
    <worksheetSource ref="D1:E16" sheet="2. CXP 2020 - 2021"/>
  </cacheSource>
  <cacheFields count="2">
    <cacheField name="COMPONENTE DE GASTO" numFmtId="0">
      <sharedItems count="4">
        <s v="GASTOS_DE_FUNCIONAMIENTO"/>
        <s v="GASTOS_DE_OPERACIÓN_COMERCIAL"/>
        <s v="GASTOS_DE_INVERSIÓN"/>
        <s v="GASTOS DE FUNCIONAMIENTO" u="1"/>
      </sharedItems>
    </cacheField>
    <cacheField name="SALDO A CONSTITUIR EN CUENTAS POR PAGAR 2020-2021" numFmtId="165">
      <sharedItems containsSemiMixedTypes="0" containsString="0" containsNumber="1" containsInteger="1" minValue="1000000" maxValue="128423582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win Andres Clavijo Romero" refreshedDate="44128.781363888891" createdVersion="5" refreshedVersion="5" minRefreshableVersion="3" recordCount="460" xr:uid="{00000000-000A-0000-FFFF-FFFF01000000}">
  <cacheSource type="worksheet">
    <worksheetSource name="Tabla2"/>
  </cacheSource>
  <cacheFields count="47">
    <cacheField name="ÍTEM" numFmtId="0">
      <sharedItems/>
    </cacheField>
    <cacheField name="DIRECCIÓN DE CARGA" numFmtId="0">
      <sharedItems containsBlank="1" count="6">
        <s v="Secretaría_General"/>
        <s v="Dirección_General"/>
        <s v="Dirección_de_Evaluación"/>
        <s v="Dirección_de_Producción_y_Operaciones"/>
        <s v="Dirección_de_Tecnología_e_Información"/>
        <m u="1"/>
      </sharedItems>
    </cacheField>
    <cacheField name="ÁREA DE CARGA DE PPTO" numFmtId="0">
      <sharedItems/>
    </cacheField>
    <cacheField name="CÓDIGO DE ÁREA PPTO" numFmtId="0">
      <sharedItems/>
    </cacheField>
    <cacheField name="CUENTA PRESUPUESTAL" numFmtId="0">
      <sharedItems containsBlank="1" count="5">
        <s v="GASTOS_DE_FUNCIONAMIENTO"/>
        <s v="GASTOS_DE_INVERSIÓN"/>
        <s v="GASTOS_DE_OPERACIÓN_COMERCIAL"/>
        <s v="DISPONIBILIDAD_FINAL"/>
        <m u="1"/>
      </sharedItems>
    </cacheField>
    <cacheField name="SUBCUENTA " numFmtId="0">
      <sharedItems containsBlank="1" count="8">
        <s v="ADQUISICIÓN_DE_BIENES_Y_SERVICIOS_"/>
        <s v="PROGRAMAS_DE_INVERSIÓN"/>
        <s v="GASTOS_DE_COMERCIALIZACIÓN_Y_PRODUCCIÓN_1"/>
        <s v="GASTOS_POR_TRIBUTOS_MULTAS_SANCIONES_E_INTERESES_DE_MORA"/>
        <s v="TRANSFERENCIAS_CORRIENTES"/>
        <s v="GASTOS_DE_PERSONAL_"/>
        <m/>
        <s v="DISPONIBILIDAD_FINAL"/>
      </sharedItems>
    </cacheField>
    <cacheField name="OBJETO " numFmtId="0">
      <sharedItems containsBlank="1"/>
    </cacheField>
    <cacheField name="ORDINAL " numFmtId="0">
      <sharedItems containsBlank="1" count="25">
        <s v="SERVICIOS_PRESTADOS_A_LAS_EMPRESAS_Y_SERVICIOS_DE_PRODUCCIÓN_"/>
        <s v="SERVICIOS_PARA_LA_COMUNIDAD_SOCIALES_Y_PERSONALES"/>
        <s v="PRODUCTOS_METÁLICOS_Y_PAQUETES_DE_SOFTWARE"/>
        <s v="PRODUCTOS_ALIMENTICIOS_BEBIDAS_Y_TABACO_TEXTILES_PRENDAS DE VESTIR_Y_PRODUCTOS_DE_CUERO"/>
        <s v="OTROS_BIENES_TRANSPORTABLES_EXCEPTO_PRODUCTOS_METÁLICOS_MAQUINARIA_Y_EQUIPO"/>
        <s v="INV_Fortalecimiento_Institucional_del_Icfes"/>
        <s v="SERVICIOS_FINANCIEROS_Y_SERVICIOS_CONEXOS_SERVICIOS_INMOBILIARIOS_Y_SERVICIOS_DE_LEASING"/>
        <s v="SERVICIOS_DE_ALOJAMIENTO_SERVICIOS_DE_SUMINISTRO_DE_COMIDAS_Y_BEBIDAS_SERVICIOS_DE_TRANSPORTE_Y_SERVICIOS_DE_DISTRIBUCIÓN_DE_ELECTRICIDAD_GAS_Y_AGUA"/>
        <s v="Fortalecimiento_del_servicio_de_evaluación_de_la_educación_realizado_por_el_Icfes"/>
        <s v="Fortalecimiento_del_plan_de_tecnología_de_la_información_y_las_comunicaciones_en_el_Icfes"/>
        <s v="ACTIVOS_FIJOS_"/>
        <s v="TASAS_Y_DERECHOS_ADMINISTRATIVOS_"/>
        <s v="SENTENCIAS_"/>
        <s v="IMPUESTOS_TERRITORIALES_"/>
        <s v="VIÁTICOS_DE_LOS_FUNCIONARIOS_EN_COMISIÓN"/>
        <s v="CUOTA_DE_FISCALIZACIÓN_Y_AUDITAJE"/>
        <s v="SALARIO_"/>
        <s v="REMUNERACIONES_NO_CONSTITUTIVAS_DE_FACTOR_SALARIAL_"/>
        <s v="CONTRIBUCIONES_INHERENTES_A_LA_NOMINA_"/>
        <s v="PRESTACIONES_SOCIALES_RELACIONADAS_CON_EL_EMPLEO_"/>
        <m/>
        <s v="DISPONIBILIDAD_FINAL"/>
        <s v="INV_Reestructuración_de_Exámenes_de_Estado" u="1"/>
        <s v="INV_Plan_de_Tecnología_" u="1"/>
        <s v="INV_Modernización_del_ICFES" u="1"/>
      </sharedItems>
    </cacheField>
    <cacheField name="SUBORDINAL " numFmtId="0">
      <sharedItems containsBlank="1" count="55">
        <m/>
        <s v="SERVICIOS DE CONSULTORÍA EN ADMINISTRACIÓN Y SERVICIOS DE GESTIÓN; SERVICIOS DE TECNOLOGÍA DE LA INFORMACIÓN"/>
        <s v="SERVICIOS DE MANTENIMIENTO Y REPARACIÓN DE PRODUCTOS METÁLICOS ELABORADOS MAQUINARIA Y EQUIPO"/>
        <s v="APARATOS MÉDICOS Y QUIRÚRGICOS Y APARATOS ORTÉSICOS Y PROTÉSICOS"/>
        <s v="OTROS PRODUCTOS DE CAUCHO"/>
        <s v="OTROS PRODUCTOS PLÁSTICOS"/>
        <s v="OTROS TIPOS DE EDUCACIÓN Y SERVICIOS DE APOYO EDUCATIVO"/>
        <s v="SERVICIOS DE SALUD HUMANA"/>
        <s v="OTROS SERVICIOS AUXILIARES"/>
        <s v="SERVICIOS DE ORGANIZACIÓN DE VIAJES OPERADORES TURÍSTICOS Y SERVICIOS CONEXOS"/>
        <s v="SERVICIOS DEPORTIVOS Y DEPORTES RECREATIVOS"/>
        <s v="Adquisición de bienes y servicios"/>
        <s v="LLANTAS DE CAUCHO Y NEUMÁTICOS (CÁMARAS DE AIRE)"/>
        <s v="SERVICIOS DE SEGUROS Y PENSIONES (CON EXCLUSIÓN DE SERVICIOS DE REASEGURO), EXCEPTO LOS SERVICIOS DE SEGUROS SOCIALES"/>
        <s v="OTROS SERVICIOS DE APOYO AL TRANSPORTE"/>
        <s v="PASTA DE PAPEL, PAPEL Y CARTÓN"/>
        <s v="SERVICIOS DE INVESTIGACIÓN Y SEGURIDAD"/>
        <s v="SERVICIOS DE TRANSPORTE DE CARGA POR VÍA TERRESTRE"/>
        <s v="SERVICIOS DE LIMPIEZA"/>
        <s v="SERVICIOS POSTALES Y DE MENSAJERÍA"/>
        <s v="SERVICIOS DE CONTENIDOS EN LÍNEA (ON-LINE)"/>
        <s v="SERVICIOS JURÍDICOS"/>
        <s v="OTROS SERVICIOS PROFESIONALES Y TÉCNICOS N.C.P."/>
        <s v="DERECHOS DE USO DE PRODUCTOS DE PROPIEDAD INTELECTUAL Y OTROS PRODUCTOS SIMILARES"/>
        <s v="PAQUETES DE SOFTWARE "/>
        <s v="SERVICIOS DE ARRENDAMIENTO O ALQUILER DE MAQUINARIA Y EQUIPO SIN OPERARIO"/>
        <s v="MAQUINARIA DE INFORMÁTICA Y SUS PARTES, PIEZAS Y ACCESORIOS"/>
        <s v="SERVICIOS DE TELECOMUNICACIONES A TRAVÉS DE INTERNET"/>
        <s v="TASAS_Y_DERECHOS_ADMINISTRATIVOS_"/>
        <s v="SENTENCIAS"/>
        <s v="SERVICIOS DE DISTRIBUCIÓN DE AGUA (POR CUENTA PROPIA)"/>
        <s v="SERVICIOS DE DISTRIBUCIÓN DE ELECTRICIDAD, Y SERVICIOS DE DISTRIBUCIÓN DE GAS (POR CUENTA PROPIA)"/>
        <s v="SERVICIOS DE ALCANTARILLADO, SERVICIOS DE LIMPIEZA, TRATAMIENTO DE AGUAS RESIDUALES Y TANQUES SÉPTICOS"/>
        <s v="SERVICIOS DE TELEFONÍA Y OTRAS TELECOMUNICACIONES"/>
        <s v="IMPUESTO PREDIAL Y SOBRETASA AMBIENTAL"/>
        <s v="IMPUESTO SOBRE VEHÍCULOS AUTOMOTORES"/>
        <s v="LIBROS IMPRESOS "/>
        <s v="DIARIOS, REVISTAS Y PUBLICACIONES PERIÓDICAS, PUBLICADOS MENOS DE CUATRO VECES POR SEMANA"/>
        <s v="MAPAS IMPRESOS; MÚSICA IMPRESA O EN MANUSCRITO; TARJETAS POSTALES, TARJETAS DE FELICITACIÓN, FOTOGRAFÍAS Y PLANOS"/>
        <s v="SELLOS, CHEQUERAS, BILLETES DE BANCO, TÍTULOS DE ACCIONES, CATÁLOGOS Y FOLLETOS, MATERIAL PARA ANUNCIOS PUBLICITARIOS Y OTROS MATERIALES IMPRESOS "/>
        <s v="PINTURAS Y BARNICES Y PRODUCTOS RELACIONADOS; COLORES PARA LA PINTURA ARTÍSTICA; TINTAS"/>
        <s v="VIDRIO Y PRODUCTOS DE VIDRIO"/>
        <s v="PRODUCTOS METÁLICOS ELABORADOS (EXCEPTO MAQUINARIA Y EQUIPO) "/>
        <s v="ACUMULADORES, PILAS Y BATERÍAS PRIMARIAS Y SUS PARTES Y PIEZAS "/>
        <s v="SERVICIOS DE SUMINISTRO DE COMIDAS"/>
        <s v="SERVICIOS INMOBILIARIOS A COMISIÓN O POR CONTRATO"/>
        <s v="SERVICIOS DE ALOJAMIENTO PARA ESTANCIAS CORTAS"/>
        <s v="SERVICIOS DE TRANSPORTE DE PASAJEROS"/>
        <s v="VIÁTICOS DE LOS FUNCIONARIOS EN COMISIÓN"/>
        <s v="Transferencias Corrientes"/>
        <s v="CUOTA DE FISCALIZACIÓN Y AUDITAJE"/>
        <s v="SERVICIOS DE EMPLEO"/>
        <s v="SERVICIOS DE ARRENDAMIENTO SIN OPCIÓN DE COMPRA DE OTROS BIENES"/>
        <s v="ACEITES DE PETRÓLEO O ACEITES OBTENIDOS DE MINERALES BITUMINOSOS (EXCEPTO LOS ACEITES CRUDOS); PREPARADOS N.C.P., QUE CONTENGAN POR LO MENOS EL 70% DE SU PESO EN ACEITES DE ESOS TIPOS Y CUYOS COMPONENTES BÁSICOS SEAN ESOS ACEITES"/>
        <s v="DISPONIBILIDAD_FINAL"/>
      </sharedItems>
    </cacheField>
    <cacheField name="CÓD. RUBRO" numFmtId="0">
      <sharedItems containsBlank="1" containsMixedTypes="1" containsNumber="1" containsInteger="1" minValue="2219410" maxValue="8090010"/>
    </cacheField>
    <cacheField name="DESCRIPCIÓN DEL OBJETO CONTRACTUAL" numFmtId="0">
      <sharedItems longText="1"/>
    </cacheField>
    <cacheField name="APROPIACIÓN INICIAL 2021" numFmtId="0">
      <sharedItems containsSemiMixedTypes="0" containsString="0" containsNumber="1" containsInteger="1" minValue="340000" maxValue="40000000000"/>
    </cacheField>
    <cacheField name="AP INC GMF" numFmtId="0">
      <sharedItems containsString="0" containsBlank="1" containsNumber="1" containsInteger="1" minValue="341360" maxValue="40160000000"/>
    </cacheField>
    <cacheField name="MES DE CONTRATACIÓN" numFmtId="0">
      <sharedItems containsString="0" containsBlank="1" containsNumber="1" containsInteger="1" minValue="1" maxValue="12" count="13">
        <n v="1"/>
        <n v="2"/>
        <n v="7"/>
        <n v="6"/>
        <n v="3"/>
        <n v="4"/>
        <n v="5"/>
        <n v="10"/>
        <n v="11"/>
        <n v="9"/>
        <m/>
        <n v="8"/>
        <n v="12"/>
      </sharedItems>
    </cacheField>
    <cacheField name="MES DE FINALIZACIÓN DEL CONTRATO" numFmtId="0">
      <sharedItems containsString="0" containsBlank="1" containsNumber="1" containsInteger="1" minValue="2" maxValue="12"/>
    </cacheField>
    <cacheField name="CÓDIGO DE PRODUCTO ICFES" numFmtId="0">
      <sharedItems containsNonDate="0" containsString="0" containsBlank="1"/>
    </cacheField>
    <cacheField name="PRODUCTO ICFES" numFmtId="0">
      <sharedItems containsBlank="1"/>
    </cacheField>
    <cacheField name="Código UNSPSC" numFmtId="0">
      <sharedItems containsNonDate="0" containsString="0" containsBlank="1"/>
    </cacheField>
    <cacheField name="DESCRIPCIÓN DE LA CATEGORÍA" numFmtId="0">
      <sharedItems containsBlank="1"/>
    </cacheField>
    <cacheField name="FECHA DE SUSCRIPCIÓN O PERFECCIONAMIENTO" numFmtId="14">
      <sharedItems containsNonDate="0" containsString="0" containsBlank="1"/>
    </cacheField>
    <cacheField name="FECHA FINAL DEL ACTO ADMINISTRATIVO" numFmtId="14">
      <sharedItems containsNonDate="0" containsString="0" containsBlank="1"/>
    </cacheField>
    <cacheField name="No. de CTO / RESOLUCIÓN" numFmtId="0">
      <sharedItems containsNonDate="0" containsString="0" containsBlank="1"/>
    </cacheField>
    <cacheField name="No. Caso" numFmtId="0">
      <sharedItems containsNonDate="0" containsString="0" containsBlank="1"/>
    </cacheField>
    <cacheField name="# CDP" numFmtId="0">
      <sharedItems containsNonDate="0" containsString="0" containsBlank="1"/>
    </cacheField>
    <cacheField name="VR CDP" numFmtId="0">
      <sharedItems containsNonDate="0" containsString="0" containsBlank="1"/>
    </cacheField>
    <cacheField name="LCDP" numFmtId="165">
      <sharedItems containsNonDate="0" containsString="0" containsBlank="1"/>
    </cacheField>
    <cacheField name="VR FINAL CDP" numFmtId="0">
      <sharedItems containsNonDate="0" containsString="0" containsBlank="1"/>
    </cacheField>
    <cacheField name="SALDO CDP" numFmtId="0">
      <sharedItems containsNonDate="0" containsString="0" containsBlank="1"/>
    </cacheField>
    <cacheField name="# RP" numFmtId="0">
      <sharedItems containsNonDate="0" containsString="0" containsBlank="1"/>
    </cacheField>
    <cacheField name="VR DEL RP" numFmtId="0">
      <sharedItems containsNonDate="0" containsString="0" containsBlank="1"/>
    </cacheField>
    <cacheField name="LRP" numFmtId="0">
      <sharedItems containsNonDate="0" containsString="0" containsBlank="1"/>
    </cacheField>
    <cacheField name="VR FINAL RP" numFmtId="0">
      <sharedItems containsNonDate="0" containsString="0" containsBlank="1"/>
    </cacheField>
    <cacheField name="PRIORIDAD" numFmtId="0">
      <sharedItems containsBlank="1" containsMixedTypes="1" containsNumber="1" containsInteger="1" minValue="3" maxValue="3"/>
    </cacheField>
    <cacheField name="OBSERVACIONES" numFmtId="0">
      <sharedItems containsBlank="1" containsMixedTypes="1" containsNumber="1" containsInteger="1" minValue="3" maxValue="3" longText="1"/>
    </cacheField>
    <cacheField name="CREDITO" numFmtId="0">
      <sharedItems containsNonDate="0" containsString="0" containsBlank="1"/>
    </cacheField>
    <cacheField name="CONTRACRÉDITO" numFmtId="0">
      <sharedItems containsNonDate="0" containsString="0" containsBlank="1"/>
    </cacheField>
    <cacheField name="APROPIACIÓN FINAL 2021" numFmtId="169">
      <sharedItems containsSemiMixedTypes="0" containsString="0" containsNumber="1" containsInteger="1" minValue="340000" maxValue="40000000000"/>
    </cacheField>
    <cacheField name="SALDO 2021" numFmtId="166">
      <sharedItems containsSemiMixedTypes="0" containsString="0" containsNumber="1" containsInteger="1" minValue="340000" maxValue="40000000000"/>
    </cacheField>
    <cacheField name="TERCERO" numFmtId="0">
      <sharedItems containsBlank="1"/>
    </cacheField>
    <cacheField name="PJ / PN" numFmtId="0">
      <sharedItems/>
    </cacheField>
    <cacheField name="CONCEPTO" numFmtId="0">
      <sharedItems containsBlank="1" count="12">
        <s v="1. Plan Anual de Adquisiciones"/>
        <s v="2. Vigencias Futuras"/>
        <s v="3. Presupuesto"/>
        <s v="10. Servicios Públicos"/>
        <s v="11. Caja Menor"/>
        <s v="6. Gastos de Viaje"/>
        <s v="5. Nómina"/>
        <s v="4. Cuentas por Pagar 20-21"/>
        <s v="7. GMF"/>
        <s v="9. Disponibilidad Final"/>
        <m u="1"/>
        <s v="6. Convocatoria de Investigación" u="1"/>
      </sharedItems>
    </cacheField>
    <cacheField name="MODALIDAD DE SELECCIÓN" numFmtId="0">
      <sharedItems/>
    </cacheField>
    <cacheField name="ACTIVIDAD ESTRATÉGICA " numFmtId="0">
      <sharedItems containsBlank="1" longText="1"/>
    </cacheField>
    <cacheField name="COMENTARIOS ACTIVIDAD" numFmtId="0">
      <sharedItems containsBlank="1" longText="1"/>
    </cacheField>
    <cacheField name="DIFERENCIA" numFmtId="0" formula="#NAME?-'APROPIACIÓN INICIAL 2021'" databaseField="0"/>
    <cacheField name="Campo1" numFmtId="0" formula="('APROPIACIÓN INICIAL 2021'/#NAME?)-1" databaseField="0"/>
    <cacheField name="% VAR" numFmtId="0" formula="('APROPIACIÓN INICIAL 2021'/#NAME?)-1"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
  <r>
    <x v="0"/>
    <n v="1500000"/>
  </r>
  <r>
    <x v="1"/>
    <n v="100000000"/>
  </r>
  <r>
    <x v="0"/>
    <n v="1000000"/>
  </r>
  <r>
    <x v="0"/>
    <n v="1000000"/>
  </r>
  <r>
    <x v="1"/>
    <n v="507879516"/>
  </r>
  <r>
    <x v="0"/>
    <n v="2189600"/>
  </r>
  <r>
    <x v="2"/>
    <n v="159726889"/>
  </r>
  <r>
    <x v="1"/>
    <n v="1284235824"/>
  </r>
  <r>
    <x v="1"/>
    <n v="141091020"/>
  </r>
  <r>
    <x v="1"/>
    <n v="3529540"/>
  </r>
  <r>
    <x v="1"/>
    <n v="204420962"/>
  </r>
  <r>
    <x v="0"/>
    <n v="32625736"/>
  </r>
  <r>
    <x v="1"/>
    <n v="23567246"/>
  </r>
  <r>
    <x v="0"/>
    <n v="5000000"/>
  </r>
  <r>
    <x v="1"/>
    <n v="3555720"/>
  </r>
</pivotCacheRecords>
</file>

<file path=xl/pivotCache/pivotCacheRecords2.xml><?xml version="1.0" encoding="utf-8"?>
<pivotCacheRecords xmlns="http://schemas.openxmlformats.org/spreadsheetml/2006/main" xmlns:r="http://schemas.openxmlformats.org/officeDocument/2006/relationships" count="460">
  <r>
    <s v="PDTE"/>
    <x v="0"/>
    <s v="Subdirección_Financiera_y_Contable"/>
    <s v="SDFINAN"/>
    <x v="0"/>
    <x v="0"/>
    <s v="ADQUISICIONES_DIFERENTES_DE_ACTIVOS_"/>
    <x v="0"/>
    <x v="0"/>
    <s v=" "/>
    <s v="Realizar las actividades relacionadas con la afectación, funcionalidad y revisión del proceso presupuestal del Icfes, así como las demás actividades de la Subdirección Financiera y Contable"/>
    <n v="76603095"/>
    <n v="76909507"/>
    <x v="0"/>
    <n v="12"/>
    <m/>
    <s v=" "/>
    <m/>
    <s v=" "/>
    <m/>
    <m/>
    <m/>
    <m/>
    <m/>
    <m/>
    <m/>
    <m/>
    <m/>
    <m/>
    <m/>
    <m/>
    <m/>
    <s v="Prioridad #1 - Inicia el 05 de enero de 2021"/>
    <m/>
    <m/>
    <m/>
    <n v="76603095"/>
    <n v="76603095"/>
    <m/>
    <s v="Persona Natural"/>
    <x v="0"/>
    <s v="Contratación Directa (ID)"/>
    <s v="Otra actividad detallada en el campo de comentarios porque no se encuentra en la lista de opciones. "/>
    <s v="Se debe incluir en el plan de acción 2021 una actividad que de cuenta de la gestión que realiza el área para el funcionamiento de la entidad . Actividad Preliminar: Gestionar y controlar la utilización de los recursos financieros"/>
  </r>
  <r>
    <s v="PDTE"/>
    <x v="0"/>
    <s v="Subdirección_Financiera_y_Contable"/>
    <s v="SDFINAN"/>
    <x v="0"/>
    <x v="0"/>
    <s v="ADQUISICIONES_DIFERENTES_DE_ACTIVOS_"/>
    <x v="0"/>
    <x v="0"/>
    <s v=" "/>
    <s v="Prestación de servicios profesionales para realizar las actividades de planeación, ejecución, revisión, seguimiento y actualización al proceso presupuestal del Icfes, y al plan anual de adquisiciones."/>
    <n v="94933333"/>
    <n v="95313066"/>
    <x v="0"/>
    <n v="12"/>
    <m/>
    <s v=" "/>
    <m/>
    <s v=" "/>
    <m/>
    <m/>
    <m/>
    <m/>
    <m/>
    <m/>
    <m/>
    <m/>
    <m/>
    <m/>
    <m/>
    <m/>
    <m/>
    <s v="Prioridad #1 - Inicia el 05 de enero de 2021"/>
    <m/>
    <m/>
    <m/>
    <n v="94933333"/>
    <n v="94933333"/>
    <m/>
    <s v="Persona Natural"/>
    <x v="0"/>
    <s v="Contratación Directa (ID)"/>
    <s v="Otra actividad detallada en el campo de comentarios porque no se encuentra en la lista de opciones. "/>
    <s v="Se debe incluir en el plan de acción 2021 una actividad que de cuenta de la gestión que realiza el área para el funcionamiento de la entidad . Actividad Preliminar: Gestionar y controlar la utilización de los recursos financieros"/>
  </r>
  <r>
    <s v="PDTE"/>
    <x v="0"/>
    <s v="Subdirección_Financiera_y_Contable"/>
    <s v="SDFINAN"/>
    <x v="0"/>
    <x v="0"/>
    <s v="ADQUISICIONES_DIFERENTES_DE_ACTIVOS_"/>
    <x v="0"/>
    <x v="0"/>
    <s v=" "/>
    <s v="Prestación de servicios profesionales para realizar la identificación y registro de ingresos en el sistema financiero, elaboración de facturación, seguimiento y control a las cuentas por cobrar del Instituto y apoyo en la realización de estudios financieros en los procesos de contratación adelantados por el Icfes."/>
    <n v="94235431"/>
    <n v="94612373"/>
    <x v="0"/>
    <n v="12"/>
    <m/>
    <s v=" "/>
    <m/>
    <s v=" "/>
    <m/>
    <m/>
    <m/>
    <m/>
    <m/>
    <m/>
    <m/>
    <m/>
    <m/>
    <m/>
    <m/>
    <m/>
    <m/>
    <s v="Prioridad #1 - Inicia el 05 de enero de 2021"/>
    <m/>
    <m/>
    <m/>
    <n v="94235431"/>
    <n v="94235431"/>
    <m/>
    <s v="Persona Natural"/>
    <x v="0"/>
    <s v="Contratación Directa (ID)"/>
    <s v="Actividad relacionada con el proyecto 3.2.2 Optimizar la gestión de recursos de capital"/>
    <s v="Se debe incluir en el plan de acción 2021 una actividad que de cuenta de la gestión que realiza el área para el funcionamiento de la entidad . Actividad Preliminar: Gestionar y controlar la utilización de los recursos financieros"/>
  </r>
  <r>
    <s v="PDTE"/>
    <x v="0"/>
    <s v="Subdirección_Financiera_y_Contable"/>
    <s v="SDFINAN"/>
    <x v="0"/>
    <x v="0"/>
    <s v="ADQUISICIONES_DIFERENTES_DE_ACTIVOS_"/>
    <x v="0"/>
    <x v="0"/>
    <s v=" "/>
    <s v="Prestación de servicios para apoyar en las actividades relacionadas con la recepción, revisión y radicación de facturas de proveedores y contratistas, así mismo con la administración y reporte en las plataformas documentales. "/>
    <n v="44743314"/>
    <n v="44922287"/>
    <x v="0"/>
    <n v="12"/>
    <m/>
    <s v=" "/>
    <m/>
    <s v=" "/>
    <m/>
    <m/>
    <m/>
    <m/>
    <m/>
    <m/>
    <m/>
    <m/>
    <m/>
    <m/>
    <m/>
    <m/>
    <m/>
    <s v="Prioridad #1 - Inicia el 05 de enero de 2021"/>
    <m/>
    <m/>
    <m/>
    <n v="44743314"/>
    <n v="44743314"/>
    <m/>
    <s v="Persona Natural"/>
    <x v="0"/>
    <s v="Contratación Directa (ID)"/>
    <s v="Otra actividad detallada en el campo de comentarios porque no se encuentra en la lista de opciones. "/>
    <s v="Se debe incluir en el plan de acción 2021 una actividad que de cuenta de la gestión que realiza el área para el funcionamiento de la entidad . Actividad Preliminar: Gestionar y controlar la utilización de los recursos financieros"/>
  </r>
  <r>
    <s v="PDTE"/>
    <x v="0"/>
    <s v="Subdirección_Financiera_y_Contable"/>
    <s v="SDFINAN"/>
    <x v="0"/>
    <x v="0"/>
    <s v="ADQUISICIONES_DIFERENTES_DE_ACTIVOS_"/>
    <x v="0"/>
    <x v="0"/>
    <s v=" "/>
    <s v="Prestación de servicios profesionales para gestionar la revisión, análisis, verificación y depuración de la información contable del Icfes, dando aplicación a las Normas Internacionales de Contabilidad para el Sector Público NICSP; y en la generación de los reportes de ley."/>
    <n v="76603095"/>
    <n v="76909507"/>
    <x v="0"/>
    <n v="12"/>
    <m/>
    <s v=" "/>
    <m/>
    <s v=" "/>
    <m/>
    <m/>
    <m/>
    <m/>
    <m/>
    <m/>
    <m/>
    <m/>
    <m/>
    <m/>
    <m/>
    <m/>
    <m/>
    <s v="Prioridad #1 - Inicia el 05 de enero de 2021"/>
    <m/>
    <m/>
    <m/>
    <n v="76603095"/>
    <n v="76603095"/>
    <m/>
    <s v="Persona Natural"/>
    <x v="0"/>
    <s v="Contratación Directa (ID)"/>
    <s v="Actividad: Revisión del modelo de costeo y definición de las tarifas de las pruebas de Estado. Origen: Proyecto estratégico 3.2.1 Definición del Sistema y Método financiero de los servicios que presta el Icfes_x0009__x0009__x0009__x0009__x0009__x0009__x0009__x0009__x0009__x0009_"/>
    <s v="Se debe incluir en el plan de acción 2021 una actividad que de cuenta de la gestión que realiza el área para el funcionamiento de la entidad . Actividad Preliminar: Gestionar y controlar la utilización de los recursos financieros"/>
  </r>
  <r>
    <s v="PDTE"/>
    <x v="0"/>
    <s v="Subdirección_Financiera_y_Contable"/>
    <s v="SDFINAN"/>
    <x v="0"/>
    <x v="0"/>
    <s v="ADQUISICIONES_DIFERENTES_DE_ACTIVOS_"/>
    <x v="0"/>
    <x v="0"/>
    <s v=" "/>
    <s v="Prestación de servicios profesionales para gestionar las actividades de reconocimiento, identificación y control de egresos, legalización de viáticos, análisis de flujo de caja y acompañamiento en el manejo de liquidez."/>
    <n v="79061667"/>
    <n v="79377914"/>
    <x v="0"/>
    <n v="12"/>
    <m/>
    <s v=" "/>
    <m/>
    <s v=" "/>
    <m/>
    <m/>
    <m/>
    <m/>
    <m/>
    <m/>
    <m/>
    <m/>
    <m/>
    <m/>
    <m/>
    <m/>
    <m/>
    <s v="Prioridad #1 - Inicia el 05 de enero de 2021"/>
    <m/>
    <m/>
    <m/>
    <n v="79061667"/>
    <n v="79061667"/>
    <m/>
    <s v="Persona Natural"/>
    <x v="0"/>
    <s v="Contratación Directa (ID)"/>
    <s v="Actividad relacionada con el proyecto 3.2.2 Optimizar la gestión de recursos de capital"/>
    <s v="Se debe incluir en el plan de acción 2021 una actividad que de cuenta de la gestión que realiza el área para el funcionamiento de la entidad . Actividad Preliminar: Gestionar y controlar la utilización de los recursos financieros"/>
  </r>
  <r>
    <s v="PDTE"/>
    <x v="0"/>
    <s v="Subdirección_Financiera_y_Contable"/>
    <s v="SDFINAN"/>
    <x v="0"/>
    <x v="0"/>
    <s v="ADQUISICIONES_DIFERENTES_DE_ACTIVOS_"/>
    <x v="0"/>
    <x v="0"/>
    <s v=" "/>
    <s v="Prestación de servicios profesionales para gestionar la liquidación, seguimiento y análisis de las cuentas por pagar del Icfes, así como la revisión, análisis, verificación y depuración de la información contable y tributaria del Instituto."/>
    <n v="76603095"/>
    <n v="76909507"/>
    <x v="0"/>
    <n v="12"/>
    <m/>
    <s v=" "/>
    <m/>
    <s v=" "/>
    <m/>
    <m/>
    <m/>
    <m/>
    <m/>
    <m/>
    <m/>
    <m/>
    <m/>
    <m/>
    <m/>
    <m/>
    <m/>
    <s v="Prioridad #1 - Inicia el 05 de enero de 2021"/>
    <m/>
    <m/>
    <m/>
    <n v="76603095"/>
    <n v="76603095"/>
    <m/>
    <s v="Persona Natural"/>
    <x v="0"/>
    <s v="Contratación Directa (ID)"/>
    <s v="Otra actividad detallada en el campo de comentarios porque no se encuentra en la lista de opciones. "/>
    <s v="Se debe incluir en el plan de acción 2021 una actividad que de cuenta de la gestión que realiza el área para el funcionamiento de la entidad . Actividad Preliminar: Gestionar y controlar la utilización de los recursos financieros"/>
  </r>
  <r>
    <s v="PDTE"/>
    <x v="0"/>
    <s v="Subdirección_Financiera_y_Contable"/>
    <s v="SDFINAN"/>
    <x v="0"/>
    <x v="0"/>
    <s v="ADQUISICIONES_DIFERENTES_DE_ACTIVOS_"/>
    <x v="0"/>
    <x v="1"/>
    <m/>
    <s v="Servicio de Facturación Internacional"/>
    <n v="1430000"/>
    <n v="1435720"/>
    <x v="1"/>
    <n v="12"/>
    <m/>
    <s v=" "/>
    <m/>
    <s v=" "/>
    <m/>
    <m/>
    <m/>
    <m/>
    <m/>
    <m/>
    <m/>
    <m/>
    <m/>
    <m/>
    <m/>
    <m/>
    <m/>
    <m/>
    <m/>
    <m/>
    <m/>
    <n v="1430000"/>
    <n v="1430000"/>
    <m/>
    <s v="Persona Jurídica"/>
    <x v="0"/>
    <s v="Contratación Directa (ID)"/>
    <m/>
    <m/>
  </r>
  <r>
    <s v="PDTE"/>
    <x v="0"/>
    <s v="Subdirección_de_Talento_Humano"/>
    <s v="SDTALEN"/>
    <x v="0"/>
    <x v="0"/>
    <s v="ADQUISICIONES_DIFERENTES_DE_ACTIVOS_"/>
    <x v="1"/>
    <x v="0"/>
    <s v=" "/>
    <s v="Suscripción para la utilización, consulta y filtro de base de datos de hojas de vida y publicación de ofertas laborales"/>
    <n v="11000000"/>
    <n v="11044000"/>
    <x v="1"/>
    <n v="4"/>
    <m/>
    <s v=" "/>
    <m/>
    <s v=" "/>
    <m/>
    <m/>
    <m/>
    <m/>
    <m/>
    <m/>
    <m/>
    <m/>
    <m/>
    <m/>
    <m/>
    <m/>
    <m/>
    <m/>
    <m/>
    <m/>
    <m/>
    <n v="11000000"/>
    <n v="11000000"/>
    <m/>
    <s v="Persona Jurídica"/>
    <x v="0"/>
    <s v="Contratación Directa (ID)"/>
    <s v="Actividad: Plan de Previsión de Recursos Humanos​. Origen: Planes MIPG"/>
    <m/>
  </r>
  <r>
    <s v="PDTE"/>
    <x v="0"/>
    <s v="Subdirección_de_Talento_Humano"/>
    <s v="SDTALEN"/>
    <x v="0"/>
    <x v="0"/>
    <s v="ADQUISICIONES_DIFERENTES_DE_ACTIVOS_"/>
    <x v="0"/>
    <x v="1"/>
    <s v="2218310"/>
    <s v="Realizar auditoría al SSST"/>
    <n v="10000000"/>
    <n v="10040000"/>
    <x v="2"/>
    <n v="10"/>
    <m/>
    <s v=" "/>
    <m/>
    <s v=" "/>
    <m/>
    <m/>
    <m/>
    <m/>
    <m/>
    <m/>
    <m/>
    <m/>
    <m/>
    <m/>
    <m/>
    <m/>
    <m/>
    <m/>
    <m/>
    <m/>
    <m/>
    <n v="10000000"/>
    <n v="10000000"/>
    <m/>
    <s v="Persona Jurídica"/>
    <x v="0"/>
    <s v="Contratación Directa (ID)"/>
    <s v="Actividad: Plan Trabajo Anual en Seguridad y Salud ​en el Trabajo. Origen: Planes MIPG"/>
    <m/>
  </r>
  <r>
    <s v="PDTE"/>
    <x v="0"/>
    <s v="Subdirección_de_Talento_Humano"/>
    <s v="SDTALEN"/>
    <x v="0"/>
    <x v="0"/>
    <s v="ADQUISICIONES_DIFERENTES_DE_ACTIVOS_"/>
    <x v="0"/>
    <x v="2"/>
    <s v="2218710"/>
    <s v="Mantenimiento y recarga de extintores del Icfes"/>
    <n v="4500000"/>
    <n v="4518000"/>
    <x v="2"/>
    <n v="9"/>
    <m/>
    <s v=" "/>
    <m/>
    <s v=" "/>
    <m/>
    <m/>
    <m/>
    <m/>
    <m/>
    <m/>
    <m/>
    <m/>
    <m/>
    <m/>
    <m/>
    <m/>
    <m/>
    <m/>
    <m/>
    <m/>
    <m/>
    <n v="4500000"/>
    <n v="4500000"/>
    <m/>
    <s v="Persona Jurídica"/>
    <x v="0"/>
    <s v="Contratación Directa (ID)"/>
    <s v="Actividad: Plan Trabajo Anual en Seguridad y Salud ​en el Trabajo. Origen: Planes MIPG"/>
    <m/>
  </r>
  <r>
    <s v="PDTE"/>
    <x v="0"/>
    <s v="Subdirección_de_Talento_Humano"/>
    <s v="SDTALEN"/>
    <x v="0"/>
    <x v="0"/>
    <s v="ADQUISICIONES_DIFERENTES_DE_ACTIVOS_"/>
    <x v="2"/>
    <x v="3"/>
    <s v="2214810"/>
    <s v="Elementos de protección individual y Emergencias. (Desfibrilador)"/>
    <n v="10000000"/>
    <n v="10040000"/>
    <x v="1"/>
    <n v="5"/>
    <m/>
    <s v=" "/>
    <m/>
    <s v=" "/>
    <m/>
    <m/>
    <m/>
    <m/>
    <m/>
    <m/>
    <m/>
    <m/>
    <m/>
    <m/>
    <m/>
    <m/>
    <m/>
    <m/>
    <m/>
    <m/>
    <m/>
    <n v="10000000"/>
    <n v="10000000"/>
    <m/>
    <s v="Persona Jurídica"/>
    <x v="0"/>
    <s v="Contratación Directa (ID)"/>
    <m/>
    <m/>
  </r>
  <r>
    <s v="PDTE"/>
    <x v="0"/>
    <s v="Subdirección_de_Talento_Humano"/>
    <s v="SDTALEN"/>
    <x v="0"/>
    <x v="0"/>
    <s v="ADQUISICIONES_DIFERENTES_DE_ACTIVOS_"/>
    <x v="3"/>
    <x v="0"/>
    <m/>
    <s v="Elementos de protección individual y Emergencias. (Tapabocas)"/>
    <n v="6500000"/>
    <n v="6526000"/>
    <x v="1"/>
    <n v="5"/>
    <m/>
    <s v=" "/>
    <m/>
    <s v=" "/>
    <m/>
    <m/>
    <m/>
    <m/>
    <m/>
    <m/>
    <m/>
    <m/>
    <m/>
    <m/>
    <m/>
    <m/>
    <m/>
    <m/>
    <m/>
    <m/>
    <m/>
    <n v="6500000"/>
    <n v="6500000"/>
    <m/>
    <s v="Persona Jurídica"/>
    <x v="0"/>
    <s v="Contratación Directa (ID)"/>
    <m/>
    <m/>
  </r>
  <r>
    <s v="PDTE"/>
    <x v="0"/>
    <s v="Subdirección_de_Talento_Humano"/>
    <s v="SDTALEN"/>
    <x v="0"/>
    <x v="0"/>
    <s v="ADQUISICIONES_DIFERENTES_DE_ACTIVOS_"/>
    <x v="4"/>
    <x v="4"/>
    <s v="2213620"/>
    <s v="Elementos de protección individual y Emergencias. (Guantes)"/>
    <n v="1000000"/>
    <n v="1004000"/>
    <x v="1"/>
    <n v="5"/>
    <m/>
    <s v=" "/>
    <m/>
    <s v=" "/>
    <m/>
    <m/>
    <m/>
    <m/>
    <m/>
    <m/>
    <m/>
    <m/>
    <m/>
    <m/>
    <m/>
    <m/>
    <m/>
    <m/>
    <m/>
    <m/>
    <m/>
    <n v="1000000"/>
    <n v="1000000"/>
    <m/>
    <s v="Persona Jurídica"/>
    <x v="0"/>
    <s v="Contratación Directa (ID)"/>
    <m/>
    <m/>
  </r>
  <r>
    <s v="PDTE"/>
    <x v="0"/>
    <s v="Subdirección_de_Talento_Humano"/>
    <s v="SDTALEN"/>
    <x v="0"/>
    <x v="0"/>
    <s v="ADQUISICIONES_DIFERENTES_DE_ACTIVOS_"/>
    <x v="4"/>
    <x v="5"/>
    <s v="2213690"/>
    <s v="Elementos de protección individual y Emergencias. ( Soporte para monitor, Base portátil, Apoya pies, Mascarilla facial N95)"/>
    <n v="5500000"/>
    <n v="5522000"/>
    <x v="1"/>
    <n v="5"/>
    <m/>
    <s v=" "/>
    <m/>
    <s v=" "/>
    <m/>
    <m/>
    <m/>
    <m/>
    <m/>
    <m/>
    <m/>
    <m/>
    <m/>
    <m/>
    <m/>
    <m/>
    <m/>
    <m/>
    <m/>
    <m/>
    <m/>
    <n v="5500000"/>
    <n v="5500000"/>
    <m/>
    <s v="Persona Jurídica"/>
    <x v="0"/>
    <s v="Contratación Directa (ID)"/>
    <m/>
    <m/>
  </r>
  <r>
    <s v="PDTE"/>
    <x v="0"/>
    <s v="Subdirección_de_Talento_Humano"/>
    <s v="SDTALEN"/>
    <x v="0"/>
    <x v="0"/>
    <s v="ADQUISICIONES_DIFERENTES_DE_ACTIVOS_"/>
    <x v="0"/>
    <x v="0"/>
    <s v=" "/>
    <s v="Apoyar la gestión de la STH, en relación con el diseño e implementación de la política de integridad, el trámite de comisiones al exterior, proyección y revisión de los actos administrativos expedidos por el área . "/>
    <n v="32013333"/>
    <n v="32141386"/>
    <x v="0"/>
    <n v="12"/>
    <m/>
    <s v=" "/>
    <m/>
    <s v=" "/>
    <m/>
    <m/>
    <m/>
    <m/>
    <m/>
    <m/>
    <m/>
    <m/>
    <m/>
    <m/>
    <m/>
    <m/>
    <m/>
    <s v="Prioridad #2 - Inicia el 18 de enero de 2021"/>
    <m/>
    <m/>
    <m/>
    <n v="32013333"/>
    <n v="32013333"/>
    <m/>
    <s v="Persona Natural"/>
    <x v="0"/>
    <s v="Contratación Directa (ID)"/>
    <s v="Actividad: Plan Estratégico de Talento Humano​. Origen: Planes MIPG"/>
    <m/>
  </r>
  <r>
    <s v="PDTE"/>
    <x v="0"/>
    <s v="Subdirección_de_Talento_Humano"/>
    <s v="SDTALEN"/>
    <x v="0"/>
    <x v="0"/>
    <s v="ADQUISICIONES_DIFERENTES_DE_ACTIVOS_"/>
    <x v="0"/>
    <x v="0"/>
    <s v=" "/>
    <s v="Gestionar el desarrollo, aplicación y mantenimiento del Sistema de Gestión de   Seguridad y Salud en el Trabajo cumpliendo con los lineamientos establecidos en el marco normativo del Sistema."/>
    <n v="60529496"/>
    <n v="60771614"/>
    <x v="0"/>
    <n v="12"/>
    <m/>
    <s v=" "/>
    <m/>
    <s v=" "/>
    <m/>
    <m/>
    <m/>
    <m/>
    <m/>
    <m/>
    <m/>
    <m/>
    <m/>
    <m/>
    <m/>
    <m/>
    <m/>
    <s v="Prioridad #2 - Inicia el 18 de enero de 2021"/>
    <m/>
    <m/>
    <m/>
    <n v="60529496"/>
    <n v="60529496"/>
    <m/>
    <s v="Persona Natural"/>
    <x v="0"/>
    <s v="Contratación Directa (ID)"/>
    <s v="Actividad: Plan Trabajo Anual en Seguridad y Salud ​en el Trabajo. Origen: Planes MIPG"/>
    <m/>
  </r>
  <r>
    <s v="PDTE"/>
    <x v="0"/>
    <s v="Subdirección_de_Talento_Humano"/>
    <s v="SDTALEN"/>
    <x v="0"/>
    <x v="0"/>
    <s v="ADQUISICIONES_DIFERENTES_DE_ACTIVOS_"/>
    <x v="0"/>
    <x v="0"/>
    <s v=" "/>
    <s v="Apoyar en las actividades administrativas, operativas relacionadas con la sistematización de documentos, manejo de archivo de hojas de vida, nóminas, generación de certificaciones laborales y apoyo en la logística y coordinación de las actividades de bienestar del Instituto, a cargo de la Subdirección de Talento Humano. con el fin de garantizar la reserva y el buen manejo de Historias Laborales"/>
    <n v="34432398"/>
    <n v="34570128"/>
    <x v="0"/>
    <n v="12"/>
    <m/>
    <s v=" "/>
    <m/>
    <s v=" "/>
    <m/>
    <m/>
    <m/>
    <m/>
    <m/>
    <m/>
    <m/>
    <m/>
    <m/>
    <m/>
    <m/>
    <m/>
    <m/>
    <s v="Prioridad #2 - Inicia el 18 de enero de 2021"/>
    <m/>
    <m/>
    <m/>
    <n v="34432398"/>
    <n v="34432398"/>
    <m/>
    <s v="Persona Natural"/>
    <x v="0"/>
    <s v="Contratación Directa (ID)"/>
    <s v="El ítem se relaciona con varias actividades, se detallan en el campo de comentarios "/>
    <s v="Actividades de apoyo administrativo y manejo de archivo y certificaciones de Historias Laborales"/>
  </r>
  <r>
    <s v="PDTE"/>
    <x v="0"/>
    <s v="Subdirección_de_Talento_Humano"/>
    <s v="SDTALEN"/>
    <x v="0"/>
    <x v="0"/>
    <s v="ADQUISICIONES_DIFERENTES_DE_ACTIVOS_"/>
    <x v="1"/>
    <x v="6"/>
    <s v="2219290"/>
    <s v="Capacitar en el idioma inglés a los funcionarios del Instituto, en el marco del Plan Institucional de Capacitación y Gestión del Talento 2020."/>
    <n v="35000000"/>
    <n v="35140000"/>
    <x v="1"/>
    <n v="12"/>
    <m/>
    <s v=" "/>
    <m/>
    <s v=" "/>
    <m/>
    <m/>
    <m/>
    <m/>
    <m/>
    <m/>
    <m/>
    <m/>
    <m/>
    <m/>
    <m/>
    <m/>
    <m/>
    <m/>
    <m/>
    <m/>
    <m/>
    <n v="35000000"/>
    <n v="35000000"/>
    <m/>
    <s v="Persona Jurídica"/>
    <x v="0"/>
    <s v="Invitación Cerrada (IC)"/>
    <s v="Actividad: Plan Institucional de Capacitación​. Origen: Planes MIPG"/>
    <m/>
  </r>
  <r>
    <s v="PDTE"/>
    <x v="0"/>
    <s v="Subdirección_de_Talento_Humano"/>
    <s v="SDTALEN"/>
    <x v="0"/>
    <x v="0"/>
    <s v="ADQUISICIONES_DIFERENTES_DE_ACTIVOS_"/>
    <x v="1"/>
    <x v="7"/>
    <s v="2219310"/>
    <s v="Realizar los exámenes médicos ocupacionales de ingreso, egreso, periódicos y paraclínicos."/>
    <n v="40000000"/>
    <n v="40160000"/>
    <x v="0"/>
    <n v="12"/>
    <m/>
    <s v=" "/>
    <m/>
    <s v=" "/>
    <m/>
    <m/>
    <m/>
    <m/>
    <m/>
    <m/>
    <m/>
    <m/>
    <m/>
    <m/>
    <m/>
    <m/>
    <m/>
    <m/>
    <m/>
    <m/>
    <m/>
    <n v="40000000"/>
    <n v="40000000"/>
    <m/>
    <s v="Persona Jurídica"/>
    <x v="0"/>
    <s v="Invitación Cerrada (IC)"/>
    <s v="Actividad: Plan Trabajo Anual en Seguridad y Salud ​en el Trabajo. Origen: Planes MIPG"/>
    <m/>
  </r>
  <r>
    <s v="PDTE"/>
    <x v="0"/>
    <s v="Subdirección_de_Talento_Humano"/>
    <s v="SDTALEN"/>
    <x v="0"/>
    <x v="0"/>
    <s v="ADQUISICIONES_DIFERENTES_DE_ACTIVOS_"/>
    <x v="1"/>
    <x v="7"/>
    <s v="2219310"/>
    <s v="Exámenes médicos ejecutivos para los directivos de la Institución, con enfoque en prevención de riesgo cardiovascular, osteomuscular y psicosocial"/>
    <n v="30000000"/>
    <n v="30120000"/>
    <x v="3"/>
    <n v="12"/>
    <m/>
    <s v=" "/>
    <m/>
    <s v=" "/>
    <m/>
    <m/>
    <m/>
    <m/>
    <m/>
    <m/>
    <m/>
    <m/>
    <m/>
    <m/>
    <m/>
    <m/>
    <m/>
    <m/>
    <m/>
    <m/>
    <m/>
    <n v="30000000"/>
    <n v="30000000"/>
    <m/>
    <s v="Persona Jurídica"/>
    <x v="0"/>
    <s v="Invitación Cerrada (IC)"/>
    <s v="Actividad: Plan Trabajo Anual en Seguridad y Salud ​en el Trabajo. Origen: Planes MIPG"/>
    <m/>
  </r>
  <r>
    <s v="PDTE"/>
    <x v="0"/>
    <s v="Subdirección_de_Talento_Humano"/>
    <s v="SDTALEN"/>
    <x v="0"/>
    <x v="0"/>
    <s v="ADQUISICIONES_DIFERENTES_DE_ACTIVOS_"/>
    <x v="0"/>
    <x v="0"/>
    <s v=" "/>
    <s v="Prestar sus servicios profesionales como apoyo al proceso de liquidación de nómina, administración de novedades y el acompañamiento en el sostenimiento de  software de nómina y gestión de Talento Humano con los que cuenta el Icfes. "/>
    <n v="62823617"/>
    <n v="63074911"/>
    <x v="0"/>
    <n v="12"/>
    <m/>
    <s v=" "/>
    <m/>
    <s v=" "/>
    <m/>
    <m/>
    <m/>
    <m/>
    <m/>
    <m/>
    <m/>
    <m/>
    <m/>
    <m/>
    <m/>
    <m/>
    <m/>
    <s v="Prioridad #1 - Inicia el 05 de enero de 2021"/>
    <m/>
    <m/>
    <m/>
    <n v="62823617"/>
    <n v="62823617"/>
    <m/>
    <s v="Persona Natural"/>
    <x v="0"/>
    <s v="Contratación Directa (ID)"/>
    <s v="Actividad: Plan Estratégico de Talento Humano​. Origen: Planes MIPG"/>
    <m/>
  </r>
  <r>
    <s v="PDTE"/>
    <x v="0"/>
    <s v="Subdirección_de_Talento_Humano"/>
    <s v="SDTALEN"/>
    <x v="0"/>
    <x v="0"/>
    <s v="ADQUISICIONES_DIFERENTES_DE_ACTIVOS_"/>
    <x v="1"/>
    <x v="6"/>
    <s v="2219290"/>
    <s v="Desarrollar un programa de formación integral, que comprende diferentes cursos acorde a las necesidades internas de capacitación."/>
    <n v="90000000"/>
    <n v="90360000"/>
    <x v="1"/>
    <n v="12"/>
    <m/>
    <s v=" "/>
    <m/>
    <s v=" "/>
    <m/>
    <m/>
    <m/>
    <m/>
    <m/>
    <m/>
    <m/>
    <m/>
    <m/>
    <m/>
    <m/>
    <m/>
    <m/>
    <m/>
    <m/>
    <m/>
    <m/>
    <n v="90000000"/>
    <n v="90000000"/>
    <m/>
    <s v="Persona Jurídica"/>
    <x v="0"/>
    <s v="Invitación Cerrada (IC)"/>
    <s v="Actividad: Plan Institucional de Capacitación​. Origen: Planes MIPG"/>
    <m/>
  </r>
  <r>
    <s v="PDTE"/>
    <x v="0"/>
    <s v="Subdirección_de_Talento_Humano"/>
    <s v="SDTALEN"/>
    <x v="0"/>
    <x v="0"/>
    <s v="ADQUISICIONES_DIFERENTES_DE_ACTIVOS_"/>
    <x v="0"/>
    <x v="8"/>
    <s v="2218590"/>
    <s v="Prestar el servicio para desarrollar actividades recreativas, deportivas, ecológicas, culturales, de integración, de desarrollo y crecimiento, entre otras "/>
    <n v="282546300"/>
    <n v="283676485"/>
    <x v="4"/>
    <n v="12"/>
    <m/>
    <s v=" "/>
    <m/>
    <s v=" "/>
    <m/>
    <m/>
    <m/>
    <m/>
    <m/>
    <m/>
    <m/>
    <m/>
    <m/>
    <m/>
    <m/>
    <m/>
    <m/>
    <m/>
    <m/>
    <m/>
    <m/>
    <n v="282546300"/>
    <n v="282546300"/>
    <m/>
    <s v="Persona Jurídica"/>
    <x v="0"/>
    <s v="Invitación Cerrada (IC)"/>
    <m/>
    <m/>
  </r>
  <r>
    <s v="PDTE"/>
    <x v="0"/>
    <s v="Subdirección_de_Talento_Humano"/>
    <s v="SDTALEN"/>
    <x v="0"/>
    <x v="0"/>
    <s v="ADQUISICIONES_DIFERENTES_DE_ACTIVOS_"/>
    <x v="1"/>
    <x v="6"/>
    <s v="2219290"/>
    <s v="Prestar el servicio para desarrollar actividades recreativas, deportivas, ecológicas, culturales, de integración, de desarrollo y crecimiento, entre otras "/>
    <n v="5747280"/>
    <n v="5770269"/>
    <x v="4"/>
    <n v="12"/>
    <m/>
    <s v=" "/>
    <m/>
    <s v=" "/>
    <m/>
    <m/>
    <m/>
    <m/>
    <m/>
    <m/>
    <m/>
    <m/>
    <m/>
    <m/>
    <m/>
    <m/>
    <m/>
    <m/>
    <m/>
    <m/>
    <m/>
    <n v="5747280"/>
    <n v="5747280"/>
    <m/>
    <s v="Persona Jurídica"/>
    <x v="0"/>
    <s v="Invitación Cerrada (IC)"/>
    <m/>
    <m/>
  </r>
  <r>
    <s v="PDTE"/>
    <x v="0"/>
    <s v="Subdirección_de_Talento_Humano"/>
    <s v="SDTALEN"/>
    <x v="0"/>
    <x v="0"/>
    <s v="ADQUISICIONES_DIFERENTES_DE_ACTIVOS_"/>
    <x v="0"/>
    <x v="9"/>
    <s v="2218550"/>
    <s v="Prestar el servicio para desarrollar actividades recreativas, deportivas, ecológicas, culturales, de integración, de desarrollo y crecimiento, entre otras "/>
    <n v="74549034"/>
    <n v="74847230"/>
    <x v="4"/>
    <n v="12"/>
    <m/>
    <s v=" "/>
    <m/>
    <s v=" "/>
    <m/>
    <m/>
    <m/>
    <m/>
    <m/>
    <m/>
    <m/>
    <m/>
    <m/>
    <m/>
    <m/>
    <m/>
    <m/>
    <m/>
    <m/>
    <m/>
    <m/>
    <n v="74549034"/>
    <n v="74549034"/>
    <m/>
    <s v="Persona Jurídica"/>
    <x v="0"/>
    <s v="Invitación Cerrada (IC)"/>
    <m/>
    <m/>
  </r>
  <r>
    <s v="PDTE"/>
    <x v="0"/>
    <s v="Subdirección_de_Talento_Humano"/>
    <s v="SDTALEN"/>
    <x v="0"/>
    <x v="0"/>
    <s v="ADQUISICIONES_DIFERENTES_DE_ACTIVOS_"/>
    <x v="1"/>
    <x v="10"/>
    <s v="2219650"/>
    <s v="Prestar el servicio para desarrollar actividades recreativas, deportivas, ecológicas, culturales, de integración, de desarrollo y crecimiento, entre otras "/>
    <n v="37157386"/>
    <n v="37306016"/>
    <x v="4"/>
    <n v="12"/>
    <m/>
    <s v=" "/>
    <m/>
    <s v=" "/>
    <m/>
    <m/>
    <m/>
    <m/>
    <m/>
    <m/>
    <m/>
    <m/>
    <m/>
    <m/>
    <m/>
    <m/>
    <m/>
    <m/>
    <s v="Validar Rubros Presupeustales"/>
    <m/>
    <m/>
    <n v="37157386"/>
    <n v="37157386"/>
    <m/>
    <s v="Persona Jurídica"/>
    <x v="0"/>
    <s v="Invitación Cerrada (IC)"/>
    <s v="Actividad: Plan de Incentivos Institucionales​. Origen: Planes MIPG"/>
    <m/>
  </r>
  <r>
    <s v="PDTE"/>
    <x v="0"/>
    <s v="Subdirección_de_Talento_Humano"/>
    <s v="SDTALEN"/>
    <x v="0"/>
    <x v="0"/>
    <s v="ADQUISICIONES_DIFERENTES_DE_ACTIVOS_"/>
    <x v="0"/>
    <x v="1"/>
    <s v="2218310"/>
    <s v="Prestar los servicios en la realización de la Evaluacion y medición de Clima y Cultura Organizacional del Icfes 2021"/>
    <n v="10000000"/>
    <n v="10040000"/>
    <x v="3"/>
    <n v="9"/>
    <m/>
    <s v=" "/>
    <m/>
    <s v=" "/>
    <m/>
    <m/>
    <m/>
    <m/>
    <m/>
    <m/>
    <m/>
    <m/>
    <m/>
    <m/>
    <m/>
    <m/>
    <m/>
    <m/>
    <m/>
    <m/>
    <m/>
    <n v="10000000"/>
    <n v="10000000"/>
    <m/>
    <s v="Persona Jurídica"/>
    <x v="0"/>
    <s v="Contratación Directa (ID)"/>
    <s v="Actividad: Plan Estratégico de Talento Humano​. Origen: Planes MIPG"/>
    <m/>
  </r>
  <r>
    <s v="PDTE"/>
    <x v="0"/>
    <s v="Subdirección_de_Talento_Humano"/>
    <s v="SDTALEN"/>
    <x v="0"/>
    <x v="0"/>
    <s v="ADQUISICIONES_DIFERENTES_DE_ACTIVOS_"/>
    <x v="0"/>
    <x v="0"/>
    <s v=" "/>
    <s v="Realizar el estudio de perfiles y cargas de trabajo del ICFES, en el marco del proyecto estratégico de rediseño Institucional"/>
    <n v="15000000"/>
    <n v="15060000"/>
    <x v="5"/>
    <n v="6"/>
    <m/>
    <s v=" "/>
    <m/>
    <s v=" "/>
    <m/>
    <m/>
    <m/>
    <m/>
    <m/>
    <m/>
    <m/>
    <m/>
    <m/>
    <m/>
    <m/>
    <m/>
    <m/>
    <m/>
    <m/>
    <m/>
    <m/>
    <n v="15000000"/>
    <n v="15000000"/>
    <m/>
    <s v="Persona Natural"/>
    <x v="0"/>
    <s v="Contratación Directa (ID)"/>
    <s v="Actividad relacionada con el Proyecto estratégico 1.2.2 Transformación cultural institucional  -  Fortalecimiento de las capacidades gerenciales"/>
    <m/>
  </r>
  <r>
    <s v="PDTE"/>
    <x v="0"/>
    <s v="Subdirección_de_Talento_Humano"/>
    <s v="SDTALEN"/>
    <x v="0"/>
    <x v="0"/>
    <s v="ADQUISICIONES_DIFERENTES_DE_ACTIVOS_"/>
    <x v="0"/>
    <x v="0"/>
    <s v=" "/>
    <s v="Realizar el estudio de perfiles y cargas de trabajo del ICFES, en el marco del proyecto estratégico de rediseño Institucional"/>
    <n v="15000000"/>
    <n v="15060000"/>
    <x v="5"/>
    <n v="6"/>
    <m/>
    <s v=" "/>
    <m/>
    <s v=" "/>
    <m/>
    <m/>
    <m/>
    <m/>
    <m/>
    <m/>
    <m/>
    <m/>
    <m/>
    <m/>
    <m/>
    <m/>
    <m/>
    <m/>
    <m/>
    <m/>
    <m/>
    <n v="15000000"/>
    <n v="15000000"/>
    <m/>
    <s v="Persona Natural"/>
    <x v="0"/>
    <s v="Contratación Directa (ID)"/>
    <m/>
    <m/>
  </r>
  <r>
    <s v="PDTE"/>
    <x v="0"/>
    <s v="Secretaría_General"/>
    <s v="DRSECRG"/>
    <x v="0"/>
    <x v="0"/>
    <s v="ADQUISICIONES_DIFERENTES_DE_ACTIVOS_"/>
    <x v="0"/>
    <x v="0"/>
    <s v=" "/>
    <s v="Prestación de servicios profesionales para apoyar a la  Subdirección de Abastecimiento y Servicios Generales en la proyección de los documentos  previos que soportan la contratación de la Subdirección, así como el apoyo a la supervisión de los contratos a cargo de la Subdirección."/>
    <n v="97306667"/>
    <n v="97695894"/>
    <x v="0"/>
    <n v="12"/>
    <m/>
    <s v=" "/>
    <m/>
    <s v=" "/>
    <m/>
    <m/>
    <m/>
    <m/>
    <m/>
    <m/>
    <m/>
    <m/>
    <m/>
    <m/>
    <m/>
    <m/>
    <m/>
    <s v="Prioridad #1 - Inicia el 05 de enero de 2021"/>
    <m/>
    <m/>
    <m/>
    <n v="97306667"/>
    <n v="97306667"/>
    <m/>
    <s v="Persona Natural"/>
    <x v="0"/>
    <s v="Contratación Directa (ID)"/>
    <s v="El ítem se relaciona con varias actividades, se detallan en el campo de comentarios "/>
    <s v="Actividad: Plan Institucional de Archivos de la Entidad. Origen: Planes MIPG_x000a_Actividad: Plan de Conservación documental. Origen: Planes MIPG_x000a_Actividad: Plan de Preservación Digital. Origen: Planes MIPG_x000a_Actividad: Plan de Austeridad y Gestión Ambiental. Origen: Planes MIPG_x000a_Actividad: Plan de Austeridad y Gestión Ambiental. Origen: Planes MIPG"/>
  </r>
  <r>
    <s v="PDTE"/>
    <x v="0"/>
    <s v="Secretaría_General"/>
    <s v="DRSECRG"/>
    <x v="0"/>
    <x v="0"/>
    <s v="ADQUISICIONES_DIFERENTES_DE_ACTIVOS_"/>
    <x v="0"/>
    <x v="0"/>
    <s v=" "/>
    <s v="Prestar los servicios profesionales a la Secretaría General del Icfes, en el seguimiento de las actuaciones que se surtan con ocasión de la sustanciación de los procesos disciplinarios, levantamiento de procedimientos y formatos que se requieran. "/>
    <n v="98758731"/>
    <n v="99153766"/>
    <x v="0"/>
    <n v="12"/>
    <m/>
    <s v=" "/>
    <m/>
    <s v=" "/>
    <m/>
    <m/>
    <m/>
    <m/>
    <m/>
    <m/>
    <m/>
    <m/>
    <m/>
    <m/>
    <m/>
    <m/>
    <m/>
    <s v="Prioridad #1 - Inicia el 05 de enero de 2021"/>
    <m/>
    <m/>
    <m/>
    <n v="98758731"/>
    <n v="98758731"/>
    <m/>
    <s v="Persona Natural"/>
    <x v="0"/>
    <s v="Contratación Directa (ID)"/>
    <s v="Otra actividad detallada en el campo de comentarios porque no se encuentra en la lista de opciones. "/>
    <s v="Revisar las actividades en el plan de acción institucional"/>
  </r>
  <r>
    <s v="PDTE"/>
    <x v="0"/>
    <s v="Secretaría_General"/>
    <s v="DRSECRG"/>
    <x v="0"/>
    <x v="0"/>
    <s v="ADQUISICIONES_DIFERENTES_DE_ACTIVOS_"/>
    <x v="0"/>
    <x v="0"/>
    <s v=" "/>
    <s v="Prestar los servicios profesionales en la Secretaría General del Icfes para apoyar el desarrollo de la actividad precontractual, contractual y post contractual institucional, así como asesoría jurídica en los asuntos relacionados con las funciones propias de la Secretaría General."/>
    <n v="112733333"/>
    <n v="113184266"/>
    <x v="0"/>
    <n v="12"/>
    <m/>
    <s v=" "/>
    <m/>
    <s v=" "/>
    <m/>
    <m/>
    <m/>
    <m/>
    <m/>
    <m/>
    <m/>
    <m/>
    <m/>
    <m/>
    <m/>
    <m/>
    <m/>
    <s v="Prioridad #1 - Inicia el 05 de enero de 2021"/>
    <m/>
    <m/>
    <m/>
    <n v="112733333"/>
    <n v="112733333"/>
    <m/>
    <s v="Persona Natural"/>
    <x v="0"/>
    <s v="Contratación Directa (ID)"/>
    <s v="Otra actividad detallada en el campo de comentarios porque no se encuentra en la lista de opciones. "/>
    <s v="Revisar las actividades en el plan de acción institucional"/>
  </r>
  <r>
    <s v="PDTE"/>
    <x v="0"/>
    <s v="Secretaría_General"/>
    <s v="DRSECRG"/>
    <x v="0"/>
    <x v="0"/>
    <s v="ADQUISICIONES_DIFERENTES_DE_ACTIVOS_"/>
    <x v="0"/>
    <x v="0"/>
    <s v=" "/>
    <s v="Prestar los servicios profesionales al Icfes para estructurar y revisar los documentos e informes que debe emitir o suscribir el Despacho de la Secretaria General, entre ellos y sin limitarse a las respuestas que deban brindarse a los Entes de Control y el Congreso de la República, la Junta Directiva y demás instancias.  "/>
    <n v="112733333"/>
    <n v="113184266"/>
    <x v="0"/>
    <n v="12"/>
    <m/>
    <s v=" "/>
    <m/>
    <s v=" "/>
    <m/>
    <m/>
    <m/>
    <m/>
    <m/>
    <m/>
    <m/>
    <m/>
    <m/>
    <m/>
    <m/>
    <m/>
    <m/>
    <s v="Prioridad #1 - Inicia el 05 de enero de 2021"/>
    <m/>
    <m/>
    <m/>
    <n v="112733333"/>
    <n v="112733333"/>
    <m/>
    <s v="Persona Natural"/>
    <x v="0"/>
    <s v="Contratación Directa (ID)"/>
    <s v="Otra actividad detallada en el campo de comentarios porque no se encuentra en la lista de opciones. "/>
    <s v="Revisar las actividades en el plan de acción institucional"/>
  </r>
  <r>
    <s v="PDTE"/>
    <x v="0"/>
    <s v="Subdirección_de_Abastecimiento_y_Servicios_Generales"/>
    <s v="SDABAST"/>
    <x v="0"/>
    <x v="0"/>
    <s v="ADQUISICIONES_DIFERENTES_DE_ACTIVOS_"/>
    <x v="0"/>
    <x v="0"/>
    <s v=" "/>
    <s v="Prestación de servicios profesionales para apoyar a la Subdirección de Abastecimiento y Servicios Generales en acompañar a las diferentes áreas del ICFES desde la óptica jurídica en la estructuración de los procesos contractuales y en las demás actividades propias de la subdirección"/>
    <n v="83066667"/>
    <n v="83398934"/>
    <x v="1"/>
    <n v="12"/>
    <m/>
    <s v=" "/>
    <m/>
    <s v=" "/>
    <m/>
    <m/>
    <m/>
    <m/>
    <m/>
    <m/>
    <m/>
    <m/>
    <m/>
    <m/>
    <m/>
    <m/>
    <m/>
    <s v="Prioridad #1 - Inicia el 05 de enero de 2021"/>
    <m/>
    <m/>
    <m/>
    <n v="83066667"/>
    <n v="83066667"/>
    <m/>
    <s v="Persona Natural"/>
    <x v="0"/>
    <s v="Contratación Directa (ID)"/>
    <s v="Actividad: Plan Anual de Adquisiciones. Origen: Planes MIPG"/>
    <m/>
  </r>
  <r>
    <s v="PDTE"/>
    <x v="0"/>
    <s v="Subdirección_de_Abastecimiento_y_Servicios_Generales"/>
    <s v="SDABAST"/>
    <x v="0"/>
    <x v="0"/>
    <s v="ADQUISICIONES_DIFERENTES_DE_ACTIVOS_"/>
    <x v="0"/>
    <x v="0"/>
    <s v=" "/>
    <s v="Prestación de servicios para gestionar las actividades y procesos archivísticos  del Instituto a cargo de la Subdirección de Abastecimiento y Servicios Generales con el fin de mantener actualizados los archivos acorde con el cronograma definido para el proceso de Gestión Documental"/>
    <n v="17166667"/>
    <n v="17235334"/>
    <x v="0"/>
    <n v="7"/>
    <m/>
    <s v=" "/>
    <m/>
    <s v=" "/>
    <m/>
    <m/>
    <m/>
    <m/>
    <m/>
    <m/>
    <m/>
    <m/>
    <m/>
    <m/>
    <m/>
    <m/>
    <m/>
    <s v="Prioridad #1 - Inicia el 05 de enero de 2021"/>
    <m/>
    <m/>
    <m/>
    <n v="17166667"/>
    <n v="17166667"/>
    <m/>
    <s v="Persona Natural"/>
    <x v="0"/>
    <s v="Contratación Directa (ID)"/>
    <s v="El ítem se relaciona con varias actividades, se detallan en el campo de comentarios "/>
    <s v="Actividad: Plan Institucional de Archivos de la Entidad. Origen: Planes MIPG_x000a_Actividad: Plan de Conservación documental. Origen: Planes MIPG_x000a_Actividad: Plan de Preservación Digital. Origen: Planes MIPG"/>
  </r>
  <r>
    <s v="PDTE"/>
    <x v="0"/>
    <s v="Subdirección_de_Abastecimiento_y_Servicios_Generales"/>
    <s v="SDABAST"/>
    <x v="0"/>
    <x v="0"/>
    <s v="ADQUISICIONES_DIFERENTES_DE_ACTIVOS_"/>
    <x v="0"/>
    <x v="0"/>
    <s v=" "/>
    <s v="Prestación de servicios para realizar la organización, manejo, archivo, custodia y control de la información y documentos que conforman los expedientes de los procesos contractuales y el archivo de la Subdirección de Abastecimiento y Servicios Generales."/>
    <n v="27440000"/>
    <n v="27549760"/>
    <x v="0"/>
    <n v="12"/>
    <m/>
    <s v=" "/>
    <m/>
    <s v=" "/>
    <m/>
    <m/>
    <m/>
    <m/>
    <m/>
    <m/>
    <m/>
    <m/>
    <m/>
    <m/>
    <m/>
    <m/>
    <m/>
    <m/>
    <s v="Prioridad #2 - Inicia el 18 de enero de 2021"/>
    <m/>
    <m/>
    <n v="27440000"/>
    <n v="27440000"/>
    <m/>
    <s v="Persona Natural"/>
    <x v="0"/>
    <s v="Contratación Directa (ID)"/>
    <s v="El ítem se relaciona con varias actividades, se detallan en el campo de comentarios "/>
    <s v="Actividad: Plan Institucional de Archivos de la Entidad. Origen: Planes MIPG_x000a_Actividad: Plan de Conservación documental. Origen: Planes MIPG_x000a_Actividad: Plan de Preservación Digital. Origen: Planes MIPG"/>
  </r>
  <r>
    <s v="PDTE"/>
    <x v="0"/>
    <s v="Subdirección_de_Abastecimiento_y_Servicios_Generales"/>
    <s v="SDABAST"/>
    <x v="0"/>
    <x v="0"/>
    <s v="ADQUISICIONES_DIFERENTES_DE_ACTIVOS_"/>
    <x v="0"/>
    <x v="0"/>
    <s v=" "/>
    <s v="Prestación de servicios para realizar la organización, manejo, archivo, custodia y control de la información y documentos que conforman los expedientes de los procesos contractuales y el archivo de la Subdirección de Abastecimiento y Servicios Generales."/>
    <n v="27440000"/>
    <n v="27549760"/>
    <x v="0"/>
    <n v="12"/>
    <m/>
    <s v=" "/>
    <m/>
    <s v=" "/>
    <m/>
    <m/>
    <m/>
    <m/>
    <m/>
    <m/>
    <m/>
    <m/>
    <m/>
    <m/>
    <m/>
    <m/>
    <m/>
    <m/>
    <s v="Prioridad #2 - Inicia el 18 de enero de 2021"/>
    <m/>
    <m/>
    <n v="27440000"/>
    <n v="27440000"/>
    <m/>
    <s v="Persona Natural"/>
    <x v="0"/>
    <s v="Contratación Directa (ID)"/>
    <s v="El ítem se relaciona con varias actividades, se detallan en el campo de comentarios "/>
    <s v="Actividad: Plan Institucional de Archivos de la Entidad. Origen: Planes MIPG_x000a_Actividad: Plan de Conservación documental. Origen: Planes MIPG_x000a_Actividad: Plan de Preservación Digital. Origen: Planes MIPG"/>
  </r>
  <r>
    <s v="PDTE"/>
    <x v="0"/>
    <s v="Subdirección_de_Abastecimiento_y_Servicios_Generales"/>
    <s v="SDABAST"/>
    <x v="0"/>
    <x v="0"/>
    <s v="ADQUISICIONES_DIFERENTES_DE_ACTIVOS_"/>
    <x v="0"/>
    <x v="0"/>
    <s v=" "/>
    <s v="Prestación de servicios profesionales para la administración de las diferentes  plataformas de información que requiera el ICFES para publicar los procesos contractuales, así como el apoyo técnico y administrativo en  el trámite de los procesos contractuales que se adelantan en el ICFES"/>
    <n v="33226667"/>
    <n v="33359574"/>
    <x v="0"/>
    <n v="12"/>
    <m/>
    <s v=" "/>
    <m/>
    <s v=" "/>
    <m/>
    <m/>
    <m/>
    <m/>
    <m/>
    <m/>
    <m/>
    <m/>
    <m/>
    <m/>
    <m/>
    <m/>
    <m/>
    <s v="Prioridad #1 - Inicia el 05 de enero de 2021"/>
    <m/>
    <m/>
    <m/>
    <n v="33226667"/>
    <n v="33226667"/>
    <m/>
    <s v="Persona Natural"/>
    <x v="0"/>
    <s v="Contratación Directa (ID)"/>
    <s v="Actividad: Plan Anual de Adquisiciones. Origen: Planes MIPG"/>
    <m/>
  </r>
  <r>
    <s v="PDTE"/>
    <x v="0"/>
    <s v="Subdirección_de_Abastecimiento_y_Servicios_Generales"/>
    <s v="SDABAST"/>
    <x v="0"/>
    <x v="0"/>
    <s v="ADQUISICIONES_DIFERENTES_DE_ACTIVOS_"/>
    <x v="0"/>
    <x v="0"/>
    <s v=" "/>
    <s v="Prestación de servicios profesionales como abogado junior para apoyar a la Subdirección de Abastecimiento y Servicios Generales adelantando los diferentes tramites requeridos en los procesos contractuales que se adelantan en el Instituto, para atender las necesidades de adquisición de bienes y servicios del Icfes y demás actividades propias de la subdirección."/>
    <n v="52213333"/>
    <n v="52422186"/>
    <x v="0"/>
    <n v="12"/>
    <m/>
    <s v=" "/>
    <m/>
    <s v=" "/>
    <m/>
    <m/>
    <m/>
    <m/>
    <m/>
    <m/>
    <m/>
    <m/>
    <m/>
    <m/>
    <m/>
    <m/>
    <m/>
    <s v="Prioridad #1 - Inicia el 05 de enero de 2021"/>
    <m/>
    <m/>
    <m/>
    <n v="52213333"/>
    <n v="52213333"/>
    <m/>
    <s v="Persona Natural"/>
    <x v="0"/>
    <s v="Contratación Directa (ID)"/>
    <s v="Actividad: Plan Anual de Adquisiciones. Origen: Planes MIPG"/>
    <m/>
  </r>
  <r>
    <s v="PDTE"/>
    <x v="0"/>
    <s v="Subdirección_de_Abastecimiento_y_Servicios_Generales"/>
    <s v="SDABAST"/>
    <x v="0"/>
    <x v="0"/>
    <s v="ADQUISICIONES_DIFERENTES_DE_ACTIVOS_"/>
    <x v="0"/>
    <x v="0"/>
    <s v=" "/>
    <s v="Prestación de servicios profesionales para Apoyar la implementación de planes, programas, proyectos y procedimientos del área ambiental según el marco legal aplicable, así como realizar el seguimiento al plan de austeridad del gasto del Instituto. "/>
    <n v="35157500"/>
    <n v="35298130"/>
    <x v="0"/>
    <n v="12"/>
    <m/>
    <s v=" "/>
    <m/>
    <s v=" "/>
    <m/>
    <m/>
    <m/>
    <m/>
    <m/>
    <m/>
    <m/>
    <m/>
    <m/>
    <m/>
    <m/>
    <m/>
    <m/>
    <m/>
    <s v="Prioridad #2 - Inicia el 18 de enero de 2021"/>
    <m/>
    <m/>
    <n v="35157500"/>
    <n v="35157500"/>
    <m/>
    <s v="Persona Natural"/>
    <x v="0"/>
    <s v="Contratación Directa (ID)"/>
    <s v="Actividad: Plan de Austeridad y Gestión Ambiental. Origen: Planes MIPG"/>
    <m/>
  </r>
  <r>
    <s v="PDTE"/>
    <x v="0"/>
    <s v="Subdirección_de_Abastecimiento_y_Servicios_Generales"/>
    <s v="SDABAST"/>
    <x v="0"/>
    <x v="0"/>
    <s v="ADQUISICIONES_DIFERENTES_DE_ACTIVOS_"/>
    <x v="0"/>
    <x v="0"/>
    <s v=" "/>
    <s v="Prestación de servicios para apoyar las actividades administrativas y operativas a cargo de la Subdirección de Abastecimiento y Servicios Generales, y en la contestación de la PQRS que estén a cargo del área y demás actividades propias de la subdirección."/>
    <n v="32013333"/>
    <n v="32141386"/>
    <x v="0"/>
    <n v="12"/>
    <m/>
    <s v=" "/>
    <m/>
    <s v=" "/>
    <m/>
    <m/>
    <m/>
    <m/>
    <m/>
    <m/>
    <m/>
    <m/>
    <m/>
    <m/>
    <m/>
    <m/>
    <m/>
    <m/>
    <s v="Prioridad #2 - Inicia el 18 de enero de 2021"/>
    <m/>
    <m/>
    <n v="32013333"/>
    <n v="32013333"/>
    <m/>
    <s v="Persona Natural"/>
    <x v="0"/>
    <s v="Contratación Directa (ID)"/>
    <s v="El ítem se relaciona con varias actividades, se detallan en el campo de comentarios "/>
    <s v="Actividad: Plan Institucional de Archivos de la Entidad. Origen: Planes MIPG_x000a_Actividad: Plan de Conservación documental. Origen: Planes MIPG_x000a_Actividad: Plan de Preservación Digital. Origen: Planes MIPG_x000a_Actividad: Plan de Austeridad y Gestión Ambiental. Origen: Planes MIPG"/>
  </r>
  <r>
    <s v="PDTE"/>
    <x v="0"/>
    <s v="Subdirección_de_Abastecimiento_y_Servicios_Generales"/>
    <s v="SDABAST"/>
    <x v="0"/>
    <x v="0"/>
    <s v="ADQUISICIONES_DIFERENTES_DE_ACTIVOS_"/>
    <x v="0"/>
    <x v="0"/>
    <s v=" "/>
    <s v="Prestar sus servicios profesionales para el desarrollo del proceso de gestión documental de la entidad a cargo de la Subdirección de Abastecimiento y Servicios Generales."/>
    <n v="71200000"/>
    <n v="71484800"/>
    <x v="0"/>
    <n v="12"/>
    <m/>
    <s v=" "/>
    <m/>
    <s v=" "/>
    <m/>
    <m/>
    <m/>
    <m/>
    <m/>
    <m/>
    <m/>
    <m/>
    <m/>
    <m/>
    <m/>
    <m/>
    <m/>
    <s v="Prioridad #1 - Inicia el 05 de enero de 2021"/>
    <m/>
    <m/>
    <m/>
    <n v="71200000"/>
    <n v="71200000"/>
    <m/>
    <s v="Persona Natural"/>
    <x v="0"/>
    <s v="Contratación Directa (ID)"/>
    <s v="El ítem se relaciona con varias actividades, se detallan en el campo de comentarios "/>
    <s v="Actividad: Plan Institucional de Archivos de la Entidad. Origen: Planes MIPG_x000a_Actividad: Plan de Conservación documental. Origen: Planes MIPG_x000a_Actividad: Plan de Preservación Digital. Origen: Planes MIPG"/>
  </r>
  <r>
    <s v="PDTE"/>
    <x v="0"/>
    <s v="Subdirección_de_Abastecimiento_y_Servicios_Generales"/>
    <s v="SDABAST"/>
    <x v="0"/>
    <x v="0"/>
    <s v="ADQUISICIONES_DIFERENTES_DE_ACTIVOS_"/>
    <x v="0"/>
    <x v="0"/>
    <s v=" "/>
    <s v="Prestación de servicios profesionales  para apoyar a la Subdirección de Abastecimiento y Servicios Generales en el desarrollo de las diferentes etapas de los procesos contractuales que se adelantan en el Instituto, para atender las necesidades de adquisición de bienes y servicios  del Icfes y demás actividades propias de la subdirección. "/>
    <n v="83066667"/>
    <n v="83398934"/>
    <x v="0"/>
    <n v="12"/>
    <m/>
    <s v=" "/>
    <m/>
    <s v=" "/>
    <m/>
    <m/>
    <m/>
    <m/>
    <m/>
    <m/>
    <m/>
    <m/>
    <m/>
    <m/>
    <m/>
    <m/>
    <m/>
    <s v="Prioridad #1 - Inicia el 05 de enero de 2021"/>
    <m/>
    <m/>
    <m/>
    <n v="83066667"/>
    <n v="83066667"/>
    <m/>
    <s v="Persona Natural"/>
    <x v="0"/>
    <s v="Contratación Directa (ID)"/>
    <s v="Actividad: Plan Anual de Adquisiciones. Origen: Planes MIPG"/>
    <m/>
  </r>
  <r>
    <s v="PDTE"/>
    <x v="0"/>
    <s v="Subdirección_de_Abastecimiento_y_Servicios_Generales"/>
    <s v="SDABAST"/>
    <x v="0"/>
    <x v="0"/>
    <s v="ADQUISICIONES_DIFERENTES_DE_ACTIVOS_"/>
    <x v="0"/>
    <x v="0"/>
    <s v=" "/>
    <s v="Prestación de servicios profesionales para apoyar a la Subdirección de Abastecimiento y Servicios Generales en el cumplimiento de los lineamientos establecidos en el sistema integrado de gestión SIG de conformidad con MIPG, así como el apoyo en la planeación, implementación, mantenimiento, seguimiento a auditorías y mejora continua de los procesos asociados a la subdirección. "/>
    <n v="74316667"/>
    <n v="74613934"/>
    <x v="0"/>
    <n v="12"/>
    <m/>
    <s v=" "/>
    <m/>
    <s v=" "/>
    <m/>
    <m/>
    <m/>
    <m/>
    <m/>
    <m/>
    <m/>
    <m/>
    <m/>
    <m/>
    <m/>
    <m/>
    <m/>
    <m/>
    <s v="Prioridad #2 - Inicia el 18 de enero de 2021"/>
    <m/>
    <m/>
    <n v="74316667"/>
    <n v="74316667"/>
    <m/>
    <s v="Persona Natural"/>
    <x v="0"/>
    <s v="Contratación Directa (ID)"/>
    <s v="El ítem se relaciona con varias actividades, se detallan en el campo de comentarios "/>
    <s v="Actividad: Plan Institucional de Archivos de la Entidad. Origen: Planes MIPG_x000a_Actividad: Plan de Conservación documental. Origen: Planes MIPG_x000a_Actividad: Plan de Preservación Digital. Origen: Planes MIPG_x000a_Actividad: Plan de Austeridad y Gestión Ambiental. Origen: Planes MIPG_x000a_Actividad: Plan de Austeridad y Gestión Ambiental. Origen: Planes MIPG"/>
  </r>
  <r>
    <s v="PDTE"/>
    <x v="0"/>
    <s v="Subdirección_de_Abastecimiento_y_Servicios_Generales"/>
    <s v="SDABAST"/>
    <x v="0"/>
    <x v="0"/>
    <s v="ADQUISICIONES_DIFERENTES_DE_ACTIVOS_"/>
    <x v="0"/>
    <x v="0"/>
    <s v=" "/>
    <s v="Prestación de servicios profesionales  para apoyar a la Subdirección de Abastecimiento y Servicios Generales en el desarrollo de las diferentes etapas de los procesos contractuales que se adelantan en el Instituto, para atender las necesidades de adquisición de bienes y servicios  del Icfes y demás actividades propias de la subdirección. "/>
    <n v="83066667"/>
    <n v="83398934"/>
    <x v="0"/>
    <n v="12"/>
    <m/>
    <s v=" "/>
    <m/>
    <s v=" "/>
    <m/>
    <m/>
    <m/>
    <m/>
    <m/>
    <m/>
    <m/>
    <m/>
    <m/>
    <m/>
    <m/>
    <m/>
    <m/>
    <s v="Prioridad #1 - Inicia el 05 de enero de 2021"/>
    <m/>
    <m/>
    <m/>
    <n v="83066667"/>
    <n v="83066667"/>
    <m/>
    <s v="Persona Natural"/>
    <x v="0"/>
    <s v="Contratación Directa (ID)"/>
    <s v="Actividad: Plan Anual de Adquisiciones. Origen: Planes MIPG"/>
    <m/>
  </r>
  <r>
    <s v="PDTE"/>
    <x v="0"/>
    <s v="Subdirección_de_Abastecimiento_y_Servicios_Generales"/>
    <s v="SDABAST"/>
    <x v="0"/>
    <x v="0"/>
    <s v="ADQUISICIONES_DIFERENTES_DE_ACTIVOS_"/>
    <x v="0"/>
    <x v="0"/>
    <s v=" "/>
    <s v="Prestación de servicios profesionales  para apoyar a la Subdirección de Abastecimiento y Servicios Generales en el desarrollo de las diferentes etapas de los procesos contractuales que se adelantan en el Instituto, para atender las necesidades de adquisición de bienes y servicios  del Icfes y demás actividades propias de la subdirección. "/>
    <n v="83066667"/>
    <n v="83398934"/>
    <x v="0"/>
    <n v="12"/>
    <m/>
    <s v=" "/>
    <m/>
    <s v=" "/>
    <m/>
    <m/>
    <m/>
    <m/>
    <m/>
    <m/>
    <m/>
    <m/>
    <m/>
    <m/>
    <m/>
    <m/>
    <m/>
    <s v="Prioridad #1 - Inicia el 05 de enero de 2021"/>
    <m/>
    <m/>
    <m/>
    <n v="83066667"/>
    <n v="83066667"/>
    <m/>
    <s v="Persona Natural"/>
    <x v="0"/>
    <s v="Contratación Directa (ID)"/>
    <s v="Actividad: Plan Anual de Adquisiciones. Origen: Planes MIPG"/>
    <m/>
  </r>
  <r>
    <s v="PDTE"/>
    <x v="0"/>
    <s v="Subdirección_de_Abastecimiento_y_Servicios_Generales"/>
    <s v="SDABAST"/>
    <x v="0"/>
    <x v="0"/>
    <s v="ADQUISICIONES_DIFERENTES_DE_ACTIVOS_"/>
    <x v="0"/>
    <x v="0"/>
    <s v=" "/>
    <s v="Prestación de servicios profesionales  para apoyar a la Subdirección de Abastecimiento y Servicios Generales en el desarrollo de las diferentes etapas de los procesos contractuales que se adelantan en el Instituto, para atender las necesidades de adquisición de bienes y servicios  del Icfes y demás actividades propias de la subdirección. "/>
    <n v="83066667"/>
    <n v="83398934"/>
    <x v="0"/>
    <n v="12"/>
    <m/>
    <s v=" "/>
    <m/>
    <s v=" "/>
    <m/>
    <m/>
    <m/>
    <m/>
    <m/>
    <m/>
    <m/>
    <m/>
    <m/>
    <m/>
    <m/>
    <m/>
    <m/>
    <s v="Prioridad #1 - Inicia el 05 de enero de 2021"/>
    <m/>
    <m/>
    <m/>
    <n v="83066667"/>
    <n v="83066667"/>
    <m/>
    <s v="Persona Natural"/>
    <x v="0"/>
    <s v="Contratación Directa (ID)"/>
    <s v="Actividad: Plan Anual de Adquisiciones. Origen: Planes MIPG"/>
    <m/>
  </r>
  <r>
    <s v="PDTE"/>
    <x v="0"/>
    <s v="Subdirección_de_Abastecimiento_y_Servicios_Generales"/>
    <s v="SDABAST"/>
    <x v="0"/>
    <x v="0"/>
    <s v="ADQUISICIONES_DIFERENTES_DE_ACTIVOS_"/>
    <x v="0"/>
    <x v="0"/>
    <s v=" "/>
    <s v="Prestación de servicios profesionales  para apoyar a la Subdirección de Abastecimiento y Servicios Generales en el desarrollo de las diferentes etapas de los procesos contractuales que se adelantan en el Instituto, para atender las necesidades de adquisición de bienes y servicios  del Icfes y demás actividades propias de la subdirección. "/>
    <n v="83066667"/>
    <n v="83398934"/>
    <x v="0"/>
    <n v="12"/>
    <m/>
    <s v=" "/>
    <m/>
    <s v=" "/>
    <m/>
    <m/>
    <m/>
    <m/>
    <m/>
    <m/>
    <m/>
    <m/>
    <m/>
    <m/>
    <m/>
    <m/>
    <m/>
    <s v="Prioridad #1 - Inicia el 05 de enero de 2021"/>
    <m/>
    <m/>
    <m/>
    <n v="83066667"/>
    <n v="83066667"/>
    <m/>
    <s v="Persona Natural"/>
    <x v="0"/>
    <s v="Contratación Directa (ID)"/>
    <s v="Actividad: Plan Anual de Adquisiciones. Origen: Planes MIPG"/>
    <m/>
  </r>
  <r>
    <s v="PDTE"/>
    <x v="0"/>
    <s v="Subdirección_de_Abastecimiento_y_Servicios_Generales"/>
    <s v="SDABAST"/>
    <x v="0"/>
    <x v="0"/>
    <s v="ADQUISICIONES_DIFERENTES_DE_ACTIVOS_"/>
    <x v="0"/>
    <x v="0"/>
    <s v=" "/>
    <s v="Prestación de servicios profesionales para apoyar a la Subdirección de Abastecimiento y Servicios Generales en acompañar a las diferentes áreas del ICFES desde la óptica jurídica en la estructuración de los procesos contractuales y en las demás actividades propias de la subdirección"/>
    <n v="83066667"/>
    <n v="83398934"/>
    <x v="1"/>
    <n v="12"/>
    <m/>
    <s v=" "/>
    <m/>
    <s v=" "/>
    <m/>
    <m/>
    <m/>
    <m/>
    <m/>
    <m/>
    <m/>
    <m/>
    <m/>
    <m/>
    <m/>
    <m/>
    <m/>
    <s v="Prioridad #1 - Inicia el 05 de enero de 2021"/>
    <m/>
    <m/>
    <m/>
    <n v="83066667"/>
    <n v="83066667"/>
    <m/>
    <s v="Persona Natural"/>
    <x v="0"/>
    <s v="Contratación Directa (ID)"/>
    <s v="Actividad: Plan Anual de Adquisiciones. Origen: Planes MIPG"/>
    <m/>
  </r>
  <r>
    <s v="PDTE"/>
    <x v="0"/>
    <s v="Subdirección_de_Abastecimiento_y_Servicios_Generales"/>
    <s v="SDABAST"/>
    <x v="1"/>
    <x v="1"/>
    <s v="Programas_de_Inversión_Bruta_de_Capital"/>
    <x v="5"/>
    <x v="11"/>
    <m/>
    <s v="Prestar servicios profesionales para apoyar en la administración, gestión y conservación los inmuebles a cargo de la Entidad, así como el apoyo a la supervisión de la ejecución de los contratos relacionados con dichos inmuebles."/>
    <n v="88000000"/>
    <n v="88352000"/>
    <x v="1"/>
    <n v="12"/>
    <m/>
    <s v=" "/>
    <m/>
    <s v=" "/>
    <m/>
    <m/>
    <m/>
    <m/>
    <m/>
    <m/>
    <m/>
    <m/>
    <m/>
    <m/>
    <m/>
    <m/>
    <m/>
    <m/>
    <s v="Prioridad #3 - Inicial el 01 de febrero "/>
    <m/>
    <m/>
    <n v="88000000"/>
    <n v="88000000"/>
    <m/>
    <s v="Persona Natural"/>
    <x v="0"/>
    <s v="Contratación Directa (ID)"/>
    <s v="Otra actividad detallada en el campo de comentarios porque no se encuentra en la lista de opciones. "/>
    <s v="2. Plan de mantenimiento_x000a_2,1: Realizar el seguimiento técnico al contrato de arrendamiento de inmueble y gestión técnica de inmuebles de propiedad del Icfes"/>
  </r>
  <r>
    <s v="PDTE"/>
    <x v="0"/>
    <s v="Subdirección_de_Abastecimiento_y_Servicios_Generales"/>
    <s v="SDABAST"/>
    <x v="1"/>
    <x v="1"/>
    <s v="Programas_de_Inversión_Bruta_de_Capital"/>
    <x v="5"/>
    <x v="11"/>
    <m/>
    <s v="Prestar los servicios de apoyo a la gestión en la Secretaría General del Icfes para adelantar actividades de apropiación del Sistema de Gestión Documental y el correcto uso de las herramientas que se deriven de este."/>
    <n v="48893541"/>
    <n v="49089115"/>
    <x v="0"/>
    <n v="12"/>
    <m/>
    <s v=" "/>
    <m/>
    <s v=" "/>
    <m/>
    <m/>
    <m/>
    <m/>
    <m/>
    <m/>
    <m/>
    <m/>
    <m/>
    <m/>
    <m/>
    <m/>
    <m/>
    <m/>
    <s v="Prioridad #2 - Inicia el 18 de enero de 2021"/>
    <m/>
    <m/>
    <n v="48893541"/>
    <n v="48893541"/>
    <m/>
    <s v="Persona Natural"/>
    <x v="0"/>
    <s v="Contratación Directa (ID)"/>
    <s v="Actividad: Plan de Conservación documental. Origen: Planes MIPG"/>
    <m/>
  </r>
  <r>
    <s v="PDTE"/>
    <x v="0"/>
    <s v="Subdirección_de_Abastecimiento_y_Servicios_Generales"/>
    <s v="SDABAST"/>
    <x v="0"/>
    <x v="0"/>
    <s v="ADQUISICIONES_DIFERENTES_DE_ACTIVOS_"/>
    <x v="4"/>
    <x v="12"/>
    <s v="2213610"/>
    <s v="Compraventa de las Llantas para el CLIO"/>
    <n v="1000000"/>
    <n v="1004000"/>
    <x v="5"/>
    <n v="4"/>
    <m/>
    <s v=" "/>
    <m/>
    <s v=" "/>
    <m/>
    <m/>
    <m/>
    <m/>
    <m/>
    <m/>
    <m/>
    <m/>
    <m/>
    <m/>
    <m/>
    <m/>
    <m/>
    <m/>
    <m/>
    <m/>
    <m/>
    <n v="1000000"/>
    <n v="1000000"/>
    <m/>
    <s v="Persona Jurídica"/>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0"/>
    <s v="ADQUISICIONES_DIFERENTES_DE_ACTIVOS_"/>
    <x v="0"/>
    <x v="2"/>
    <s v="2218710"/>
    <s v="Mantenimiento preventivo y correctivo del vehículo RENAULT asignados a los directivos del Icfes"/>
    <n v="2000000"/>
    <n v="2008000"/>
    <x v="1"/>
    <n v="12"/>
    <m/>
    <s v=" "/>
    <m/>
    <s v=" "/>
    <m/>
    <m/>
    <m/>
    <m/>
    <m/>
    <m/>
    <m/>
    <m/>
    <m/>
    <m/>
    <m/>
    <m/>
    <m/>
    <m/>
    <m/>
    <m/>
    <m/>
    <n v="2000000"/>
    <n v="2000000"/>
    <m/>
    <s v="Persona Jurídica"/>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0"/>
    <s v="ADQUISICIONES_DIFERENTES_DE_ACTIVOS_"/>
    <x v="0"/>
    <x v="2"/>
    <s v="2218710"/>
    <s v="Mantenimiento TV "/>
    <n v="2000000"/>
    <n v="2008000"/>
    <x v="4"/>
    <n v="12"/>
    <m/>
    <s v=" "/>
    <m/>
    <s v=" "/>
    <m/>
    <m/>
    <m/>
    <m/>
    <m/>
    <m/>
    <m/>
    <m/>
    <m/>
    <m/>
    <m/>
    <m/>
    <m/>
    <m/>
    <m/>
    <m/>
    <m/>
    <n v="2000000"/>
    <n v="2000000"/>
    <m/>
    <s v="Persona Jurídica"/>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0"/>
    <s v="ADQUISICIONES_DIFERENTES_DE_ACTIVOS_"/>
    <x v="6"/>
    <x v="13"/>
    <s v="2217130"/>
    <s v="Compra de SOAT para el  KIA"/>
    <n v="3372500"/>
    <n v="3385990"/>
    <x v="3"/>
    <n v="12"/>
    <m/>
    <s v=" "/>
    <m/>
    <s v=" "/>
    <m/>
    <m/>
    <m/>
    <m/>
    <m/>
    <m/>
    <m/>
    <m/>
    <m/>
    <m/>
    <m/>
    <m/>
    <m/>
    <m/>
    <m/>
    <m/>
    <m/>
    <n v="3372500"/>
    <n v="3372500"/>
    <m/>
    <s v="Persona Jurídica"/>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0"/>
    <s v="ADQUISICIONES_DIFERENTES_DE_ACTIVOS_"/>
    <x v="6"/>
    <x v="13"/>
    <s v="2217130"/>
    <s v="Compra del SOAT para el  CLIO"/>
    <n v="340000"/>
    <n v="341360"/>
    <x v="0"/>
    <n v="3"/>
    <m/>
    <s v=" "/>
    <m/>
    <s v=" "/>
    <m/>
    <m/>
    <m/>
    <m/>
    <m/>
    <m/>
    <m/>
    <m/>
    <m/>
    <m/>
    <m/>
    <m/>
    <m/>
    <m/>
    <m/>
    <m/>
    <m/>
    <n v="340000"/>
    <n v="340000"/>
    <m/>
    <s v="Persona Jurídica"/>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0"/>
    <s v="ADQUISICIONES_DIFERENTES_DE_ACTIVOS_"/>
    <x v="7"/>
    <x v="14"/>
    <s v="2216790"/>
    <s v="Contratación servicio de monitoreo GPS para los vehículos de la entidad"/>
    <n v="4386816"/>
    <n v="4404363"/>
    <x v="0"/>
    <n v="12"/>
    <m/>
    <s v=" "/>
    <m/>
    <s v=" "/>
    <m/>
    <m/>
    <m/>
    <m/>
    <m/>
    <m/>
    <m/>
    <m/>
    <m/>
    <m/>
    <m/>
    <m/>
    <m/>
    <m/>
    <m/>
    <m/>
    <m/>
    <n v="4386816"/>
    <n v="4386816"/>
    <m/>
    <s v="Persona Jurídica"/>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0"/>
    <s v="ADQUISICIONES_DIFERENTES_DE_ACTIVOS_"/>
    <x v="0"/>
    <x v="2"/>
    <s v="2218710"/>
    <s v="Mantenimiento de las motobombas, de la sede central del Icfes y edificio Ángel."/>
    <n v="8000000"/>
    <n v="8032000"/>
    <x v="6"/>
    <n v="12"/>
    <m/>
    <s v=" "/>
    <m/>
    <s v=" "/>
    <m/>
    <m/>
    <m/>
    <m/>
    <m/>
    <m/>
    <m/>
    <m/>
    <m/>
    <m/>
    <m/>
    <m/>
    <m/>
    <m/>
    <m/>
    <m/>
    <m/>
    <n v="8000000"/>
    <n v="8000000"/>
    <m/>
    <s v="Persona Jurídica"/>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0"/>
    <s v="ADQUISICIONES_DIFERENTES_DE_ACTIVOS_"/>
    <x v="0"/>
    <x v="2"/>
    <s v="2218710"/>
    <s v="Diagnostico y redistribución eléctrica del edificio del Icfes "/>
    <n v="20000000"/>
    <n v="20080000"/>
    <x v="6"/>
    <n v="12"/>
    <m/>
    <s v=" "/>
    <m/>
    <s v=" "/>
    <m/>
    <m/>
    <m/>
    <m/>
    <m/>
    <m/>
    <m/>
    <m/>
    <m/>
    <m/>
    <m/>
    <m/>
    <m/>
    <m/>
    <m/>
    <m/>
    <m/>
    <n v="20000000"/>
    <n v="20000000"/>
    <m/>
    <s v="Persona Jurídica"/>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0"/>
    <s v="ADQUISICIONES_DIFERENTES_DE_ACTIVOS_"/>
    <x v="0"/>
    <x v="2"/>
    <s v="2218710"/>
    <s v="Mantenimiento preventivo y correctivo de los vehículos KIA asignados a los directivos del Icfes."/>
    <n v="24000000"/>
    <n v="24096000"/>
    <x v="1"/>
    <n v="12"/>
    <m/>
    <s v=" "/>
    <m/>
    <s v=" "/>
    <m/>
    <m/>
    <m/>
    <m/>
    <m/>
    <m/>
    <m/>
    <m/>
    <m/>
    <m/>
    <m/>
    <m/>
    <m/>
    <m/>
    <m/>
    <m/>
    <m/>
    <n v="24000000"/>
    <n v="24000000"/>
    <m/>
    <s v="Persona Jurídica"/>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0"/>
    <s v="ADQUISICIONES_DIFERENTES_DE_ACTIVOS_"/>
    <x v="0"/>
    <x v="0"/>
    <s v=" "/>
    <s v="Contratar los servicios profesionales para la optimización del esquema de contratación del Programa de Seguros del Instituto, incluyendo entre otros, la estructuración y el acompañamiento al proceso de selección de una compañía de seguros."/>
    <n v="24585400"/>
    <n v="24683742"/>
    <x v="4"/>
    <n v="8"/>
    <m/>
    <s v=" "/>
    <m/>
    <s v=" "/>
    <m/>
    <m/>
    <m/>
    <m/>
    <m/>
    <m/>
    <m/>
    <m/>
    <m/>
    <m/>
    <m/>
    <m/>
    <m/>
    <m/>
    <m/>
    <m/>
    <m/>
    <n v="24585400"/>
    <n v="24585400"/>
    <m/>
    <s v="Persona Jurídica"/>
    <x v="0"/>
    <s v="Contratación Directa (ID)"/>
    <s v="Actividad: Plan Anual de Adquisiciones. Origen: Planes MIPG"/>
    <m/>
  </r>
  <r>
    <s v="PDTE"/>
    <x v="0"/>
    <s v="Subdirección_de_Abastecimiento_y_Servicios_Generales"/>
    <s v="SDABAST"/>
    <x v="0"/>
    <x v="0"/>
    <s v="ADQUISICIONES_DIFERENTES_DE_ACTIVOS_"/>
    <x v="4"/>
    <x v="15"/>
    <s v="2213210"/>
    <s v="Adquisición de elementos de papelería que requiera la entidad"/>
    <n v="10000000"/>
    <n v="10040000"/>
    <x v="5"/>
    <n v="12"/>
    <m/>
    <s v=" "/>
    <m/>
    <s v=" "/>
    <m/>
    <m/>
    <m/>
    <m/>
    <m/>
    <m/>
    <m/>
    <m/>
    <m/>
    <m/>
    <m/>
    <m/>
    <m/>
    <m/>
    <m/>
    <m/>
    <m/>
    <n v="10000000"/>
    <n v="10000000"/>
    <m/>
    <s v="Persona Jurídica"/>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0"/>
    <s v="ADQUISICIONES_DIFERENTES_DE_ACTIVOS_"/>
    <x v="0"/>
    <x v="16"/>
    <s v="2218520"/>
    <s v="Contratar el servicio de vigilancia y seguridad privada, a través del medio humano para la adecuada protección, amparo y salvaguardia de los bienes muebles e inmuebles del Icfes, funcionarios y contratistas, y demás personas que permanezcan en las instalaciones de la entidad."/>
    <n v="30000000"/>
    <n v="30120000"/>
    <x v="7"/>
    <n v="12"/>
    <m/>
    <s v=" "/>
    <m/>
    <s v=" "/>
    <m/>
    <m/>
    <m/>
    <m/>
    <m/>
    <m/>
    <m/>
    <m/>
    <m/>
    <m/>
    <m/>
    <m/>
    <m/>
    <m/>
    <m/>
    <m/>
    <m/>
    <n v="30000000"/>
    <n v="30000000"/>
    <m/>
    <s v="Persona Jurídica"/>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0"/>
    <s v="ADQUISICIONES_DIFERENTES_DE_ACTIVOS_"/>
    <x v="6"/>
    <x v="13"/>
    <s v="2217130"/>
    <s v="Adquisición de Pólizas de seguros que amparen los bienes e intereses patrimoniales del Icfes o por los cuales sea legalmente responsable en territorio nacional."/>
    <n v="725618406"/>
    <n v="728520880"/>
    <x v="3"/>
    <n v="12"/>
    <m/>
    <s v=" "/>
    <m/>
    <s v=" "/>
    <m/>
    <m/>
    <m/>
    <m/>
    <m/>
    <m/>
    <m/>
    <m/>
    <m/>
    <m/>
    <m/>
    <m/>
    <m/>
    <m/>
    <m/>
    <m/>
    <m/>
    <n v="725618406"/>
    <n v="725618406"/>
    <m/>
    <s v="Persona Jurídica"/>
    <x v="0"/>
    <s v="Invitación Cerrada (IC)"/>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0"/>
    <s v="ADQUISICIONES_DIFERENTES_DE_ACTIVOS_"/>
    <x v="0"/>
    <x v="0"/>
    <s v=" "/>
    <s v="Prestación de servicio de soporte, actualización y mantenimiento al sistema de información LEGOPS"/>
    <n v="15000000"/>
    <n v="15060000"/>
    <x v="0"/>
    <n v="12"/>
    <m/>
    <s v=" "/>
    <m/>
    <s v=" "/>
    <m/>
    <m/>
    <m/>
    <m/>
    <m/>
    <m/>
    <m/>
    <m/>
    <m/>
    <m/>
    <m/>
    <m/>
    <m/>
    <m/>
    <m/>
    <m/>
    <m/>
    <n v="15000000"/>
    <n v="15000000"/>
    <m/>
    <s v="Persona Jurídica"/>
    <x v="0"/>
    <s v="Contratación Directa (ID)"/>
    <s v="Otra actividad detallada en el campo de comentarios porque no se encuentra en la lista de opciones. "/>
    <s v="Actividad: Plan de mantenimiento y servicios tecnologicos"/>
  </r>
  <r>
    <s v="PDTE"/>
    <x v="0"/>
    <s v="Subdirección_de_Abastecimiento_y_Servicios_Generales"/>
    <s v="SDABAST"/>
    <x v="1"/>
    <x v="1"/>
    <s v="Programas_de_Inversión_Bruta_de_Capital"/>
    <x v="5"/>
    <x v="11"/>
    <m/>
    <s v="Prestación de servicios para elaborar los estudios y diseños arquitectónicos y técnicos, para la intervención de la sede del centro incluyendo el edificio BIC."/>
    <n v="164837390"/>
    <n v="165496740"/>
    <x v="5"/>
    <n v="12"/>
    <m/>
    <s v=" "/>
    <m/>
    <s v=" "/>
    <m/>
    <m/>
    <m/>
    <m/>
    <m/>
    <m/>
    <m/>
    <m/>
    <m/>
    <m/>
    <m/>
    <m/>
    <m/>
    <m/>
    <m/>
    <m/>
    <m/>
    <n v="164837390"/>
    <n v="164837390"/>
    <m/>
    <s v="Persona Jurídica"/>
    <x v="0"/>
    <s v="Invitación Cerrada (IC)"/>
    <s v="Otra actividad detallada en el campo de comentarios porque no se encuentra en la lista de opciones. "/>
    <s v="1. Documentos de lineamientos técnicos._x000a_1,4. Definir el destino y las acciones para el edificio Icfes BIC."/>
  </r>
  <r>
    <s v="PDTE"/>
    <x v="0"/>
    <s v="Subdirección_de_Abastecimiento_y_Servicios_Generales"/>
    <s v="SDABAST"/>
    <x v="2"/>
    <x v="2"/>
    <s v="GASTOS_DE_COMERCIALIZACIÓN_Y_PRODUCCIÓN "/>
    <x v="0"/>
    <x v="1"/>
    <s v="5118310"/>
    <s v="Prestar el servicio de logística &amp; catering para las reuniones de la Junta Directiva y el Comité Asesor de Investigación del Icfes."/>
    <n v="20000000"/>
    <n v="20080000"/>
    <x v="0"/>
    <n v="12"/>
    <m/>
    <s v=" "/>
    <m/>
    <s v=" "/>
    <m/>
    <m/>
    <m/>
    <m/>
    <m/>
    <m/>
    <m/>
    <m/>
    <m/>
    <m/>
    <m/>
    <m/>
    <m/>
    <m/>
    <m/>
    <m/>
    <m/>
    <n v="20000000"/>
    <n v="20000000"/>
    <m/>
    <s v="Persona Jurídica"/>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0"/>
    <s v="ADQUISICIONES_DIFERENTES_DE_ACTIVOS_"/>
    <x v="0"/>
    <x v="8"/>
    <s v="2218590"/>
    <s v="Prestación de servicios de Avalúo de Inventarios"/>
    <n v="16100000"/>
    <n v="16164400"/>
    <x v="8"/>
    <n v="12"/>
    <m/>
    <s v=" "/>
    <m/>
    <s v=" "/>
    <m/>
    <m/>
    <m/>
    <m/>
    <m/>
    <m/>
    <m/>
    <m/>
    <m/>
    <m/>
    <m/>
    <m/>
    <m/>
    <m/>
    <m/>
    <m/>
    <m/>
    <n v="16100000"/>
    <n v="16100000"/>
    <m/>
    <s v="Persona Jurídica"/>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0"/>
    <s v="ADQUISICIONES_DIFERENTES_DE_ACTIVOS_"/>
    <x v="4"/>
    <x v="0"/>
    <s v=" "/>
    <s v="Adquisición de suministros para desarrollar las actividades de gestión ambiental a cargo de la Subdirección de Abastecimiento y Servicios Generales."/>
    <n v="1000000"/>
    <n v="1004000"/>
    <x v="5"/>
    <n v="12"/>
    <m/>
    <m/>
    <m/>
    <m/>
    <m/>
    <m/>
    <m/>
    <m/>
    <m/>
    <m/>
    <m/>
    <m/>
    <m/>
    <m/>
    <m/>
    <m/>
    <m/>
    <m/>
    <m/>
    <m/>
    <m/>
    <n v="1000000"/>
    <n v="1000000"/>
    <m/>
    <s v="Persona Jurídica"/>
    <x v="0"/>
    <s v="N/A"/>
    <s v="Actividad: Plan de Austeridad y Gestión Ambiental. Origen: Planes MIPG"/>
    <m/>
  </r>
  <r>
    <s v="PDTE"/>
    <x v="0"/>
    <s v="Subdirección_de_Abastecimiento_y_Servicios_Generales"/>
    <s v="SDABAST"/>
    <x v="0"/>
    <x v="0"/>
    <s v="ADQUISICIONES_DIFERENTES_DE_ACTIVOS_"/>
    <x v="7"/>
    <x v="17"/>
    <s v=" "/>
    <s v="Presupuesto para el trasteo del ICFES en los meses de septiembre a octubre de 2021"/>
    <n v="85000000"/>
    <n v="85340000"/>
    <x v="9"/>
    <n v="12"/>
    <m/>
    <s v=" "/>
    <m/>
    <s v=" "/>
    <m/>
    <m/>
    <m/>
    <m/>
    <m/>
    <m/>
    <m/>
    <m/>
    <m/>
    <m/>
    <m/>
    <m/>
    <m/>
    <m/>
    <m/>
    <m/>
    <m/>
    <n v="85000000"/>
    <n v="85000000"/>
    <m/>
    <s v="Persona Jurídica"/>
    <x v="0"/>
    <s v="Contratación Directa (ID)"/>
    <m/>
    <m/>
  </r>
  <r>
    <s v="PDTE"/>
    <x v="0"/>
    <s v="Subdirección_de_Abastecimiento_y_Servicios_Generales"/>
    <s v="SDABAST"/>
    <x v="1"/>
    <x v="1"/>
    <s v="Programas_de_Inversión_Bruta_de_Capital"/>
    <x v="5"/>
    <x v="11"/>
    <m/>
    <s v="Inversión modernización Icfes - Adecuaciones de las Oficinas del Centro - Icfes"/>
    <n v="1096000000"/>
    <n v="1100384000"/>
    <x v="2"/>
    <n v="12"/>
    <m/>
    <m/>
    <m/>
    <m/>
    <m/>
    <m/>
    <m/>
    <m/>
    <m/>
    <m/>
    <m/>
    <m/>
    <m/>
    <m/>
    <m/>
    <m/>
    <m/>
    <m/>
    <m/>
    <m/>
    <m/>
    <n v="1096000000"/>
    <n v="1096000000"/>
    <m/>
    <s v="Persona Jurídica"/>
    <x v="0"/>
    <s v="N/A"/>
    <m/>
    <m/>
  </r>
  <r>
    <s v="PDTE"/>
    <x v="0"/>
    <s v="Subdirección_de_Abastecimiento_y_Servicios_Generales"/>
    <s v="SDABAST"/>
    <x v="0"/>
    <x v="0"/>
    <s v="ADQUISICIONES_DIFERENTES_DE_ACTIVOS_"/>
    <x v="0"/>
    <x v="18"/>
    <s v="2218530"/>
    <s v="Servicios integrales de aseo y cafeteria en las instalaciones del Icfes, bajo el esquema de proveeduria integral (outsourcing)."/>
    <n v="461820303"/>
    <n v="463667584"/>
    <x v="5"/>
    <n v="12"/>
    <m/>
    <m/>
    <m/>
    <m/>
    <m/>
    <m/>
    <m/>
    <m/>
    <m/>
    <m/>
    <m/>
    <m/>
    <m/>
    <m/>
    <m/>
    <m/>
    <m/>
    <m/>
    <m/>
    <m/>
    <m/>
    <n v="461820303"/>
    <n v="461820303"/>
    <m/>
    <s v="Persona Jurídica"/>
    <x v="0"/>
    <s v="N/A"/>
    <m/>
    <m/>
  </r>
  <r>
    <s v="PDTE"/>
    <x v="0"/>
    <s v="Subdirección_de_Abastecimiento_y_Servicios_Generales"/>
    <s v="SDABAST"/>
    <x v="1"/>
    <x v="1"/>
    <s v="Programas_de_Inversión_Bruta_de_Capital"/>
    <x v="5"/>
    <x v="11"/>
    <m/>
    <s v="Compra de la Sede del Icfes"/>
    <n v="40000000000"/>
    <n v="40160000000"/>
    <x v="3"/>
    <n v="12"/>
    <m/>
    <s v=" "/>
    <m/>
    <s v=" "/>
    <m/>
    <m/>
    <m/>
    <m/>
    <m/>
    <m/>
    <m/>
    <m/>
    <m/>
    <m/>
    <m/>
    <m/>
    <m/>
    <m/>
    <m/>
    <m/>
    <m/>
    <n v="40000000000"/>
    <n v="40000000000"/>
    <m/>
    <s v="Persona Jurídica"/>
    <x v="0"/>
    <s v="Invitación Cerrada (IC)"/>
    <m/>
    <m/>
  </r>
  <r>
    <s v="PDTE"/>
    <x v="0"/>
    <s v="Unidad_de_Atención_al_Ciudadano"/>
    <s v="SDATENC"/>
    <x v="2"/>
    <x v="2"/>
    <s v="GASTOS_DE_COMERCIALIZACIÓN_Y_PRODUCCIÓN "/>
    <x v="0"/>
    <x v="0"/>
    <s v=" "/>
    <s v="Apoyar la supervisión del contrato de Centro de Gestión de Servicios por medio de la revisión, monitoreos y control de los datos suministrados por el operador, análisis de información y preparación de los documentos para reporte de informes. "/>
    <n v="42931263"/>
    <n v="43102988"/>
    <x v="0"/>
    <n v="12"/>
    <m/>
    <s v=" "/>
    <m/>
    <s v=" "/>
    <m/>
    <m/>
    <m/>
    <m/>
    <m/>
    <m/>
    <m/>
    <m/>
    <m/>
    <m/>
    <m/>
    <m/>
    <m/>
    <m/>
    <s v="Prioridad #2 - Inicia el 18 de enero de 2021"/>
    <m/>
    <m/>
    <n v="42931263"/>
    <n v="42931263"/>
    <m/>
    <s v="Persona Natural"/>
    <x v="0"/>
    <s v="Contratación Directa (ID)"/>
    <s v="Otra actividad detallada en el campo de comentarios porque no se encuentra en la lista de opciones. "/>
    <s v="Consolidar a la Unidad de Atención al Ciudadano como aliado estrategico de las decisiones del Icfes. "/>
  </r>
  <r>
    <s v="PDTE"/>
    <x v="0"/>
    <s v="Unidad_de_Atención_al_Ciudadano"/>
    <s v="SDATENC"/>
    <x v="0"/>
    <x v="0"/>
    <s v="ADQUISICIONES_DIFERENTES_DE_ACTIVOS_"/>
    <x v="7"/>
    <x v="19"/>
    <s v="2216800"/>
    <s v="Contratar el servicio servicios postales para la recolección, clasificación, transporte y entrega de objetos postales requeridos para todos los procesos del Icfes encaminados a la óptima prestación de los servicios, esto incluye toda la gestión de las pruebas de Estado y los nuevos proyectos que surjan durante la vigencia a nivel urbano, nacional, regional e internacional."/>
    <n v="43687893"/>
    <n v="43862645"/>
    <x v="0"/>
    <n v="12"/>
    <m/>
    <s v=" "/>
    <m/>
    <s v=" "/>
    <m/>
    <m/>
    <m/>
    <m/>
    <m/>
    <m/>
    <m/>
    <m/>
    <m/>
    <m/>
    <m/>
    <m/>
    <m/>
    <m/>
    <s v="El contrato 2020 se realizó por medio de Acuerdo Marco de Precios. "/>
    <m/>
    <m/>
    <n v="43687893"/>
    <n v="43687893"/>
    <m/>
    <s v="Persona Jurídica"/>
    <x v="0"/>
    <s v="Invitación Cerrada (IC)"/>
    <s v="Otra actividad detallada en el campo de comentarios porque no se encuentra en la lista de opciones. "/>
    <s v="Consolidar a la Unidad de Atención al Ciudadano como aliado estrategico de las decisiones del Icfes. "/>
  </r>
  <r>
    <s v="PDTE"/>
    <x v="0"/>
    <s v="Unidad_de_Atención_al_Ciudadano"/>
    <s v="SDATENC"/>
    <x v="2"/>
    <x v="2"/>
    <s v="GASTOS_DE_COMERCIALIZACIÓN_Y_PRODUCCIÓN "/>
    <x v="0"/>
    <x v="0"/>
    <s v=" "/>
    <s v="Apoyar la supervisión del contrato del Centro de Gestión de Servicios, garantizando el control y seguimiento de la atención de las PQRSD y demás solicitudes que requieran de insumo de las diferentes áreas del Instituto, relacionadas con las pruebas de Estado velando por el cumplimiento de los términos. "/>
    <n v="61066654"/>
    <n v="61310921"/>
    <x v="1"/>
    <n v="12"/>
    <m/>
    <s v=" "/>
    <m/>
    <s v=" "/>
    <m/>
    <m/>
    <m/>
    <m/>
    <m/>
    <m/>
    <m/>
    <m/>
    <m/>
    <m/>
    <m/>
    <m/>
    <m/>
    <m/>
    <s v="Prioridad #3 - Inicial el 01 de febrero "/>
    <m/>
    <m/>
    <n v="61066654"/>
    <n v="61066654"/>
    <m/>
    <s v="Persona Natural"/>
    <x v="0"/>
    <s v="Contratación Directa (ID)"/>
    <s v="Otra actividad detallada en el campo de comentarios porque no se encuentra en la lista de opciones. "/>
    <s v="Consolidar a la Unidad de Atención al Ciudadano como aliado estrategico de las decisiones del Icfes. "/>
  </r>
  <r>
    <s v="PDTE"/>
    <x v="0"/>
    <s v="Unidad_de_Atención_al_Ciudadano"/>
    <s v="SDATENC"/>
    <x v="2"/>
    <x v="2"/>
    <s v="GASTOS_DE_COMERCIALIZACIÓN_Y_PRODUCCIÓN "/>
    <x v="0"/>
    <x v="0"/>
    <s v=" "/>
    <s v="Apoyar la  supervisión del contrato del centro de gestión de servicios garantizando el soporte a los examenes de Estado en todas sus etapas, por medio del monitoreo y  seguimiento de las PQRSD garantizando su debida gestión, así como generar acciones de mejora inherentes a la atención al ciudadano."/>
    <n v="68938606"/>
    <n v="69214360"/>
    <x v="1"/>
    <n v="12"/>
    <m/>
    <s v=" "/>
    <m/>
    <s v=" "/>
    <m/>
    <m/>
    <m/>
    <m/>
    <m/>
    <m/>
    <m/>
    <m/>
    <m/>
    <m/>
    <m/>
    <m/>
    <m/>
    <m/>
    <s v="Prioridad #3 - Inicial el 01 de febrero "/>
    <m/>
    <m/>
    <n v="68938606"/>
    <n v="68938606"/>
    <m/>
    <s v="Persona Natural"/>
    <x v="0"/>
    <s v="Contratación Directa (ID)"/>
    <s v="Otra actividad detallada en el campo de comentarios porque no se encuentra en la lista de opciones. "/>
    <s v="Consolidar a la Unidad de Atención al Ciudadano como aliado estrategico de las decisiones del Icfes. "/>
  </r>
  <r>
    <s v="PDTE"/>
    <x v="0"/>
    <s v="Unidad_de_Atención_al_Ciudadano"/>
    <s v="SDATENC"/>
    <x v="2"/>
    <x v="2"/>
    <s v="GASTOS_DE_COMERCIALIZACIÓN_Y_PRODUCCIÓN "/>
    <x v="0"/>
    <x v="0"/>
    <s v=" "/>
    <s v="Apoyar la supervisión de contratos garantizando el seguimiento y debida ejecución del procedimiento correspondiente, así como gestión de los proyectos especiales al interior de la Unidad de acuerdo con las políticas públicas de Atención al Ciudadano y el Modelo Integrado de Planeación y Gestión MIPG. "/>
    <n v="68938606"/>
    <n v="69214360"/>
    <x v="1"/>
    <n v="12"/>
    <m/>
    <s v=" "/>
    <m/>
    <s v=" "/>
    <m/>
    <m/>
    <m/>
    <m/>
    <m/>
    <m/>
    <m/>
    <m/>
    <m/>
    <m/>
    <m/>
    <m/>
    <m/>
    <m/>
    <s v="Prioridad #3 - Inicial el 01 de febrero "/>
    <m/>
    <m/>
    <n v="68938606"/>
    <n v="68938606"/>
    <m/>
    <s v="Persona Natural"/>
    <x v="0"/>
    <s v="Contratación Directa (ID)"/>
    <s v="Otra actividad detallada en el campo de comentarios porque no se encuentra en la lista de opciones. "/>
    <s v="Consolidar a la Unidad de Atención al Ciudadano como aliado estrategico de las decisiones del Icfes. "/>
  </r>
  <r>
    <s v="PDTE"/>
    <x v="0"/>
    <s v="Unidad_de_Atención_al_Ciudadano"/>
    <s v="SDATENC"/>
    <x v="0"/>
    <x v="0"/>
    <s v="ADQUISICIONES_DIFERENTES_DE_ACTIVOS_"/>
    <x v="0"/>
    <x v="0"/>
    <s v=" "/>
    <s v="Prestación de servicios profesionales para apoyar a la coordinación de la Unidad de Atención al Ciudadano  en los planes, procesos y proyectos asignados, así como en el desarrollo, seguimiento y trazabilidad de acuerdo con el Sistema de Gestión de Calidad y las políticas públicas de Atención al Ciudadano y el Modelo Integrado de Planeación y Gestión –MIPG."/>
    <n v="105432525"/>
    <n v="105854255"/>
    <x v="1"/>
    <n v="12"/>
    <m/>
    <s v=" "/>
    <m/>
    <s v=" "/>
    <m/>
    <m/>
    <m/>
    <m/>
    <m/>
    <m/>
    <m/>
    <m/>
    <m/>
    <m/>
    <m/>
    <m/>
    <m/>
    <m/>
    <s v="Prioridad #3 - Inicial el 01 de febrero "/>
    <m/>
    <m/>
    <n v="105432525"/>
    <n v="105432525"/>
    <m/>
    <s v="Persona Natural"/>
    <x v="0"/>
    <s v="Contratación Directa (ID)"/>
    <s v="Otra actividad detallada en el campo de comentarios porque no se encuentra en la lista de opciones. "/>
    <s v="Consolidar a la Unidad de Atención al Ciudadano como aliado estrategico de las decisiones del Icfes. "/>
  </r>
  <r>
    <s v="PDTE"/>
    <x v="0"/>
    <s v="Unidad_de_Atención_al_Ciudadano"/>
    <s v="SDATENC"/>
    <x v="2"/>
    <x v="2"/>
    <s v="GASTOS_DE_COMERCIALIZACIÓN_Y_PRODUCCIÓN "/>
    <x v="0"/>
    <x v="0"/>
    <s v=" "/>
    <s v="Apoyar la supervisión del contrato del Centro de Gestión de Servicios, por medio de labores de monitoreo y control de las PQRSD recibidas para garantizar  oportunidad y pertinencia, así como el seguimiento a los datos suministrados por el operador en articulación con el analista de datos. "/>
    <n v="38777556"/>
    <n v="38932666"/>
    <x v="0"/>
    <n v="12"/>
    <m/>
    <s v=" "/>
    <m/>
    <s v=" "/>
    <m/>
    <m/>
    <m/>
    <m/>
    <m/>
    <m/>
    <m/>
    <m/>
    <m/>
    <m/>
    <m/>
    <m/>
    <m/>
    <m/>
    <s v="Prioridad #2 - Inicia el 18 de enero de 2021"/>
    <m/>
    <m/>
    <n v="38777556"/>
    <n v="38777556"/>
    <m/>
    <s v="Persona Natural"/>
    <x v="0"/>
    <s v="Contratación Directa (ID)"/>
    <s v="Otra actividad detallada en el campo de comentarios porque no se encuentra en la lista de opciones. "/>
    <s v="Consolidar a la Unidad de Atención al Ciudadano como aliado estrategico de las decisiones del Icfes. "/>
  </r>
  <r>
    <s v="PDTE"/>
    <x v="1"/>
    <s v="Oficina_Asesora_de_Comunicaciones_y_Mercadeo"/>
    <s v="OFCOMUN"/>
    <x v="0"/>
    <x v="0"/>
    <s v="ADQUISICIONES_DIFERENTES_DE_ACTIVOS_"/>
    <x v="2"/>
    <x v="0"/>
    <s v=" "/>
    <s v="Adquisición de un equipo de producción audiovisual compuesto por una (1) cámara profesional fotográfica y dos (2) Micrófonos Inalámbricos profesionales de alta frecuencia de solapa y de mano, para la Oficina Asesora de Comunicaciones del Icfes."/>
    <n v="32000000"/>
    <n v="32128000"/>
    <x v="1"/>
    <n v="4"/>
    <m/>
    <s v=" "/>
    <m/>
    <s v=" "/>
    <m/>
    <m/>
    <m/>
    <m/>
    <m/>
    <m/>
    <m/>
    <m/>
    <m/>
    <m/>
    <m/>
    <m/>
    <m/>
    <m/>
    <s v="Inicialmente se habia proyectado en la linea 277, no se pudo hacer la adquisición porque al momento de adjudicar los valoreas habian cambiado con respecto a las cotizaciones por temas del incremento del dólar y al ser equipos importados esto afecto la adquisición "/>
    <m/>
    <m/>
    <n v="32000000"/>
    <n v="32000000"/>
    <m/>
    <s v="Persona Jurídica"/>
    <x v="0"/>
    <s v="Contratación Directa (ID)"/>
    <s v="Actividad relacionada con el Proyecto estratégico  2.1.2 Plan de comunicaciones integradas"/>
    <m/>
  </r>
  <r>
    <s v="PDTE"/>
    <x v="1"/>
    <s v="Oficina_Asesora_de_Comunicaciones_y_Mercadeo"/>
    <s v="OFCOMUN"/>
    <x v="0"/>
    <x v="0"/>
    <s v="ADQUISICIONES_DIFERENTES_DE_ACTIVOS_"/>
    <x v="0"/>
    <x v="0"/>
    <s v=" "/>
    <s v="Prestar servicios profesionales para apoyar la planeación, seguimiento y ejecución de los procesos administrativos y financieros de la Oficina Asesora de Comunicaciones y Mercadeo."/>
    <n v="92173658"/>
    <n v="92542353"/>
    <x v="0"/>
    <n v="12"/>
    <m/>
    <s v=" "/>
    <m/>
    <s v=" "/>
    <m/>
    <m/>
    <m/>
    <m/>
    <m/>
    <m/>
    <m/>
    <m/>
    <m/>
    <m/>
    <m/>
    <m/>
    <m/>
    <m/>
    <s v="Ana Cecilia Carrión Santos _x000a_18-ene-2021"/>
    <m/>
    <m/>
    <n v="92173658"/>
    <n v="92173658"/>
    <m/>
    <s v="Persona Natural"/>
    <x v="0"/>
    <s v="Contratación Directa (ID)"/>
    <s v="El ítem se relaciona con varias actividades, se detallan en el campo de comentarios "/>
    <s v="Profesional encargado de realizar los procesos de contratación de los profesionales y demas actividades financieras y administraticas "/>
  </r>
  <r>
    <s v="PDTE"/>
    <x v="1"/>
    <s v="Oficina_Asesora_de_Comunicaciones_y_Mercadeo"/>
    <s v="OFCOMUN"/>
    <x v="2"/>
    <x v="2"/>
    <s v="GASTOS_DE_COMERCIALIZACIÓN_Y_PRODUCCIÓN "/>
    <x v="0"/>
    <x v="1"/>
    <s v="5118310"/>
    <s v="Prestación de servicios para apoyar las actividades de socialización, divulgación institucional, actividades logísticas y de mercadeo y promoción que requiera el Icfes en cualquier parte del territorio nacional para la ejecución de las políticas públicas"/>
    <n v="700000000"/>
    <n v="702800000"/>
    <x v="5"/>
    <n v="12"/>
    <m/>
    <s v=" "/>
    <m/>
    <s v=" "/>
    <m/>
    <m/>
    <m/>
    <m/>
    <m/>
    <m/>
    <m/>
    <m/>
    <m/>
    <m/>
    <m/>
    <m/>
    <m/>
    <m/>
    <m/>
    <m/>
    <m/>
    <n v="700000000"/>
    <n v="700000000"/>
    <m/>
    <s v="Persona Jurídica"/>
    <x v="0"/>
    <s v="Invitación Abierta (IA)"/>
    <s v="Actividad relacionada con el Proyecto estratégico  2.1.2 Plan de comunicaciones integradas"/>
    <m/>
  </r>
  <r>
    <s v="PDTE"/>
    <x v="1"/>
    <s v="Oficina_Asesora_de_Comunicaciones_y_Mercadeo"/>
    <s v="OFCOMUN"/>
    <x v="2"/>
    <x v="2"/>
    <s v="GASTOS_DE_COMERCIALIZACIÓN_Y_PRODUCCIÓN "/>
    <x v="0"/>
    <x v="1"/>
    <s v="5118310"/>
    <s v="Prestar el servicio de monitoreo de medios de comunicación escritos, digitales, televisivos, radiales y redes sociales que sobre el Icfes y el sector educación se publiquen o emitan"/>
    <n v="80000000"/>
    <n v="80320000"/>
    <x v="1"/>
    <n v="12"/>
    <m/>
    <s v=" "/>
    <m/>
    <s v=" "/>
    <m/>
    <m/>
    <m/>
    <m/>
    <m/>
    <m/>
    <m/>
    <m/>
    <m/>
    <m/>
    <m/>
    <m/>
    <m/>
    <m/>
    <s v="Para este proceso se requiere dejar por encima a lo ejecutado en el 2020. porque la selección se hace de acuerdo a las propuestas que llegan y es mejor dejar proyectado un mayor valor y posterior en Marzo liberar de la linea a que no se pueda contar con el servicio. "/>
    <m/>
    <m/>
    <n v="80000000"/>
    <n v="80000000"/>
    <m/>
    <s v="Persona Jurídica"/>
    <x v="0"/>
    <s v="Contratación Directa (ID)"/>
    <s v="Actividad relacionada con el Proyecto estratégico  2.1.2 Plan de comunicaciones integradas"/>
    <m/>
  </r>
  <r>
    <s v="PDTE"/>
    <x v="1"/>
    <s v="Oficina_Asesora_de_Comunicaciones_y_Mercadeo"/>
    <s v="OFCOMUN"/>
    <x v="2"/>
    <x v="2"/>
    <s v="GASTOS_DE_COMERCIALIZACIÓN_Y_PRODUCCIÓN "/>
    <x v="0"/>
    <x v="0"/>
    <s v=" "/>
    <s v="Prestar servicios profesionales para apoyar las estrategias de comunicación en las diferentes redes sociales, y actividades digitales con el fin de dar a conocer la gestión adelantada por el Icfes"/>
    <n v="79206382"/>
    <n v="79523208"/>
    <x v="0"/>
    <n v="12"/>
    <m/>
    <s v=" "/>
    <m/>
    <s v=" "/>
    <m/>
    <m/>
    <m/>
    <m/>
    <m/>
    <m/>
    <m/>
    <m/>
    <m/>
    <m/>
    <m/>
    <m/>
    <m/>
    <s v="prioridad 1"/>
    <m/>
    <m/>
    <m/>
    <n v="79206382"/>
    <n v="79206382"/>
    <s v="Jean Paul Wollstein Echeverry"/>
    <s v="Persona Natural"/>
    <x v="0"/>
    <s v="Contratación Directa (ID)"/>
    <s v="Actividad relacionada con el Proyecto estratégico  2.1.2 Plan de comunicaciones integradas"/>
    <s v="292 y 293"/>
  </r>
  <r>
    <s v="PDTE"/>
    <x v="1"/>
    <s v="Oficina_Asesora_de_Comunicaciones_y_Mercadeo"/>
    <s v="OFCOMUN"/>
    <x v="2"/>
    <x v="2"/>
    <s v="GASTOS_DE_COMERCIALIZACIÓN_Y_PRODUCCIÓN "/>
    <x v="0"/>
    <x v="0"/>
    <s v=" "/>
    <s v="Prestar servicios profesionales para apoyar las actividades de comunicación y divulgación a cargo de la Oficina Asesora de Comunicaciones y Mercadeo del Icfes ante los medios de comunicación y la opinión pública"/>
    <n v="84905436"/>
    <n v="85245058"/>
    <x v="0"/>
    <n v="12"/>
    <m/>
    <s v=" "/>
    <m/>
    <s v=" "/>
    <m/>
    <m/>
    <m/>
    <m/>
    <m/>
    <m/>
    <m/>
    <m/>
    <m/>
    <m/>
    <m/>
    <m/>
    <m/>
    <m/>
    <s v="Luis Eduardo Ramos Carmona_x000a_18-ene-2021"/>
    <m/>
    <m/>
    <n v="84905436"/>
    <n v="84905436"/>
    <m/>
    <s v="Persona Natural"/>
    <x v="0"/>
    <s v="Contratación Directa (ID)"/>
    <s v="Actividad relacionada con el Proyecto estratégico  2.1.2 Plan de comunicaciones integradas"/>
    <s v="289 y 298"/>
  </r>
  <r>
    <s v="PDTE"/>
    <x v="1"/>
    <s v="Oficina_Asesora_de_Comunicaciones_y_Mercadeo"/>
    <s v="OFCOMUN"/>
    <x v="2"/>
    <x v="2"/>
    <s v="GASTOS_DE_COMERCIALIZACIÓN_Y_PRODUCCIÓN "/>
    <x v="0"/>
    <x v="0"/>
    <s v=" "/>
    <s v="Prestar servicios para apoyar la realización audiovisual y fotográfica a nivel interno y externo, buscando fortalecer las estrategias a cargo de la Oficina Asesora de Comunicaciones y Mercadeo"/>
    <n v="82193062"/>
    <n v="82521834"/>
    <x v="0"/>
    <n v="12"/>
    <m/>
    <s v=" "/>
    <m/>
    <s v=" "/>
    <m/>
    <m/>
    <m/>
    <m/>
    <m/>
    <m/>
    <m/>
    <m/>
    <m/>
    <m/>
    <m/>
    <m/>
    <m/>
    <m/>
    <s v="Luis Alfonso Villamil Boscan_x000a_18-ene-2021"/>
    <m/>
    <m/>
    <n v="82193062"/>
    <n v="82193062"/>
    <m/>
    <s v="Persona Natural"/>
    <x v="0"/>
    <s v="Contratación Directa (ID)"/>
    <s v="Actividad relacionada con el Proyecto estratégico  2.1.2 Plan de comunicaciones integradas"/>
    <m/>
  </r>
  <r>
    <s v="PDTE"/>
    <x v="1"/>
    <s v="Oficina_Asesora_de_Comunicaciones_y_Mercadeo"/>
    <s v="OFCOMUN"/>
    <x v="2"/>
    <x v="2"/>
    <s v="GASTOS_DE_COMERCIALIZACIÓN_Y_PRODUCCIÓN "/>
    <x v="0"/>
    <x v="0"/>
    <s v=" "/>
    <s v="Prestar servicios profesionales para apoyar las diferentes estrategias de comunicación digital a través de las redes sociales del Icfes. "/>
    <n v="50688000"/>
    <n v="50890752"/>
    <x v="1"/>
    <n v="12"/>
    <m/>
    <s v=" "/>
    <m/>
    <s v=" "/>
    <m/>
    <m/>
    <m/>
    <m/>
    <m/>
    <m/>
    <m/>
    <m/>
    <m/>
    <m/>
    <m/>
    <m/>
    <m/>
    <m/>
    <s v="Xiomara Lizeth Patiño Cadena_x000a_01-feb-2020"/>
    <m/>
    <m/>
    <n v="50688000"/>
    <n v="50688000"/>
    <m/>
    <s v="Persona Natural"/>
    <x v="0"/>
    <s v="Contratación Directa (ID)"/>
    <s v="Actividad relacionada con el Proyecto estratégico  2.1.2 Plan de comunicaciones integradas"/>
    <m/>
  </r>
  <r>
    <s v="PDTE"/>
    <x v="1"/>
    <s v="Oficina_Asesora_de_Comunicaciones_y_Mercadeo"/>
    <s v="OFCOMUN"/>
    <x v="2"/>
    <x v="2"/>
    <s v="GASTOS_DE_COMERCIALIZACIÓN_Y_PRODUCCIÓN "/>
    <x v="0"/>
    <x v="0"/>
    <s v=" "/>
    <s v="Prestar servicios para apoyar la definición de la línea gráfica para la elaboración y producción de piezas gráficas, que desarrollarán la estrategia de comunicaciones interna del Icfes."/>
    <n v="55142890"/>
    <n v="55363462"/>
    <x v="0"/>
    <n v="12"/>
    <m/>
    <s v=" "/>
    <m/>
    <s v=" "/>
    <m/>
    <m/>
    <m/>
    <m/>
    <m/>
    <m/>
    <m/>
    <m/>
    <m/>
    <m/>
    <m/>
    <m/>
    <m/>
    <m/>
    <s v="Melquisedc Pinzon Pinilla_x000a_18-ene-2021"/>
    <m/>
    <m/>
    <n v="55142890"/>
    <n v="55142890"/>
    <m/>
    <s v="Persona Natural"/>
    <x v="0"/>
    <s v="Contratación Directa (ID)"/>
    <s v="Actividad relacionada con el Proyecto estratégico  2.1.2 Plan de comunicaciones integradas"/>
    <s v="288 y 286"/>
  </r>
  <r>
    <s v="PDTE"/>
    <x v="1"/>
    <s v="Oficina_Asesora_de_Comunicaciones_y_Mercadeo"/>
    <s v="OFCOMUN"/>
    <x v="2"/>
    <x v="2"/>
    <s v="GASTOS_DE_COMERCIALIZACIÓN_Y_PRODUCCIÓN "/>
    <x v="0"/>
    <x v="0"/>
    <s v=" "/>
    <s v="Prestar servicios profesionales para apoyar la producción, edición y diagramación de piezas gráficas de comunicación, para material impreso y digital de la estrategia de comunicación externa del Icfes."/>
    <n v="63990784"/>
    <n v="64246747"/>
    <x v="1"/>
    <n v="12"/>
    <m/>
    <s v=" "/>
    <m/>
    <s v=" "/>
    <m/>
    <m/>
    <m/>
    <m/>
    <m/>
    <m/>
    <m/>
    <m/>
    <m/>
    <m/>
    <m/>
    <m/>
    <m/>
    <m/>
    <s v="Gustavo Andres Alvarez Mejia_x000a_01-feb-2021"/>
    <m/>
    <m/>
    <n v="63990784"/>
    <n v="63990784"/>
    <m/>
    <s v="Persona Natural"/>
    <x v="0"/>
    <s v="Contratación Directa (ID)"/>
    <s v="Actividad relacionada con el Proyecto estratégico  2.1.2 Plan de comunicaciones integradas"/>
    <s v="291 y 290"/>
  </r>
  <r>
    <s v="PDTE"/>
    <x v="1"/>
    <s v="Oficina_Asesora_de_Comunicaciones_y_Mercadeo"/>
    <s v="OFCOMUN"/>
    <x v="2"/>
    <x v="2"/>
    <s v="GASTOS_DE_COMERCIALIZACIÓN_Y_PRODUCCIÓN "/>
    <x v="0"/>
    <x v="0"/>
    <s v=" "/>
    <s v="Prestar servicios profesionales para apoyar las estrategias de comunicación interna y divulgación interinstitucional en medios regionales buscando el posicionamiento del Icfes a cargo de la Oficina Asesora de Comunicaciones y Mercadeo."/>
    <n v="86732800"/>
    <n v="87079731"/>
    <x v="1"/>
    <n v="12"/>
    <m/>
    <s v=" "/>
    <m/>
    <s v=" "/>
    <m/>
    <m/>
    <m/>
    <m/>
    <m/>
    <m/>
    <m/>
    <m/>
    <m/>
    <m/>
    <m/>
    <m/>
    <m/>
    <m/>
    <s v="Mónica Patricia Vengoechea Hernández_x000a_01-feb-2021"/>
    <m/>
    <m/>
    <n v="86732800"/>
    <n v="86732800"/>
    <m/>
    <s v="Persona Natural"/>
    <x v="0"/>
    <s v="Contratación Directa (ID)"/>
    <s v="Actividad relacionada con el Proyecto estratégico  2.1.2 Plan de comunicaciones integradas"/>
    <s v="297 y 295"/>
  </r>
  <r>
    <s v="PDTE"/>
    <x v="1"/>
    <s v="Oficina_Asesora_de_Comunicaciones_y_Mercadeo"/>
    <s v="OFCOMUN"/>
    <x v="2"/>
    <x v="2"/>
    <s v="GASTOS_DE_COMERCIALIZACIÓN_Y_PRODUCCIÓN "/>
    <x v="0"/>
    <x v="0"/>
    <s v=" "/>
    <s v="Prestar servicios profesionales para apoyar la gestión de contenidos de comunicación interna y externa en medios de alternativos y tradicionales a cargo de la Oficina Asesora de Comunicaciones y Mercadeo."/>
    <n v="81449984"/>
    <n v="81775784"/>
    <x v="1"/>
    <n v="12"/>
    <m/>
    <s v=" "/>
    <m/>
    <s v=" "/>
    <m/>
    <m/>
    <m/>
    <m/>
    <m/>
    <m/>
    <m/>
    <m/>
    <m/>
    <m/>
    <m/>
    <m/>
    <m/>
    <m/>
    <s v="Mauricio Andres Donado Garzon_x000a_01-feb-2021"/>
    <m/>
    <m/>
    <n v="81449984"/>
    <n v="81449984"/>
    <m/>
    <s v="Persona Natural"/>
    <x v="0"/>
    <s v="Contratación Directa (ID)"/>
    <s v="Actividad relacionada con el Proyecto estratégico  2.1.2 Plan de comunicaciones integradas"/>
    <s v="296 y 294"/>
  </r>
  <r>
    <s v="PDTE"/>
    <x v="1"/>
    <s v="Oficina_Asesora_de_Planeación"/>
    <s v="OFPLANE"/>
    <x v="2"/>
    <x v="2"/>
    <s v="GASTOS_DE_COMERCIALIZACIÓN_Y_PRODUCCIÓN "/>
    <x v="0"/>
    <x v="0"/>
    <s v=" "/>
    <s v="Liderar las acciones derivadas del proceso de gestión de proyectos de evaluación del Instituto, así como las actividades relacionadas con la estrategia de gestión comercial y brindar asesoría y acompañamiento en las acciones requeridas por la Oficina Asesora de Planeación en el marco de sus funciones."/>
    <n v="112733333"/>
    <n v="113184266"/>
    <x v="0"/>
    <n v="12"/>
    <m/>
    <m/>
    <m/>
    <m/>
    <m/>
    <m/>
    <m/>
    <m/>
    <m/>
    <m/>
    <m/>
    <m/>
    <m/>
    <m/>
    <m/>
    <m/>
    <m/>
    <s v="Prioridad #1 - Inicia el 05 de enero de 2021"/>
    <m/>
    <m/>
    <m/>
    <n v="112733333"/>
    <n v="112733333"/>
    <m/>
    <s v="Persona Natural"/>
    <x v="0"/>
    <s v="Contratación Directa (ID)"/>
    <s v="El ítem se relaciona con varias actividades, se detallan en el campo de comentarios "/>
    <s v="1) Actividad relacionada con el proyecto 3.1.1 Definición e implementación de marcos y estrategias de acción para el portafolio de servicios_x000a_2) Actividad: Ofrecer el servicio de evaluación a través de proyectos que se ajusten a las necesidades específicas de cada solicitante, con el fin de promover el aumento de los ingresos del Instituto provenientes de las evaluaciones diferentes a las de Estado.. Origen: Línea base Plan de Acción Institucional 2020"/>
  </r>
  <r>
    <s v="PDTE"/>
    <x v="1"/>
    <s v="Oficina_Asesora_de_Planeación"/>
    <s v="OFPLANE"/>
    <x v="2"/>
    <x v="2"/>
    <s v="GASTOS_DE_COMERCIALIZACIÓN_Y_PRODUCCIÓN "/>
    <x v="0"/>
    <x v="0"/>
    <s v=" "/>
    <s v="Adelantar la gestión comercial, seguimiento y control permanente de los proyectos de evaluación del instituto y apoyar la implementación de las acciones a cargo de la Oficina Asesora de Planeación necesarias para la divulgación y mejora del portafolio de servicios e implementación de la estrategia comercial."/>
    <n v="85750000"/>
    <n v="86093000"/>
    <x v="0"/>
    <n v="12"/>
    <m/>
    <m/>
    <m/>
    <m/>
    <m/>
    <m/>
    <m/>
    <m/>
    <m/>
    <m/>
    <m/>
    <m/>
    <m/>
    <m/>
    <m/>
    <m/>
    <m/>
    <s v="Prioridad #2 - Inicia el 18 de enero de 2021"/>
    <m/>
    <m/>
    <m/>
    <n v="85750000"/>
    <n v="85750000"/>
    <m/>
    <s v="Persona Natural"/>
    <x v="0"/>
    <s v="Contratación Directa (ID)"/>
    <s v="El ítem se relaciona con varias actividades, se detallan en el campo de comentarios "/>
    <s v="1) Actividad relacionada con el proyecto 3.1.1 Definición e implementación de marcos y estrategias de acción para el portafolio de servicios_x000a_2) Actividad: Ofrecer el servicio de evaluación a través de proyectos que se ajusten a las necesidades específicas de cada solicitante, con el fin de promover el aumento de los ingresos del Instituto provenientes de las evaluaciones diferentes a las de Estado.. Origen: Línea base Plan de Acción Institucional 2020"/>
  </r>
  <r>
    <s v="PDTE"/>
    <x v="1"/>
    <s v="Oficina_Asesora_de_Planeación"/>
    <s v="OFPLANE"/>
    <x v="2"/>
    <x v="2"/>
    <s v="GASTOS_DE_COMERCIALIZACIÓN_Y_PRODUCCIÓN "/>
    <x v="0"/>
    <x v="0"/>
    <s v=" "/>
    <s v="Ejecutar las acciones necesarias para la divulgación y mejora del portafolio de servicios del instituto, así como la estructuracíón de estrategia comercial que apalanque la venta de servicios y adelantar la gestión comercial y seguimiento de los proyectos de evaluación asignados."/>
    <n v="85750000"/>
    <n v="86093000"/>
    <x v="0"/>
    <n v="12"/>
    <m/>
    <m/>
    <m/>
    <m/>
    <m/>
    <m/>
    <m/>
    <m/>
    <m/>
    <m/>
    <m/>
    <m/>
    <m/>
    <m/>
    <m/>
    <m/>
    <m/>
    <s v="Prioridad #2 - Inicia el 18 de enero de 2021"/>
    <m/>
    <m/>
    <m/>
    <n v="85750000"/>
    <n v="85750000"/>
    <m/>
    <s v="Persona Natural"/>
    <x v="0"/>
    <s v="Contratación Directa (ID)"/>
    <s v="El ítem se relaciona con varias actividades, se detallan en el campo de comentarios "/>
    <s v="1) Actividad relacionada con el proyecto 3.1.1 Definición e implementación de marcos y estrategias de acción para el portafolio de servicios_x000a_2) Actividad: Ofrecer el servicio de evaluación a través de proyectos que se ajusten a las necesidades específicas de cada solicitante, con el fin de promover el aumento de los ingresos del Instituto provenientes de las evaluaciones diferentes a las de Estado.. Origen: Línea base Plan de Acción Institucional 2020"/>
  </r>
  <r>
    <s v="PDTE"/>
    <x v="1"/>
    <s v="Oficina_Asesora_de_Planeación"/>
    <s v="OFPLANE"/>
    <x v="2"/>
    <x v="2"/>
    <s v="GASTOS_DE_COMERCIALIZACIÓN_Y_PRODUCCIÓN "/>
    <x v="0"/>
    <x v="0"/>
    <s v=" "/>
    <s v="Adelantar la gestión comercial y seguimiento de los proyectos de evaluación asignados y apoyar la implementación de las acciones a cargo de la Oficina Asesora de Planeación necesarias para la divulgación y mejora del portafolio de servicios e implementación de la estrategia comercial."/>
    <n v="54000000"/>
    <n v="54216000"/>
    <x v="5"/>
    <n v="12"/>
    <m/>
    <m/>
    <m/>
    <m/>
    <m/>
    <m/>
    <m/>
    <m/>
    <m/>
    <m/>
    <m/>
    <m/>
    <m/>
    <m/>
    <m/>
    <m/>
    <m/>
    <s v="Prioridad #4 - Posterior a febrero de 2021"/>
    <m/>
    <m/>
    <m/>
    <n v="54000000"/>
    <n v="54000000"/>
    <m/>
    <s v="Persona Natural"/>
    <x v="0"/>
    <s v="Contratación Directa (ID)"/>
    <s v="El ítem se relaciona con varias actividades, se detallan en el campo de comentarios "/>
    <s v="1) Actividad relacionada con el proyecto 3.1.1 Definición e implementación de marcos y estrategias de acción para el portafolio de servicios_x000a_2) Actividad: Ofrecer el servicio de evaluación a través de proyectos que se ajusten a las necesidades específicas de cada solicitante, con el fin de promover el aumento de los ingresos del Instituto provenientes de las evaluaciones diferentes a las de Estado.. Origen: Línea base Plan de Acción Institucional 2020"/>
  </r>
  <r>
    <s v="PDTE"/>
    <x v="1"/>
    <s v="Oficina_Asesora_de_Planeación"/>
    <s v="OFPLANE"/>
    <x v="1"/>
    <x v="1"/>
    <s v="Programas_de_Inversión_Bruta_de_Capital"/>
    <x v="5"/>
    <x v="11"/>
    <m/>
    <s v="Liderar las actividades inherentes a la Gestión de Proyectos del Icfes, realizar las mejoras a que haya lugar en el modelo de Gestión de Proyectos y coordinar las iniciativas necesarias para optimizar la implementación de la fase 2021 del modelo de operación por proyectos del Instituto."/>
    <n v="108616667"/>
    <n v="109051134"/>
    <x v="0"/>
    <n v="12"/>
    <m/>
    <m/>
    <m/>
    <m/>
    <m/>
    <m/>
    <m/>
    <m/>
    <m/>
    <m/>
    <m/>
    <m/>
    <m/>
    <m/>
    <m/>
    <m/>
    <m/>
    <s v="Prioridad #2 - Inicia el 18 de enero de 2021"/>
    <m/>
    <m/>
    <m/>
    <n v="108616667"/>
    <n v="108616667"/>
    <m/>
    <s v="Persona Natural"/>
    <x v="0"/>
    <s v="Contratación Directa (ID)"/>
    <s v="Actividad: Implementar  y monitorear la primera fase de la estrategia de gestión de proyectos (PMO) al interior de la entidad, a partir del diseño metodológico desarrollado para tal fin. Origen: Línea base Plan de Acción Institucional 2020"/>
    <s v="NA"/>
  </r>
  <r>
    <s v="PDTE"/>
    <x v="1"/>
    <s v="Oficina_Asesora_de_Planeación"/>
    <s v="OFPLANE"/>
    <x v="1"/>
    <x v="1"/>
    <s v="Programas_de_Inversión_Bruta_de_Capital"/>
    <x v="5"/>
    <x v="11"/>
    <m/>
    <s v="Ejecutar las actividades formuladas por la Oficina Asesora de Planeación en el marco del modelo de gestión de proyectos del Icfes y realizar acciones de administración funcional de la herramienta tecnológica aplicada al modelo, apoyando a las áreas del Instituto en las acciones de operación y reporte para el seguimiento de los proyectos en dicha herramienta."/>
    <n v="82500000"/>
    <n v="82830000"/>
    <x v="1"/>
    <n v="12"/>
    <m/>
    <m/>
    <m/>
    <m/>
    <m/>
    <m/>
    <m/>
    <m/>
    <m/>
    <m/>
    <m/>
    <m/>
    <m/>
    <m/>
    <m/>
    <m/>
    <m/>
    <s v="Prioridad #3 - Inicia el 01 de febrero de 2021"/>
    <m/>
    <m/>
    <m/>
    <n v="82500000"/>
    <n v="82500000"/>
    <m/>
    <s v="Persona Natural"/>
    <x v="0"/>
    <s v="Contratación Directa (ID)"/>
    <s v="Actividad: Implementar  y monitorear la primera fase de la estrategia de gestión de proyectos (PMO) al interior de la entidad, a partir del diseño metodológico desarrollado para tal fin. Origen: Línea base Plan de Acción Institucional 2020"/>
    <s v="NA"/>
  </r>
  <r>
    <s v="PDTE"/>
    <x v="1"/>
    <s v="Oficina_Asesora_de_Planeación"/>
    <s v="OFPLANE"/>
    <x v="1"/>
    <x v="1"/>
    <s v="Programas_de_Inversión_Bruta_de_Capital"/>
    <x v="5"/>
    <x v="11"/>
    <m/>
    <s v="Líderar las actividades que en materia de Arquitectura Empresarial - AE requiera la OAP e  implementar el modelo de AE que cubra las principales necesidades estratégicas del Icfes y de sus grupos de interés, liderando su operacionalización e implementación con las áreas involucradas en el proceso. "/>
    <n v="108616667"/>
    <n v="109051134"/>
    <x v="0"/>
    <n v="12"/>
    <m/>
    <m/>
    <m/>
    <m/>
    <m/>
    <m/>
    <m/>
    <m/>
    <m/>
    <m/>
    <m/>
    <m/>
    <m/>
    <m/>
    <m/>
    <m/>
    <m/>
    <s v="Prioridad #2 - Inicia el 18 de enero de 2021"/>
    <m/>
    <m/>
    <m/>
    <n v="108616667"/>
    <n v="108616667"/>
    <m/>
    <s v="Persona Natural"/>
    <x v="0"/>
    <s v="Contratación Directa (ID)"/>
    <s v="El ítem se relaciona con varias actividades, se detallan en el campo de comentarios "/>
    <s v="1) Actividad relacionada con el proyecto 1.1.1 Reformulación de procesos con base en las cadenas de valor_x000a_2) Actividad relacionada con el proyecto 1.3.1 Gestión del Conocimiento e Innovación_x000a_3) Actividad: Optimizar el desempeño institucional a través de la estrategia de arquitectura empresarial en el instituto. Origen: Línea base Plan de Acción Institucional 2020"/>
  </r>
  <r>
    <s v="PDTE"/>
    <x v="1"/>
    <s v="Oficina_Asesora_de_Planeación"/>
    <s v="OFPLANE"/>
    <x v="1"/>
    <x v="1"/>
    <s v="Programas_de_Inversión_Bruta_de_Capital"/>
    <x v="5"/>
    <x v="11"/>
    <m/>
    <s v="Implementar las acciones requeridas para el desarrollo de las iteraciones del modelo de Arquitectura Empresarial (AE), desde el dominio de la arquitectura de información con base en las principales necesidades estratégicas del Icfes y de sus grupos de interés, así como, las actividades requeridas para el fortalecimiento del MIPG y las herramientas de Gestión de responsabilidad de la Oficina Asesora de Planeación."/>
    <n v="85750000"/>
    <n v="86093000"/>
    <x v="0"/>
    <n v="12"/>
    <m/>
    <m/>
    <m/>
    <m/>
    <m/>
    <m/>
    <m/>
    <m/>
    <m/>
    <m/>
    <m/>
    <m/>
    <m/>
    <m/>
    <m/>
    <m/>
    <m/>
    <s v="Prioridad #2 - Inicia el 18 de enero de 2021"/>
    <m/>
    <m/>
    <m/>
    <n v="85750000"/>
    <n v="85750000"/>
    <m/>
    <s v="Persona Natural"/>
    <x v="0"/>
    <s v="Contratación Directa (ID)"/>
    <s v="El ítem se relaciona con varias actividades, se detallan en el campo de comentarios "/>
    <s v="1) Actividad relacionada con el proyecto 1.3.1 Gestión del Conocimiento e Innovación_x000a_2) Actividad: Optimizar el desempeño institucional a través de la estrategia de arquitectura empresarial en el instituto. Origen: Línea base Plan de Acción Institucional 2020_x000a_3) Actividad: Plan Anticorrupción y de Atención al Ciudadano. Origen: Planes MIPG_x000a_4) Actividad: Contribuir a la articulación del Modelo Integrado de Planeación con el sistema de gestión en el Icfes. Origen: Línea base Plan de Acción Institucional 2020"/>
  </r>
  <r>
    <s v="PDTE"/>
    <x v="1"/>
    <s v="Oficina_Asesora_de_Planeación"/>
    <s v="OFPLANE"/>
    <x v="1"/>
    <x v="1"/>
    <s v="Programas_de_Inversión_Bruta_de_Capital"/>
    <x v="5"/>
    <x v="11"/>
    <m/>
    <s v="Implementar las acciones requeridas para el desarrollo de las iteraciones del modelo de Arquitectura Empresarial (AE), desde el dominio de la arquitectura misional, a partir de la documentación del modelo de intención y el modelo operativo de la entidad, realizando los acuerdos y seguimiento a actividades de las áreas involucradas del instituto, acorde con las principales necesidades estratégicas del Icfes y de sus grupos de interés."/>
    <n v="82500000"/>
    <n v="82830000"/>
    <x v="1"/>
    <n v="12"/>
    <m/>
    <m/>
    <m/>
    <m/>
    <m/>
    <m/>
    <m/>
    <m/>
    <m/>
    <m/>
    <m/>
    <m/>
    <m/>
    <m/>
    <m/>
    <m/>
    <m/>
    <s v="Prioridad #3 - Inicia el 01 de febrero de 2021"/>
    <m/>
    <m/>
    <m/>
    <n v="82500000"/>
    <n v="82500000"/>
    <m/>
    <s v="Persona Natural"/>
    <x v="0"/>
    <s v="Contratación Directa (ID)"/>
    <s v="El ítem se relaciona con varias actividades, se detallan en el campo de comentarios "/>
    <s v="1) Actividad relacionada con el proyecto 1.1.1 Reformulación de procesos con base en las cadenas de valor_x000a_2) Actividad relacionada con el proyecto 1.3.1 Gestión del Conocimiento e Innovación_x000a_3) Actividad: Optimizar el desempeño institucional a través de la estrategia de arquitectura empresarial en el instituto. Origen: Línea base Plan de Acción Institucional 2020"/>
  </r>
  <r>
    <s v="PDTE"/>
    <x v="1"/>
    <s v="Oficina_Asesora_de_Planeación"/>
    <s v="OFPLANE"/>
    <x v="0"/>
    <x v="0"/>
    <s v="ADQUISICIONES_DIFERENTES_DE_ACTIVOS_"/>
    <x v="0"/>
    <x v="0"/>
    <s v=" "/>
    <s v="Ejecutar las actividades requeridas en el marco de la dimensión de innovación y gestión del conocimiento del Instituto y aquellas tendientes al fortalecimiento del MIPG y las herramientas de gestión de responsabilidad de la Oficina Asesora de Planeación."/>
    <n v="36300000"/>
    <n v="36445200"/>
    <x v="1"/>
    <n v="12"/>
    <m/>
    <m/>
    <m/>
    <m/>
    <m/>
    <m/>
    <m/>
    <m/>
    <m/>
    <m/>
    <m/>
    <m/>
    <m/>
    <m/>
    <m/>
    <m/>
    <m/>
    <s v="Prioridad #3 - Inicia el 01 de febrero de 2021"/>
    <m/>
    <m/>
    <m/>
    <n v="36300000"/>
    <n v="36300000"/>
    <m/>
    <s v="Persona Natural"/>
    <x v="0"/>
    <s v="Contratación Directa (ID)"/>
    <s v="El ítem se relaciona con varias actividades, se detallan en el campo de comentarios "/>
    <s v="1) Actividad relacionada con el proyecto 1.1.1 Reformulación de procesos con base en las cadenas de valor_x000a_2) Actividad relacionada con el proyecto 1.3.1 Gestión del Conocimiento e Innovación_x000a_3) Actividad: Contribuir a la articulación del Modelo Integrado de Planeación con el sistema de gestión en el Icfes. Origen: Línea base Plan de Acción Institucional 2020"/>
  </r>
  <r>
    <s v="PDTE"/>
    <x v="1"/>
    <s v="Oficina_Asesora_de_Planeación"/>
    <s v="OFPLANE"/>
    <x v="0"/>
    <x v="0"/>
    <s v="ADQUISICIONES_DIFERENTES_DE_ACTIVOS_"/>
    <x v="0"/>
    <x v="0"/>
    <s v=" "/>
    <s v="Apoyar la recopilación de información y análisis de datos para la generación de reportes y toma de decisiones institucionales, y realizar las actividades tendientes al fortalecimiento del MIPG y las herramientas de Gestión de los procesos de responsabilidad de la Oficina Asesora de Planeación. "/>
    <n v="36300000"/>
    <n v="36445200"/>
    <x v="1"/>
    <n v="12"/>
    <m/>
    <m/>
    <m/>
    <m/>
    <m/>
    <m/>
    <m/>
    <m/>
    <m/>
    <m/>
    <m/>
    <m/>
    <m/>
    <m/>
    <m/>
    <m/>
    <m/>
    <s v="Prioridad #3 - Inicia el 01 de febrero de 2021"/>
    <m/>
    <m/>
    <m/>
    <n v="36300000"/>
    <n v="36300000"/>
    <m/>
    <s v="Persona Natural"/>
    <x v="0"/>
    <s v="Contratación Directa (ID)"/>
    <s v="El ítem se relaciona con varias actividades, se detallan en el campo de comentarios "/>
    <s v="1) Actividad relacionada con el proyecto 1.1.1 Reformulación de procesos con base en las cadenas de valor_x000a_2) Actividad: Contribuir a la articulación del Modelo Integrado de Planeación con el sistema de gestión en el Icfes. Origen: Línea base Plan de Acción Institucional 2020"/>
  </r>
  <r>
    <s v="PDTE"/>
    <x v="1"/>
    <s v="Oficina_Asesora_de_Planeación"/>
    <s v="OFPLANE"/>
    <x v="0"/>
    <x v="0"/>
    <s v="ADQUISICIONES_DIFERENTES_DE_ACTIVOS_"/>
    <x v="0"/>
    <x v="0"/>
    <s v=" "/>
    <s v="Realizar las actividades requeridas  para el fortalecimiento del Modelo Integrado de Planeación y Gestión, así como las acciones para su articulación con el direccionamiento estratégico y el mejoramiento de los sistemas de gestión y modelos referenciales implementados en el Icfes. "/>
    <n v="82500000"/>
    <n v="82830000"/>
    <x v="1"/>
    <n v="12"/>
    <m/>
    <m/>
    <m/>
    <m/>
    <m/>
    <m/>
    <m/>
    <m/>
    <m/>
    <m/>
    <m/>
    <m/>
    <m/>
    <m/>
    <m/>
    <m/>
    <m/>
    <s v="Prioridad #3 - Inicia el 01 de febrero de 2021"/>
    <m/>
    <m/>
    <m/>
    <n v="82500000"/>
    <n v="82500000"/>
    <m/>
    <s v="Persona Natural"/>
    <x v="0"/>
    <s v="Contratación Directa (ID)"/>
    <s v="El ítem se relaciona con varias actividades, se detallan en el campo de comentarios "/>
    <s v="1) Actividad relacionada con el proyecto 1.1.1 Reformulación de procesos con base en las cadenas de valor_x000a_2) Actividad relacionada con el proyecto 1.3.1 Gestión del Conocimiento e Innovación_x000a_3) Actividad: Contribuir a la articulación del Modelo Integrado de Planeación con el sistema de gestión en el Icfes. Origen: Línea base Plan de Acción Institucional 2020"/>
  </r>
  <r>
    <s v="PDTE"/>
    <x v="1"/>
    <s v="Oficina_Asesora_de_Planeación"/>
    <s v="OFPLANE"/>
    <x v="2"/>
    <x v="2"/>
    <s v="GASTOS_DE_COMERCIALIZACIÓN_Y_PRODUCCIÓN "/>
    <x v="0"/>
    <x v="0"/>
    <s v=" "/>
    <s v="Adelantar las actividades de planeación, control y seguimiento del presupuesto a cargo de la Oficina Asesora de Planeación así como de los proyectos de evaluación y de inversión de la entidad, de acuerdo con el alcance de la Oficina y atender las actividades requeridas en materia de costos  del Instituto."/>
    <n v="100866667"/>
    <n v="101270134"/>
    <x v="0"/>
    <n v="12"/>
    <m/>
    <m/>
    <m/>
    <m/>
    <m/>
    <m/>
    <m/>
    <m/>
    <m/>
    <m/>
    <m/>
    <m/>
    <m/>
    <m/>
    <m/>
    <m/>
    <m/>
    <s v="Prioridad #1 - Inicia el 05 de enero de 2021"/>
    <m/>
    <m/>
    <m/>
    <n v="100866667"/>
    <n v="100866667"/>
    <m/>
    <s v="Persona Natural"/>
    <x v="0"/>
    <s v="Contratación Directa (ID)"/>
    <s v="El ítem se relaciona con varias actividades, se detallan en el campo de comentarios "/>
    <s v="1) Actividad: Revisión del modelo de costeo y definición de las tarifas de las pruebas de Estado     . Origen: Proyecto estratégico 3.2.1 Definición del Sistema y Método financiero de los servicios que presta el Icfes._x000a_2) Actividad: Contribuir a la articulación del Modelo Integrado de Planeación con el sistema de gestión en el Icfes. Origen: Línea base Plan de Acción Institucional 2020_x000a_3)Actividad: Ofrecer el servicio de evaluación a través de proyectos que se ajusten a las necesidades específicas de cada solicitante, con el fin de promover el aumento de los ingresos del Instituto provenientes de las evaluaciones diferentes a las de Estado.. Origen: Línea base Plan de Acción Institucional 2020"/>
  </r>
  <r>
    <s v="PDTE"/>
    <x v="1"/>
    <s v="Oficina_Asesora_de_Planeación"/>
    <s v="OFPLANE"/>
    <x v="0"/>
    <x v="0"/>
    <s v="ADQUISICIONES_DIFERENTES_DE_ACTIVOS_"/>
    <x v="0"/>
    <x v="0"/>
    <s v=" "/>
    <s v="Realizar el seguimiento de actividades propias de la Oficina Asesora de Planeación, apoyar las actividades derivadas de las secretarías técnicas de los comités a cargo de la OAP, proyectar y revisar los documentos que se le requieran en el marco de las funciones de la oficina, así como apoyar la gestión de los procesos contractuales de la OAP desde su estructuración hasta su cierre o liquidación."/>
    <n v="56331067"/>
    <n v="56556391"/>
    <x v="0"/>
    <n v="12"/>
    <m/>
    <m/>
    <m/>
    <m/>
    <m/>
    <m/>
    <m/>
    <m/>
    <m/>
    <m/>
    <m/>
    <m/>
    <m/>
    <m/>
    <m/>
    <m/>
    <m/>
    <s v="Prioridad #1 - Inicia el 05 de enero de 2021"/>
    <m/>
    <m/>
    <m/>
    <n v="56331067"/>
    <n v="56331067"/>
    <m/>
    <s v="Persona Natural"/>
    <x v="0"/>
    <s v="Contratación Directa (ID)"/>
    <s v="El ítem se relaciona con varias actividades, se detallan en el campo de comentarios "/>
    <s v="1) Actividad: Contribuir a la articulación del Modelo Integrado de Planeación con el sistema de gestión en el Icfes. Origen: Línea base Plan de Acción Institucional 2020_x000a_2) Actividad: Ofrecer el servicio de evaluación a través de proyectos que se ajusten a las necesidades específicas de cada solicitante, con el fin de promover el aumento de los ingresos del Instituto provenientes de las evaluaciones diferentes a las de Estado.. Origen: Línea base Plan de Acción Institucional 2020"/>
  </r>
  <r>
    <s v="PDTE"/>
    <x v="1"/>
    <s v="Oficina_Asesora_de_Planeación"/>
    <s v="OFPLANE"/>
    <x v="0"/>
    <x v="0"/>
    <s v="ADQUISICIONES_DIFERENTES_DE_ACTIVOS_"/>
    <x v="0"/>
    <x v="1"/>
    <s v="2218310"/>
    <s v="Prestación del servicio de auditoría interna al Sistema Gestión de Calidad  del Icfes, bajo la Norma Técnica Colombiana ISO 9001:2015"/>
    <n v="8189000"/>
    <n v="8221756"/>
    <x v="4"/>
    <n v="4"/>
    <m/>
    <m/>
    <m/>
    <m/>
    <m/>
    <m/>
    <m/>
    <m/>
    <m/>
    <m/>
    <m/>
    <m/>
    <m/>
    <m/>
    <m/>
    <m/>
    <m/>
    <m/>
    <m/>
    <m/>
    <m/>
    <n v="8189000"/>
    <n v="8189000"/>
    <m/>
    <s v="Persona Jurídica"/>
    <x v="0"/>
    <s v="Contratación Directa (ID)"/>
    <s v="Actividad: Contribuir a la articulación del Modelo Integrado de Planeación con el sistema de gestión en el Icfes. Origen: Línea base Plan de Acción Institucional 2020"/>
    <s v="NA"/>
  </r>
  <r>
    <s v="PDTE"/>
    <x v="1"/>
    <s v="Oficina_Asesora_de_Planeación"/>
    <s v="OFPLANE"/>
    <x v="0"/>
    <x v="0"/>
    <s v="ADQUISICIONES_DIFERENTES_DE_ACTIVOS_"/>
    <x v="0"/>
    <x v="1"/>
    <s v="2218310"/>
    <s v="Prestación del servicio de auditoria externa de seguimiento al Sistema Gestión de Calidad del Icfes, bajo la norma ISO 9001:2015.120."/>
    <n v="14108000"/>
    <n v="14164432"/>
    <x v="3"/>
    <n v="7"/>
    <m/>
    <m/>
    <m/>
    <m/>
    <m/>
    <m/>
    <m/>
    <m/>
    <m/>
    <m/>
    <m/>
    <m/>
    <m/>
    <m/>
    <m/>
    <m/>
    <m/>
    <m/>
    <m/>
    <m/>
    <m/>
    <n v="14108000"/>
    <n v="14108000"/>
    <m/>
    <s v="Persona Jurídica"/>
    <x v="0"/>
    <s v="Contratación Directa (ID)"/>
    <s v="Actividad: Contribuir a la articulación del Modelo Integrado de Planeación con el sistema de gestión en el Icfes. Origen: Línea base Plan de Acción Institucional 2020"/>
    <s v="NA"/>
  </r>
  <r>
    <s v="PDTE"/>
    <x v="1"/>
    <s v="Oficina_Asesora_de_Planeación"/>
    <s v="OFPLANE"/>
    <x v="1"/>
    <x v="1"/>
    <s v="Programas_de_Inversión_Bruta_de_Capital"/>
    <x v="5"/>
    <x v="11"/>
    <m/>
    <s v="Prestar servicios para el acompañamiento, asesoría y desarrollos requeridos en el uso y aplicación de la herramienta tecnológica Planview  Enterprise One, para la gestión de proyectos y la arquitectura empresarial, con especial énfasis en el diseño y ajuste del metamodelo institucional."/>
    <n v="137884000"/>
    <n v="138435536"/>
    <x v="1"/>
    <n v="12"/>
    <m/>
    <m/>
    <m/>
    <m/>
    <m/>
    <m/>
    <m/>
    <m/>
    <m/>
    <m/>
    <m/>
    <m/>
    <m/>
    <m/>
    <m/>
    <m/>
    <m/>
    <m/>
    <m/>
    <m/>
    <m/>
    <n v="137884000"/>
    <n v="137884000"/>
    <m/>
    <s v="Persona Jurídica"/>
    <x v="0"/>
    <s v="Contratación Directa (ID)"/>
    <s v="El ítem se relaciona con varias actividades, se detallan en el campo de comentarios "/>
    <s v="1) Actividad: Implementar  y monitorear la primera fase de la estrategia de gestión de proyectos (PMO) al interior de la entidad, a partir del diseño metodológico desarrollado para tal fin. Origen: Línea base Plan de Acción Institucional 2020._x000a_2) Actividad: Optimizar el desempeño institucional a través de la estrategia de arquitectura empresarial en el instituto. Origen: Línea base Plan de Acción Institucional 2020"/>
  </r>
  <r>
    <s v="PDTE"/>
    <x v="1"/>
    <s v="Oficina_Asesora_de_Planeación"/>
    <s v="OFPLANE"/>
    <x v="2"/>
    <x v="2"/>
    <s v="GASTOS_DE_COMERCIALIZACIÓN_Y_PRODUCCIÓN "/>
    <x v="0"/>
    <x v="1"/>
    <s v="5118310"/>
    <s v="Prestar los servicios logísticos para apoyar las actividades de gestión comercial, promoción, socialización, divulgación y/o realización de encuentros institucionales que requiera el área, en el marco de sus responsabilidades y funciones. "/>
    <n v="11423377"/>
    <n v="11469071"/>
    <x v="0"/>
    <n v="12"/>
    <m/>
    <m/>
    <m/>
    <m/>
    <m/>
    <m/>
    <m/>
    <m/>
    <m/>
    <m/>
    <m/>
    <m/>
    <m/>
    <m/>
    <m/>
    <m/>
    <m/>
    <m/>
    <m/>
    <m/>
    <m/>
    <n v="11423377"/>
    <n v="11423377"/>
    <m/>
    <s v="Persona Jurídica"/>
    <x v="0"/>
    <s v="Contratación Directa (ID)"/>
    <s v="Actividad: Contribuir a la articulación del Modelo Integrado de Planeación con el sistema de gestión en el Icfes. Origen: Línea base Plan de Acción Institucional 2020"/>
    <s v="NA"/>
  </r>
  <r>
    <s v="PDTE"/>
    <x v="1"/>
    <s v="Oficina_Gestión_de_Proyectos_de_Investigación"/>
    <s v="OFINVES"/>
    <x v="2"/>
    <x v="2"/>
    <s v="GASTOS_DE_COMERCIALIZACIÓN_Y_PRODUCCIÓN "/>
    <x v="0"/>
    <x v="0"/>
    <s v=" "/>
    <s v="Apoyar el fortalecimiento de las líneas de investigación de la entidad enmarcadas en el programa de investigación sobre la calidad de la educación del Icfes y apoyar en la organización de las bases de datos internas, así como en la gestión y seguimiento de convenios de cooperación para la gestión de bases de datos externos e investigación aplicada de Instituto."/>
    <n v="87045429"/>
    <n v="87393611"/>
    <x v="0"/>
    <n v="12"/>
    <m/>
    <s v=" "/>
    <m/>
    <s v=" "/>
    <m/>
    <m/>
    <m/>
    <m/>
    <m/>
    <m/>
    <m/>
    <m/>
    <m/>
    <m/>
    <m/>
    <m/>
    <m/>
    <m/>
    <m/>
    <m/>
    <m/>
    <n v="87045429"/>
    <n v="87045429"/>
    <m/>
    <s v="Persona Natural"/>
    <x v="0"/>
    <s v="Contratación Directa (ID)"/>
    <s v="Actividad: Agenda de investigación institucional_x0009__x0009__x0009__x0009_. Origen: Proyecto estratégico 2.2.2 Diseñar e implementar la cadena de valor de investigación_x0009__x0009__x0009__x0009__x0009__x0009__x0009__x0009__x0009__x0009_"/>
    <m/>
  </r>
  <r>
    <s v="PDTE"/>
    <x v="1"/>
    <s v="Oficina_Gestión_de_Proyectos_de_Investigación"/>
    <s v="OFINVES"/>
    <x v="2"/>
    <x v="2"/>
    <s v="GASTOS_DE_COMERCIALIZACIÓN_Y_PRODUCCIÓN "/>
    <x v="0"/>
    <x v="0"/>
    <s v=" "/>
    <s v="Prestar servicios profesionales para apoyar proyectos de investigación y los procesos de gestión de calidad a cargo de la Oficina de Gestión de Proyectos de Investigación"/>
    <n v="35430747"/>
    <n v="35572470"/>
    <x v="1"/>
    <n v="12"/>
    <m/>
    <s v=" "/>
    <m/>
    <s v=" "/>
    <m/>
    <m/>
    <m/>
    <m/>
    <m/>
    <m/>
    <m/>
    <m/>
    <m/>
    <m/>
    <m/>
    <m/>
    <m/>
    <m/>
    <m/>
    <m/>
    <m/>
    <n v="35430747"/>
    <n v="35430747"/>
    <m/>
    <s v="Persona Natural"/>
    <x v="0"/>
    <s v="Contratación Directa (ID)"/>
    <s v="Actividad: Agenda de investigación institucional_x0009__x0009__x0009__x0009_. Origen: Proyecto estratégico 2.2.2 Diseñar e implementar la cadena de valor de investigación_x0009__x0009__x0009__x0009__x0009__x0009__x0009__x0009__x0009__x0009_"/>
    <m/>
  </r>
  <r>
    <s v="PDTE"/>
    <x v="1"/>
    <s v="Oficina_Gestión_de_Proyectos_de_Investigación"/>
    <s v="OFINVES"/>
    <x v="2"/>
    <x v="2"/>
    <s v="GASTOS_DE_COMERCIALIZACIÓN_Y_PRODUCCIÓN "/>
    <x v="0"/>
    <x v="0"/>
    <s v=" "/>
    <s v="Prestar servicios profesionales para apoyar proyectos de investigación sobre la calidad de la educación, la gestión académica de la oficina y los procesos asociados a la consecución de nuevos negocios o proyectos con entidades externas."/>
    <n v="48400000"/>
    <n v="48593600"/>
    <x v="1"/>
    <n v="12"/>
    <m/>
    <s v=" "/>
    <m/>
    <s v=" "/>
    <m/>
    <m/>
    <m/>
    <m/>
    <m/>
    <m/>
    <m/>
    <m/>
    <m/>
    <m/>
    <m/>
    <m/>
    <m/>
    <m/>
    <m/>
    <m/>
    <m/>
    <n v="48400000"/>
    <n v="48400000"/>
    <m/>
    <s v="Persona Natural"/>
    <x v="0"/>
    <s v="Contratación Directa (ID)"/>
    <s v="Actividad: Agenda de investigación institucional_x0009__x0009__x0009__x0009_. Origen: Proyecto estratégico 2.2.2 Diseñar e implementar la cadena de valor de investigación_x0009__x0009__x0009__x0009__x0009__x0009__x0009__x0009__x0009__x0009_"/>
    <m/>
  </r>
  <r>
    <s v="PDTE"/>
    <x v="1"/>
    <s v="Oficina_Gestión_de_Proyectos_de_Investigación"/>
    <s v="OFINVES"/>
    <x v="2"/>
    <x v="2"/>
    <s v="GASTOS_DE_COMERCIALIZACIÓN_Y_PRODUCCIÓN "/>
    <x v="0"/>
    <x v="0"/>
    <s v=" "/>
    <s v="Apoyar en el desarrollo de las actividades enmarcadas en el Programa de Investigación sobre la calidad de la educación del Icfes y en la coordinación de los proyectos de investigación que adelanta el Icfes desde las distintas áreas."/>
    <n v="57200000"/>
    <n v="57428800"/>
    <x v="1"/>
    <n v="12"/>
    <m/>
    <s v=" "/>
    <m/>
    <s v=" "/>
    <m/>
    <m/>
    <m/>
    <m/>
    <m/>
    <m/>
    <m/>
    <m/>
    <m/>
    <m/>
    <m/>
    <m/>
    <m/>
    <m/>
    <m/>
    <m/>
    <m/>
    <n v="57200000"/>
    <n v="57200000"/>
    <m/>
    <s v="Persona Natural"/>
    <x v="0"/>
    <s v="Contratación Directa (ID)"/>
    <s v="Actividad: Agenda de investigación institucional_x0009__x0009__x0009__x0009_. Origen: Proyecto estratégico 2.2.2 Diseñar e implementar la cadena de valor de investigación_x0009__x0009__x0009__x0009__x0009__x0009__x0009__x0009__x0009__x0009_"/>
    <m/>
  </r>
  <r>
    <s v="PDTE"/>
    <x v="1"/>
    <s v="Oficina_Gestión_de_Proyectos_de_Investigación"/>
    <s v="OFINVES"/>
    <x v="2"/>
    <x v="2"/>
    <s v="GASTOS_DE_COMERCIALIZACIÓN_Y_PRODUCCIÓN "/>
    <x v="0"/>
    <x v="0"/>
    <s v=" "/>
    <s v="Apoyar en el fortalecimiento de las líneas de investigación de la entidad y en la actualización y consolidación del sistema de bases de datos FTP para el desarrollo de investigación y de las convocatorias ofrecidas por el Icfes"/>
    <n v="82949900"/>
    <n v="83281700"/>
    <x v="1"/>
    <n v="12"/>
    <m/>
    <s v=" "/>
    <m/>
    <s v=" "/>
    <m/>
    <m/>
    <m/>
    <m/>
    <m/>
    <m/>
    <m/>
    <m/>
    <m/>
    <m/>
    <m/>
    <m/>
    <m/>
    <m/>
    <m/>
    <m/>
    <m/>
    <n v="82949900"/>
    <n v="82949900"/>
    <m/>
    <s v="Persona Natural"/>
    <x v="0"/>
    <s v="Contratación Directa (ID)"/>
    <s v="Actividad: Agenda de investigación institucional_x0009__x0009__x0009__x0009_. Origen: Proyecto estratégico 2.2.2 Diseñar e implementar la cadena de valor de investigación_x0009__x0009__x0009__x0009__x0009__x0009__x0009__x0009__x0009__x0009_"/>
    <m/>
  </r>
  <r>
    <s v="PDTE"/>
    <x v="1"/>
    <s v="Oficina_Gestión_de_Proyectos_de_Investigación"/>
    <s v="OFINVES"/>
    <x v="2"/>
    <x v="2"/>
    <s v="GASTOS_DE_COMERCIALIZACIÓN_Y_PRODUCCIÓN "/>
    <x v="0"/>
    <x v="0"/>
    <s v=" "/>
    <s v="Apoyar en el desarrollo de las actividades enmarcadas en el Programa de Investigación sobre la calidad de la educación del ICFES, específicamente en el análisis y ejecución del estudio de valor agregado y aporte relativo y en proyectos de provisión de información en educación."/>
    <n v="55000000"/>
    <n v="55220000"/>
    <x v="1"/>
    <n v="12"/>
    <m/>
    <s v=" "/>
    <m/>
    <s v=" "/>
    <m/>
    <m/>
    <m/>
    <m/>
    <m/>
    <m/>
    <m/>
    <m/>
    <m/>
    <m/>
    <m/>
    <m/>
    <m/>
    <m/>
    <m/>
    <m/>
    <m/>
    <n v="55000000"/>
    <n v="55000000"/>
    <m/>
    <s v="Persona Natural"/>
    <x v="0"/>
    <s v="Contratación Directa (ID)"/>
    <s v="Actividad: Agenda de investigación institucional_x0009__x0009__x0009__x0009_. Origen: Proyecto estratégico 2.2.2 Diseñar e implementar la cadena de valor de investigación_x0009__x0009__x0009__x0009__x0009__x0009__x0009__x0009__x0009__x0009_"/>
    <m/>
  </r>
  <r>
    <s v="PDTE"/>
    <x v="1"/>
    <s v="Oficina_Gestión_de_Proyectos_de_Investigación"/>
    <s v="OFINVES"/>
    <x v="2"/>
    <x v="2"/>
    <s v="GASTOS_DE_COMERCIALIZACIÓN_Y_PRODUCCIÓN "/>
    <x v="0"/>
    <x v="0"/>
    <s v=" "/>
    <s v="Apoyar en el desarrollo de las actividades enmarcadas en el Programa de Investigación sobre la calidad de la educación del Icfes y en la preparación temática de la agenda del 11° Seminario Internacional de Investigación sobre la Calidad de la Educación."/>
    <n v="72601903"/>
    <n v="72892311"/>
    <x v="1"/>
    <n v="12"/>
    <m/>
    <s v=" "/>
    <m/>
    <s v=" "/>
    <m/>
    <m/>
    <m/>
    <m/>
    <m/>
    <m/>
    <m/>
    <m/>
    <m/>
    <m/>
    <m/>
    <m/>
    <m/>
    <m/>
    <m/>
    <m/>
    <m/>
    <n v="72601903"/>
    <n v="72601903"/>
    <m/>
    <s v="Persona Natural"/>
    <x v="0"/>
    <s v="Contratación Directa (ID)"/>
    <s v="Actividad: Agenda de investigación institucional_x0009__x0009__x0009__x0009_. Origen: Proyecto estratégico 2.2.2 Diseñar e implementar la cadena de valor de investigación_x0009__x0009__x0009__x0009__x0009__x0009__x0009__x0009__x0009__x0009_"/>
    <m/>
  </r>
  <r>
    <s v="PDTE"/>
    <x v="1"/>
    <s v="Oficina_Gestión_de_Proyectos_de_Investigación"/>
    <s v="OFINVES"/>
    <x v="2"/>
    <x v="2"/>
    <s v="GASTOS_DE_COMERCIALIZACIÓN_Y_PRODUCCIÓN "/>
    <x v="0"/>
    <x v="0"/>
    <s v=" "/>
    <s v="Prestar servicios profesionales para apoyar proyectos del Programa de Investigación sobre la Calidad de la Educación del ICFES y el desarrollo de las convocatorias de investigación de la entidad"/>
    <n v="36059067"/>
    <n v="36203303"/>
    <x v="1"/>
    <n v="12"/>
    <m/>
    <s v=" "/>
    <m/>
    <s v=" "/>
    <m/>
    <m/>
    <m/>
    <m/>
    <m/>
    <m/>
    <m/>
    <m/>
    <m/>
    <m/>
    <m/>
    <m/>
    <m/>
    <m/>
    <m/>
    <m/>
    <m/>
    <n v="36059067"/>
    <n v="36059067"/>
    <m/>
    <s v="Persona Natural"/>
    <x v="0"/>
    <s v="Contratación Directa (ID)"/>
    <s v="Actividad: Agenda de investigación institucional_x0009__x0009__x0009__x0009_. Origen: Proyecto estratégico 2.2.2 Diseñar e implementar la cadena de valor de investigación_x0009__x0009__x0009__x0009__x0009__x0009__x0009__x0009__x0009__x0009_"/>
    <m/>
  </r>
  <r>
    <s v="PDTE"/>
    <x v="1"/>
    <s v="Oficina_Gestión_de_Proyectos_de_Investigación"/>
    <s v="OFINVES"/>
    <x v="2"/>
    <x v="2"/>
    <s v="GASTOS_DE_COMERCIALIZACIÓN_Y_PRODUCCIÓN "/>
    <x v="0"/>
    <x v="0"/>
    <s v=" "/>
    <s v="Ganador Convocatorias Grupos 1"/>
    <n v="50000000"/>
    <n v="50200000"/>
    <x v="4"/>
    <n v="12"/>
    <m/>
    <s v=" "/>
    <m/>
    <s v=" "/>
    <m/>
    <m/>
    <m/>
    <m/>
    <m/>
    <m/>
    <m/>
    <m/>
    <m/>
    <m/>
    <m/>
    <m/>
    <m/>
    <m/>
    <s v="El ganador y por tanto el objeto y valor definitivo (puede ser menor a 50 millones) se conocerá a finales de octubre. "/>
    <m/>
    <m/>
    <n v="50000000"/>
    <n v="50000000"/>
    <m/>
    <s v="Persona Jurídica"/>
    <x v="0"/>
    <s v="Contratación Directa (ID)"/>
    <s v="Otra actividad detallada en el campo de comentarios porque no se encuentra en la lista de opciones. "/>
    <s v="Convocatorias de Investigación"/>
  </r>
  <r>
    <s v="PDTE"/>
    <x v="1"/>
    <s v="Oficina_Gestión_de_Proyectos_de_Investigación"/>
    <s v="OFINVES"/>
    <x v="2"/>
    <x v="2"/>
    <s v="GASTOS_DE_COMERCIALIZACIÓN_Y_PRODUCCIÓN "/>
    <x v="0"/>
    <x v="0"/>
    <s v=" "/>
    <s v="Ganador Convocatorias Grupos 2"/>
    <n v="50000000"/>
    <n v="50200000"/>
    <x v="4"/>
    <n v="12"/>
    <m/>
    <s v=" "/>
    <m/>
    <s v=" "/>
    <m/>
    <m/>
    <m/>
    <m/>
    <m/>
    <m/>
    <m/>
    <m/>
    <m/>
    <m/>
    <m/>
    <m/>
    <m/>
    <m/>
    <s v="El ganador y por tanto el objeto y valor definitivo (puede ser menor a 50 millones) se conocerá a finales de octubre. "/>
    <m/>
    <m/>
    <n v="50000000"/>
    <n v="50000000"/>
    <m/>
    <s v="Persona Jurídica"/>
    <x v="0"/>
    <s v="Contratación Directa (ID)"/>
    <s v="Otra actividad detallada en el campo de comentarios porque no se encuentra en la lista de opciones. "/>
    <s v="Convocatorias de Investigación"/>
  </r>
  <r>
    <s v="PDTE"/>
    <x v="1"/>
    <s v="Oficina_Gestión_de_Proyectos_de_Investigación"/>
    <s v="OFINVES"/>
    <x v="2"/>
    <x v="2"/>
    <s v="GASTOS_DE_COMERCIALIZACIÓN_Y_PRODUCCIÓN "/>
    <x v="0"/>
    <x v="0"/>
    <s v=" "/>
    <s v="Ganador Convocatorias Grupos 3"/>
    <n v="50000000"/>
    <n v="50200000"/>
    <x v="4"/>
    <n v="12"/>
    <m/>
    <s v=" "/>
    <m/>
    <s v=" "/>
    <m/>
    <m/>
    <m/>
    <m/>
    <m/>
    <m/>
    <m/>
    <m/>
    <m/>
    <m/>
    <m/>
    <m/>
    <m/>
    <m/>
    <s v="El ganador y por tanto el objeto y valor definitivo (puede ser menor a 50 millones) se conocerá a finales de octubre. "/>
    <m/>
    <m/>
    <n v="50000000"/>
    <n v="50000000"/>
    <m/>
    <s v="Persona Jurídica"/>
    <x v="0"/>
    <s v="Contratación Directa (ID)"/>
    <s v="Otra actividad detallada en el campo de comentarios porque no se encuentra en la lista de opciones. "/>
    <s v="Convocatorias de Investigación"/>
  </r>
  <r>
    <s v="PDTE"/>
    <x v="1"/>
    <s v="Oficina_Gestión_de_Proyectos_de_Investigación"/>
    <s v="OFINVES"/>
    <x v="2"/>
    <x v="2"/>
    <s v="GASTOS_DE_COMERCIALIZACIÓN_Y_PRODUCCIÓN "/>
    <x v="0"/>
    <x v="0"/>
    <s v=" "/>
    <s v="Ganador Convocatorias estudiantes 1"/>
    <n v="10000000"/>
    <n v="10040000"/>
    <x v="4"/>
    <n v="12"/>
    <m/>
    <s v=" "/>
    <m/>
    <s v=" "/>
    <m/>
    <m/>
    <m/>
    <m/>
    <m/>
    <m/>
    <m/>
    <m/>
    <m/>
    <m/>
    <m/>
    <m/>
    <m/>
    <m/>
    <s v="El ganador y por tanto el objeto se conocerá a finales de octubre. "/>
    <m/>
    <m/>
    <n v="10000000"/>
    <n v="10000000"/>
    <m/>
    <s v="Persona Natural"/>
    <x v="0"/>
    <s v="Contratación Directa (ID)"/>
    <s v="Otra actividad detallada en el campo de comentarios porque no se encuentra en la lista de opciones. "/>
    <s v="Convocatorias de Investigación"/>
  </r>
  <r>
    <s v="PDTE"/>
    <x v="1"/>
    <s v="Oficina_Gestión_de_Proyectos_de_Investigación"/>
    <s v="OFINVES"/>
    <x v="2"/>
    <x v="2"/>
    <s v="GASTOS_DE_COMERCIALIZACIÓN_Y_PRODUCCIÓN "/>
    <x v="0"/>
    <x v="0"/>
    <s v=" "/>
    <s v="Ganador Convocatorias estudiantes 2"/>
    <n v="10000000"/>
    <n v="10040000"/>
    <x v="4"/>
    <n v="12"/>
    <m/>
    <s v=" "/>
    <m/>
    <s v=" "/>
    <m/>
    <m/>
    <m/>
    <m/>
    <m/>
    <m/>
    <m/>
    <m/>
    <m/>
    <m/>
    <m/>
    <m/>
    <m/>
    <m/>
    <s v="El ganador y por tanto el objeto se conocerá a finales de octubre. "/>
    <m/>
    <m/>
    <n v="10000000"/>
    <n v="10000000"/>
    <m/>
    <s v="Persona Natural"/>
    <x v="0"/>
    <s v="Contratación Directa (ID)"/>
    <s v="Otra actividad detallada en el campo de comentarios porque no se encuentra en la lista de opciones. "/>
    <s v="Convocatorias de Investigación"/>
  </r>
  <r>
    <s v="PDTE"/>
    <x v="1"/>
    <s v="Oficina_Gestión_de_Proyectos_de_Investigación"/>
    <s v="OFINVES"/>
    <x v="2"/>
    <x v="2"/>
    <s v="GASTOS_DE_COMERCIALIZACIÓN_Y_PRODUCCIÓN "/>
    <x v="0"/>
    <x v="1"/>
    <s v="5118310"/>
    <s v="Logística Comité Asesor "/>
    <n v="10000000"/>
    <n v="10040000"/>
    <x v="4"/>
    <n v="12"/>
    <m/>
    <s v=" "/>
    <m/>
    <s v=" "/>
    <m/>
    <m/>
    <m/>
    <m/>
    <m/>
    <m/>
    <m/>
    <m/>
    <m/>
    <m/>
    <m/>
    <m/>
    <m/>
    <m/>
    <s v="Se une al operador logístico de Comunicación y Evaluación"/>
    <m/>
    <m/>
    <n v="10000000"/>
    <n v="10000000"/>
    <m/>
    <s v="Persona Jurídica"/>
    <x v="0"/>
    <s v="Invitación Abierta (IA)"/>
    <s v="Otra actividad detallada en el campo de comentarios porque no se encuentra en la lista de opciones. "/>
    <s v="Comité Asesor de Investigaciones"/>
  </r>
  <r>
    <s v="PDTE"/>
    <x v="1"/>
    <s v="Oficina_Gestión_de_Proyectos_de_Investigación"/>
    <s v="OFINVES"/>
    <x v="2"/>
    <x v="2"/>
    <s v="GASTOS_DE_COMERCIALIZACIÓN_Y_PRODUCCIÓN "/>
    <x v="0"/>
    <x v="1"/>
    <s v="5118310"/>
    <s v="Organización, administración y ejecución de actividades logísticas para la realización del seminario internacional de investigación sobre la calidad de la educación"/>
    <n v="454922512"/>
    <n v="456742202"/>
    <x v="5"/>
    <n v="12"/>
    <m/>
    <s v=" "/>
    <m/>
    <s v=" "/>
    <m/>
    <m/>
    <m/>
    <m/>
    <m/>
    <m/>
    <m/>
    <m/>
    <m/>
    <m/>
    <m/>
    <m/>
    <m/>
    <m/>
    <m/>
    <m/>
    <m/>
    <n v="454922512"/>
    <n v="454922512"/>
    <m/>
    <s v="Persona Jurídica"/>
    <x v="0"/>
    <s v="Invitación Cerrada (IC)"/>
    <s v="Otra actividad detallada en el campo de comentarios porque no se encuentra en la lista de opciones. "/>
    <s v="Seminario Internacional de Investigación"/>
  </r>
  <r>
    <s v="PDTE"/>
    <x v="1"/>
    <s v="Oficina_Asesora_Jurídica_"/>
    <s v="OFJURID"/>
    <x v="0"/>
    <x v="0"/>
    <s v="ADQUISICIONES_DIFERENTES_DE_ACTIVOS_"/>
    <x v="0"/>
    <x v="0"/>
    <s v=" "/>
    <s v="Prestar sus servicios para la vigilancia de procesos judiciales y extrajudiciales en los que el Icfes es parte, que cursen en los despachos judiciales y procuradurías a nivel nacional, radicación de documentos y seguimiento a estos, de manera eficiente y oportuna, garantizando que la información sea confiable en todas y cada una de las etapas procesales.    "/>
    <n v="10500000"/>
    <n v="10542000"/>
    <x v="0"/>
    <n v="12"/>
    <m/>
    <s v=" "/>
    <m/>
    <s v=" "/>
    <m/>
    <m/>
    <m/>
    <m/>
    <m/>
    <m/>
    <m/>
    <m/>
    <m/>
    <m/>
    <m/>
    <m/>
    <m/>
    <n v="3"/>
    <n v="3"/>
    <m/>
    <m/>
    <n v="10500000"/>
    <n v="10500000"/>
    <s v="LITIGAR PUNTO COM SAS"/>
    <s v="Persona Jurídica"/>
    <x v="0"/>
    <s v="Contratación Directa (ID)"/>
    <s v="El ítem se relaciona con varias actividades, se detallan en el campo de comentarios "/>
    <s v="Vigilancia judicial de los procesos en que el instituto hace parte"/>
  </r>
  <r>
    <s v="PDTE"/>
    <x v="1"/>
    <s v="Oficina_Asesora_Jurídica_"/>
    <s v="OFJURID"/>
    <x v="0"/>
    <x v="0"/>
    <s v="ADQUISICIONES_DIFERENTES_DE_ACTIVOS_"/>
    <x v="0"/>
    <x v="20"/>
    <s v="2218430"/>
    <s v="Prestar los servicios de publicación de los actos administrativos de carácter general que expida el Icfes en el Diario Oficial de la Imprenta Nacional de Colombia."/>
    <n v="20000000"/>
    <n v="20080000"/>
    <x v="0"/>
    <n v="12"/>
    <m/>
    <s v=" "/>
    <m/>
    <s v=" "/>
    <m/>
    <m/>
    <m/>
    <m/>
    <m/>
    <m/>
    <m/>
    <m/>
    <m/>
    <m/>
    <m/>
    <m/>
    <m/>
    <s v="Prioridad #1 - Inicia el 05 de enero de 2021"/>
    <m/>
    <m/>
    <m/>
    <n v="20000000"/>
    <n v="20000000"/>
    <s v="IMPRENTA NACIONAL DE COLOMBIA"/>
    <s v="Persona Jurídica"/>
    <x v="0"/>
    <s v="Contratación Directa (ID)"/>
    <s v="El ítem se relaciona con varias actividades, se detallan en el campo de comentarios "/>
    <s v="Publicación de actos administrativos en la gaceta"/>
  </r>
  <r>
    <s v="PDTE"/>
    <x v="1"/>
    <s v="Oficina_Asesora_Jurídica_"/>
    <s v="OFJURID"/>
    <x v="0"/>
    <x v="0"/>
    <s v="ADQUISICIONES_DIFERENTES_DE_ACTIVOS_"/>
    <x v="0"/>
    <x v="0"/>
    <s v=" "/>
    <s v="Prestar sus servicios para la actualización del normograma, compilación de códigos, leyes, decretos, acuerdos, resoluciones, circulares y, en general, toda la normativa que se relacione con la misión institucional del Instituto Colombiano para la Evaluación de la Educación - Icfes."/>
    <n v="39254000"/>
    <n v="39411016"/>
    <x v="0"/>
    <n v="12"/>
    <m/>
    <s v=" "/>
    <m/>
    <s v=" "/>
    <m/>
    <m/>
    <m/>
    <m/>
    <m/>
    <m/>
    <m/>
    <m/>
    <m/>
    <m/>
    <m/>
    <m/>
    <m/>
    <n v="3"/>
    <n v="3"/>
    <m/>
    <m/>
    <n v="39254000"/>
    <n v="39254000"/>
    <s v="AVANCE JURIDICO CASA EDITORIAL"/>
    <s v="Persona Jurídica"/>
    <x v="0"/>
    <s v="Contratación Directa (ID)"/>
    <s v="El ítem se relaciona con varias actividades, se detallan en el campo de comentarios "/>
    <s v="Normograma de la entidad"/>
  </r>
  <r>
    <s v="PDTE"/>
    <x v="1"/>
    <s v="Oficina_Asesora_Jurídica_"/>
    <s v="OFJURID"/>
    <x v="0"/>
    <x v="0"/>
    <s v="ADQUISICIONES_DIFERENTES_DE_ACTIVOS_"/>
    <x v="0"/>
    <x v="0"/>
    <s v=" "/>
    <s v="Prestar los servicios profesionales como dactiloscopista, para apoyar al ICFES en los Procesos Administrativos Sancionatorios Control Concomitante por presunta Suplantación, mediante la confrontación dactiloscópica de los documentos de identidad o documentos válidos que hagan sus veces, expedidos por autoridad competente, que aporten los examinados que presentan las pruebas de Estado que realizará el ICFES durante el 2020"/>
    <n v="20000000"/>
    <n v="20080000"/>
    <x v="0"/>
    <n v="12"/>
    <m/>
    <s v=" "/>
    <m/>
    <s v=" "/>
    <m/>
    <m/>
    <m/>
    <m/>
    <m/>
    <m/>
    <m/>
    <m/>
    <m/>
    <m/>
    <m/>
    <m/>
    <m/>
    <s v="Prioridad #1 - Inicia el 05 de enero de 2021"/>
    <m/>
    <m/>
    <m/>
    <n v="20000000"/>
    <n v="20000000"/>
    <s v="AIDA LILIANA CIFUENTES CASTILLO"/>
    <s v="Persona Natural"/>
    <x v="0"/>
    <s v="Contratación Directa (ID)"/>
    <s v="El ítem se relaciona con varias actividades, se detallan en el campo de comentarios "/>
    <s v="Dactiloscopista"/>
  </r>
  <r>
    <s v="PDTE"/>
    <x v="1"/>
    <s v="Oficina_Asesora_Jurídica_"/>
    <s v="OFJURID"/>
    <x v="0"/>
    <x v="0"/>
    <s v="ADQUISICIONES_DIFERENTES_DE_ACTIVOS_"/>
    <x v="0"/>
    <x v="0"/>
    <s v=" "/>
    <s v="Prestar servicios profesionales para realizar la gestión de todos los trámites administrativos relacionados con el seguimiento y control administrativo de los planes, programas y gestión de la Oficina Asesora Jurídica."/>
    <n v="55223000"/>
    <n v="55443892"/>
    <x v="0"/>
    <n v="12"/>
    <m/>
    <s v=" "/>
    <m/>
    <s v=" "/>
    <m/>
    <m/>
    <m/>
    <m/>
    <m/>
    <m/>
    <m/>
    <m/>
    <m/>
    <m/>
    <m/>
    <m/>
    <m/>
    <s v="Prioridad #2 - Inicia el 18 de enero de 2021"/>
    <m/>
    <m/>
    <m/>
    <n v="55223000"/>
    <n v="55223000"/>
    <s v="JONH MANUEL HERNANDEZ GARZON "/>
    <s v="Persona Natural"/>
    <x v="0"/>
    <s v="Contratación Directa (ID)"/>
    <s v="El ítem se relaciona con varias actividades, se detallan en el campo de comentarios "/>
    <s v="Profesional reparto"/>
  </r>
  <r>
    <s v="PDTE"/>
    <x v="1"/>
    <s v="Oficina_Asesora_Jurídica_"/>
    <s v="OFJURID"/>
    <x v="0"/>
    <x v="0"/>
    <s v="ADQUISICIONES_DIFERENTES_DE_ACTIVOS_"/>
    <x v="0"/>
    <x v="0"/>
    <s v=" "/>
    <s v="Prestar los servicios profesionales como abogada para sustanciar actuaciones administrativas sancionatorias y para atender integralmente las acciones de tutela en las que El Icfes sea parte, así como las demás actividades inherentes al despacho."/>
    <n v="58264800"/>
    <n v="58497859"/>
    <x v="0"/>
    <n v="12"/>
    <m/>
    <s v=" "/>
    <m/>
    <s v=" "/>
    <m/>
    <m/>
    <m/>
    <m/>
    <m/>
    <m/>
    <m/>
    <m/>
    <m/>
    <m/>
    <m/>
    <m/>
    <m/>
    <s v="Prioridad #1 - Inicia el 05 de enero de 2021"/>
    <m/>
    <m/>
    <m/>
    <n v="58264800"/>
    <n v="58264800"/>
    <s v="PAOLA GINNARY GUTIERREZ VALDERRAMA"/>
    <s v="Persona Natural"/>
    <x v="0"/>
    <s v="Contratación Directa (ID)"/>
    <s v="Actividad: Optimizar los tiempos de respuesta de las actuaciones administrativas sancionatorias generadas de la presentación de pruebas de estado, reduciendo las investigaciones en curso. Origen: Línea base Plan de Acción Institucional 2020"/>
    <s v="Abogados actuaciones administrativas"/>
  </r>
  <r>
    <s v="PDTE"/>
    <x v="1"/>
    <s v="Oficina_Asesora_Jurídica_"/>
    <s v="OFJURID"/>
    <x v="0"/>
    <x v="0"/>
    <s v="ADQUISICIONES_DIFERENTES_DE_ACTIVOS_"/>
    <x v="0"/>
    <x v="21"/>
    <s v="2218210"/>
    <s v="Prestar los servicios profesionales como abogado para sustanciar actuaciones administrativas sancionatorias y atender integralmente las acciones de tutela en las que el Icfes sea parte, así como las demás actividades inherentes al despacho."/>
    <n v="55837100"/>
    <n v="56060448"/>
    <x v="0"/>
    <n v="12"/>
    <m/>
    <s v=" "/>
    <m/>
    <s v=" "/>
    <m/>
    <m/>
    <m/>
    <m/>
    <m/>
    <m/>
    <m/>
    <m/>
    <m/>
    <m/>
    <m/>
    <m/>
    <m/>
    <s v="Prioridad #2 - Inicia el 18 de enero de 2021"/>
    <m/>
    <m/>
    <m/>
    <n v="55837100"/>
    <n v="55837100"/>
    <s v="CHRISTIAN ANDREI ALVAREZ RIVERA"/>
    <s v="Persona Natural"/>
    <x v="0"/>
    <s v="Contratación Directa (ID)"/>
    <s v="Actividad: Optimizar los tiempos de respuesta de las actuaciones administrativas sancionatorias generadas de la presentación de pruebas de estado, reduciendo las investigaciones en curso. Origen: Línea base Plan de Acción Institucional 2020"/>
    <s v="Abogados actuaciones administrativas"/>
  </r>
  <r>
    <s v="PDTE"/>
    <x v="1"/>
    <s v="Oficina_Asesora_Jurídica_"/>
    <s v="OFJURID"/>
    <x v="0"/>
    <x v="0"/>
    <s v="ADQUISICIONES_DIFERENTES_DE_ACTIVOS_"/>
    <x v="0"/>
    <x v="0"/>
    <s v=" "/>
    <s v="Prestar servicios profesionales para actualizar, realizar el seguimiento, y control del Sistema de Gestión de Calidad de la Oficina Asesora Jurídica, así como realizar todos los trámites relacionados con el presupuesto de la OAJ."/>
    <n v="68179200"/>
    <n v="68451917"/>
    <x v="0"/>
    <n v="12"/>
    <m/>
    <s v=" "/>
    <m/>
    <s v=" "/>
    <m/>
    <m/>
    <m/>
    <m/>
    <m/>
    <m/>
    <m/>
    <m/>
    <m/>
    <m/>
    <m/>
    <m/>
    <m/>
    <s v="Prioridad #1 - Inicia el 05 de enero de 2021"/>
    <m/>
    <m/>
    <m/>
    <n v="68179200"/>
    <n v="68179200"/>
    <s v="CARLOS ANDRES BAYONA BECERRA"/>
    <s v="Persona Natural"/>
    <x v="0"/>
    <s v="Contratación Directa (ID)"/>
    <s v="El ítem se relaciona con varias actividades, se detallan en el campo de comentarios "/>
    <s v="Gestor de desempeño"/>
  </r>
  <r>
    <s v="PDTE"/>
    <x v="1"/>
    <s v="Oficina_Asesora_Jurídica_"/>
    <s v="OFJURID"/>
    <x v="0"/>
    <x v="0"/>
    <s v="ADQUISICIONES_DIFERENTES_DE_ACTIVOS_"/>
    <x v="0"/>
    <x v="21"/>
    <s v="2218210"/>
    <s v="Prestar los servicios profesionales como abogado para representar judicial y extrajudicialmente al Icfes en procesos en los que sea parte, así como las demás actividades inherentes al despacho."/>
    <n v="72118200"/>
    <n v="72406673"/>
    <x v="0"/>
    <n v="12"/>
    <m/>
    <s v=" "/>
    <m/>
    <s v=" "/>
    <m/>
    <m/>
    <m/>
    <m/>
    <m/>
    <m/>
    <m/>
    <m/>
    <m/>
    <m/>
    <m/>
    <m/>
    <m/>
    <s v="Prioridad #2 - Inicia el 18 de enero de 2021"/>
    <m/>
    <m/>
    <m/>
    <n v="72118200"/>
    <n v="72118200"/>
    <s v="ALBA MARCELA RAMOS CALDERON"/>
    <s v="Persona Natural"/>
    <x v="0"/>
    <s v="Contratación Directa (ID)"/>
    <s v="Otra actividad detallada en el campo de comentarios porque no se encuentra en la lista de opciones. "/>
    <s v="Abogado procesos judiciales"/>
  </r>
  <r>
    <s v="PDTE"/>
    <x v="1"/>
    <s v="Oficina_Asesora_Jurídica_"/>
    <s v="OFJURID"/>
    <x v="0"/>
    <x v="0"/>
    <s v="ADQUISICIONES_DIFERENTES_DE_ACTIVOS_"/>
    <x v="0"/>
    <x v="21"/>
    <s v="2218210"/>
    <s v="Prestar los servicios profesionales como abogado para apoyar en la coordinación de las acciones constitucionales en las que el Icfes sea parte y sustanciar actuaciones administrativas sancionatorias, así como las demás actividades inherentes al despacho."/>
    <n v="78674400"/>
    <n v="78989098"/>
    <x v="0"/>
    <n v="12"/>
    <m/>
    <s v=" "/>
    <m/>
    <s v=" "/>
    <m/>
    <m/>
    <m/>
    <m/>
    <m/>
    <m/>
    <m/>
    <m/>
    <m/>
    <m/>
    <m/>
    <m/>
    <m/>
    <s v="Prioridad #1 - Inicia el 05 de enero de 2021"/>
    <m/>
    <m/>
    <m/>
    <n v="78674400"/>
    <n v="78674400"/>
    <s v="LAURA VIVIANA MARTINEZ SUPELANO"/>
    <s v="Persona Natural"/>
    <x v="0"/>
    <s v="Contratación Directa (ID)"/>
    <s v="Actividad: Mantener un índice de favorabilidad en los fallos de acciones de tutelas, mayor o igual al 80%. Origen: Línea base Plan de Acción Institucional 2020"/>
    <s v="Abogados tutelas y conceptos"/>
  </r>
  <r>
    <s v="PDTE"/>
    <x v="1"/>
    <s v="Oficina_Asesora_Jurídica_"/>
    <s v="OFJURID"/>
    <x v="0"/>
    <x v="0"/>
    <s v="ADQUISICIONES_DIFERENTES_DE_ACTIVOS_"/>
    <x v="0"/>
    <x v="21"/>
    <s v="2218210"/>
    <s v="Prestar servicios profesionales como abogado para proyectar y elaborar los conceptos que se soliciten a la Oficina Asesora Jurídica por parte de las áreas de la entidad y entidades externas, así como proyectar actos administrativos sancionatorios, dar soporte jurídico al Sistema de Gestión de Calidad de la Oficina Asesora Jurídica, apoyar todo lo relacionado con propiedad intelectual y las demás actividades inherentes al despacho."/>
    <n v="76654400"/>
    <n v="76961018"/>
    <x v="0"/>
    <n v="12"/>
    <m/>
    <s v=" "/>
    <m/>
    <s v=" "/>
    <m/>
    <m/>
    <m/>
    <m/>
    <m/>
    <m/>
    <m/>
    <m/>
    <m/>
    <m/>
    <m/>
    <m/>
    <m/>
    <s v="Prioridad #2 - Inicia el 18 de enero de 2021"/>
    <m/>
    <m/>
    <m/>
    <n v="76654400"/>
    <n v="76654400"/>
    <s v="LEIDY PATRICIA IZA ALBARRACIN"/>
    <s v="Persona Natural"/>
    <x v="0"/>
    <s v="Contratación Directa (ID)"/>
    <s v="Actividad: Optimizar los tiempos de respuesta de las actuaciones administrativas sancionatorias generadas de la presentación de pruebas de estado, reduciendo las investigaciones en curso. Origen: Línea base Plan de Acción Institucional 2020"/>
    <s v="Conceptos y actuacuaciones administrativas"/>
  </r>
  <r>
    <s v="PDTE"/>
    <x v="1"/>
    <s v="Oficina_Asesora_Jurídica_"/>
    <s v="OFJURID"/>
    <x v="0"/>
    <x v="0"/>
    <s v="ADQUISICIONES_DIFERENTES_DE_ACTIVOS_"/>
    <x v="0"/>
    <x v="21"/>
    <s v="2218210"/>
    <s v="Prestar los servicios profesionales para representar judicial y extrajudicialmente al Icfes en procesos en los que sea parte y proyectar conceptos jurídicos que proporcionen argumentos para la gestión de la Oficina  Asesora Jurídica en respuestas certeras a los requerimientos institucionales y externos, así como las demás actividades inherentes al despacho."/>
    <n v="82035030"/>
    <n v="82363170"/>
    <x v="0"/>
    <n v="12"/>
    <m/>
    <s v=" "/>
    <m/>
    <s v=" "/>
    <m/>
    <m/>
    <m/>
    <m/>
    <m/>
    <m/>
    <m/>
    <m/>
    <m/>
    <m/>
    <m/>
    <m/>
    <m/>
    <s v="Prioridad #2 - Inicia el 18 de enero de 2021"/>
    <m/>
    <m/>
    <m/>
    <n v="82035030"/>
    <n v="82035030"/>
    <s v="JIMENEZ Y CALDERON ABOGADOS SAS"/>
    <s v="Persona Jurídica"/>
    <x v="0"/>
    <s v="Contratación Directa (ID)"/>
    <s v="Otra actividad detallada en el campo de comentarios porque no se encuentra en la lista de opciones. "/>
    <s v="Abogado procesos judiciales"/>
  </r>
  <r>
    <s v="PDTE"/>
    <x v="1"/>
    <s v="Oficina_Asesora_Jurídica_"/>
    <s v="OFJURID"/>
    <x v="0"/>
    <x v="0"/>
    <s v="ADQUISICIONES_DIFERENTES_DE_ACTIVOS_"/>
    <x v="0"/>
    <x v="21"/>
    <s v="2218210"/>
    <s v="Prestar servicios profesionales como abogado para proyectar, elaborar y revisar los actos administrativos de carácter general que regulan las actividades del instituto, además de proyectar y elaborar los conceptos que se soliciten a la Oficina Asesora Jurídica por parte de las áreas de la entidad y entidades externas, así como las demás actividades inherentes al despacho."/>
    <n v="90492000"/>
    <n v="90853968"/>
    <x v="0"/>
    <n v="12"/>
    <m/>
    <s v=" "/>
    <m/>
    <s v=" "/>
    <m/>
    <m/>
    <m/>
    <m/>
    <m/>
    <m/>
    <m/>
    <m/>
    <m/>
    <m/>
    <m/>
    <m/>
    <m/>
    <s v="Prioridad #1 - Inicia el 05 de enero de 2021"/>
    <m/>
    <m/>
    <m/>
    <n v="90492000"/>
    <n v="90492000"/>
    <s v="CARLOS ALBERTO RODRIGUEZ MARTINEZ"/>
    <s v="Persona Natural"/>
    <x v="0"/>
    <s v="Contratación Directa (ID)"/>
    <s v="El ítem se relaciona con varias actividades, se detallan en el campo de comentarios "/>
    <s v="Conceptos y actos administrativos"/>
  </r>
  <r>
    <s v="PDTE"/>
    <x v="1"/>
    <s v="Oficina_Asesora_Jurídica_"/>
    <s v="OFJURID"/>
    <x v="0"/>
    <x v="0"/>
    <s v="ADQUISICIONES_DIFERENTES_DE_ACTIVOS_"/>
    <x v="0"/>
    <x v="0"/>
    <s v=" "/>
    <s v="Prestar los servicios profesionales para apoyar a la Oficina Asesora Jurídica en los proyectos de evaluación que preste el Icfes a otras entidades; y en todos los procesos internos de contratación que adelante la Oficina. "/>
    <n v="69600000"/>
    <n v="69878400"/>
    <x v="0"/>
    <n v="12"/>
    <m/>
    <s v=" "/>
    <m/>
    <s v=" "/>
    <m/>
    <m/>
    <m/>
    <m/>
    <m/>
    <m/>
    <m/>
    <m/>
    <m/>
    <m/>
    <m/>
    <m/>
    <m/>
    <s v="Prioridad #1 - Inicia el 05 de enero de 2021"/>
    <m/>
    <m/>
    <m/>
    <n v="69600000"/>
    <n v="69600000"/>
    <s v="LUISA FERNANDA DOZA BARRERA"/>
    <s v="Persona Natural"/>
    <x v="0"/>
    <s v="Contratación Directa (ID)"/>
    <s v="Otra actividad detallada en el campo de comentarios porque no se encuentra en la lista de opciones. "/>
    <s v="ECDF"/>
  </r>
  <r>
    <s v="PDTE"/>
    <x v="1"/>
    <s v="Oficina_Asesora_Jurídica_"/>
    <s v="OFJURID"/>
    <x v="0"/>
    <x v="0"/>
    <s v="ADQUISICIONES_DIFERENTES_DE_ACTIVOS_"/>
    <x v="0"/>
    <x v="0"/>
    <s v=" "/>
    <s v="Prestar servicios profesionales para apoyar a la Oficina Asesora Jurídica, en los asuntos relacionados con la proyección de decisiones de segunda instancia en los procesos disciplinarios, actuaciones administrativas, respuesta a acciones de tutela, peticiones, apoyo a las labores de la Secretaria técnica del Comité de conciliación y en general el apoyo a las diligencias que por motivo de la representación extrajudicial se requiera por parte de la oficina"/>
    <n v="69115000"/>
    <n v="69391460"/>
    <x v="0"/>
    <n v="12"/>
    <m/>
    <s v=" "/>
    <m/>
    <s v=" "/>
    <m/>
    <m/>
    <m/>
    <m/>
    <m/>
    <m/>
    <m/>
    <m/>
    <m/>
    <m/>
    <m/>
    <m/>
    <m/>
    <s v="Prioridad #2 - Inicia el 18 de enero de 2021"/>
    <m/>
    <m/>
    <m/>
    <n v="69115000"/>
    <n v="69115000"/>
    <s v="SARITA VANEGAS DIAZ"/>
    <s v="Persona Natural"/>
    <x v="0"/>
    <s v="Contratación Directa (ID)"/>
    <s v="Prestar servicios profesionales para apoyar a la Oficina Asesora Jurídica, en los asuntos relacionados con la proyección de decisiones de segunda instancia en los procesos disciplinarios, actuaciones administrativas, respuesta a acciones de tutela, peticiones, apoyo a las labores de la Secretaria técnica del Comité de conciliación y en general el apoyo a las diligencias que por motivo de la representación extrajudicial se requiera por parte de la oficina"/>
    <s v="Abogado procesos de conciliación"/>
  </r>
  <r>
    <s v="PDTE"/>
    <x v="1"/>
    <s v="Oficina_Asesora_Jurídica_"/>
    <s v="OFJURID"/>
    <x v="2"/>
    <x v="2"/>
    <s v="GASTOS_DE_COMERCIALIZACIÓN_Y_PRODUCCIÓN "/>
    <x v="0"/>
    <x v="21"/>
    <s v="5118210"/>
    <s v="Prestación de servicios profesionales para realizar actividades relacionadas con la defensa jurídica del Instituto, en especial las generadas por la aplicación de la ECDF cohorte III 2019, según la Resolución 018407 de 2018 expedida por el Ministerio de Educación Nacional"/>
    <n v="66000000"/>
    <n v="66264000"/>
    <x v="0"/>
    <n v="12"/>
    <m/>
    <s v=" "/>
    <m/>
    <s v=" "/>
    <m/>
    <m/>
    <m/>
    <m/>
    <m/>
    <m/>
    <m/>
    <m/>
    <m/>
    <m/>
    <m/>
    <m/>
    <m/>
    <s v="Prioridad #2 - Inicia el 18 de enero de 2021"/>
    <m/>
    <m/>
    <m/>
    <n v="66000000"/>
    <n v="66000000"/>
    <s v="JACKLYN ALEJANDRA CASAS PATIÑO"/>
    <s v="Persona Natural"/>
    <x v="0"/>
    <s v="Contratación Directa (ID)"/>
    <s v="Otra actividad detallada en el campo de comentarios porque no se encuentra en la lista de opciones. "/>
    <s v="Ejercer la representación judicial del Instituto"/>
  </r>
  <r>
    <s v="PDTE"/>
    <x v="1"/>
    <s v="Oficina_Asesora_Jurídica_"/>
    <s v="OFJURID"/>
    <x v="2"/>
    <x v="2"/>
    <s v="GASTOS_DE_COMERCIALIZACIÓN_Y_PRODUCCIÓN "/>
    <x v="0"/>
    <x v="21"/>
    <s v="5118210"/>
    <s v="Prestación de servicios profesionales para realizar actividades relacionadas con la defensa jurídica del Instituto, en especial las generadas por la aplicación de la ECDF cohorte III 2019, según la Resolución 018407 de 2018 expedida por el Ministerio de Educación Nacional"/>
    <n v="66000000"/>
    <n v="66264000"/>
    <x v="0"/>
    <n v="12"/>
    <m/>
    <s v=" "/>
    <m/>
    <s v=" "/>
    <m/>
    <m/>
    <m/>
    <m/>
    <m/>
    <m/>
    <m/>
    <m/>
    <m/>
    <m/>
    <m/>
    <m/>
    <m/>
    <s v="Prioridad #2 - Inicia el 18 de enero de 2021"/>
    <m/>
    <m/>
    <m/>
    <n v="66000000"/>
    <n v="66000000"/>
    <s v="LILIAN KARINA MARTINEZ"/>
    <s v="Persona Natural"/>
    <x v="0"/>
    <s v="Contratación Directa (ID)"/>
    <s v="Otra actividad detallada en el campo de comentarios porque no se encuentra en la lista de opciones. "/>
    <s v="Ejercer la representación judicial del Instituto"/>
  </r>
  <r>
    <s v="PDTE"/>
    <x v="1"/>
    <s v="Oficina_Asesora_Jurídica_"/>
    <s v="OFJURID"/>
    <x v="0"/>
    <x v="0"/>
    <s v="ADQUISICIONES_DIFERENTES_DE_ACTIVOS_"/>
    <x v="0"/>
    <x v="21"/>
    <s v="2218210"/>
    <s v="Prestar los servicios profesionales como abogado a la Oficina Asesora Jurídica del Icfes."/>
    <n v="45452000"/>
    <n v="45633808"/>
    <x v="0"/>
    <n v="12"/>
    <m/>
    <s v=" "/>
    <m/>
    <s v=" "/>
    <m/>
    <m/>
    <m/>
    <m/>
    <m/>
    <m/>
    <m/>
    <m/>
    <m/>
    <m/>
    <m/>
    <m/>
    <m/>
    <s v="Prioridad #2 - Inicia el 18 de enero de 2021"/>
    <m/>
    <m/>
    <m/>
    <n v="45452000"/>
    <n v="45452000"/>
    <s v="FABIO ALEXANDER TORRES SANCHEZ"/>
    <s v="Persona Natural"/>
    <x v="0"/>
    <s v="Contratación Directa (ID)"/>
    <s v="Otra actividad detallada en el campo de comentarios porque no se encuentra en la lista de opciones. "/>
    <s v="Abogado procesos judiciales"/>
  </r>
  <r>
    <s v="PDTE"/>
    <x v="1"/>
    <s v="Oficina_Asesora_Jurídica_"/>
    <s v="OFJURID"/>
    <x v="0"/>
    <x v="0"/>
    <s v="ADQUISICIONES_DIFERENTES_DE_ACTIVOS_"/>
    <x v="0"/>
    <x v="0"/>
    <s v=" "/>
    <s v="Prestar los servicios profesionales como abogado para sustanciar las acciones constitucionales promovidas contra la entidad hasta agotar todas las etapas procesales y sustanciar respuestas a PQRS, así como las demás actividades inherentes al despacho."/>
    <n v="66110000"/>
    <n v="66374440"/>
    <x v="0"/>
    <n v="12"/>
    <m/>
    <s v=" "/>
    <m/>
    <s v=" "/>
    <m/>
    <m/>
    <m/>
    <m/>
    <m/>
    <m/>
    <m/>
    <m/>
    <m/>
    <m/>
    <m/>
    <m/>
    <m/>
    <s v="Prioridad #2 - Inicia el 18 de enero de 2021"/>
    <m/>
    <m/>
    <m/>
    <n v="66110000"/>
    <n v="66110000"/>
    <s v="CARLOS FABIO HERNANDEZ HERNANDEZ"/>
    <s v="Persona Natural"/>
    <x v="0"/>
    <s v="Contratación Directa (ID)"/>
    <s v="Actividad: Mantener un índice de favorabilidad en los fallos de acciones de tutelas, mayor o igual al 80%. Origen: Línea base Plan de Acción Institucional 2020"/>
    <s v="Abogado tutelas"/>
  </r>
  <r>
    <s v="PDTE"/>
    <x v="1"/>
    <s v="Oficina_de_Control_Interno"/>
    <s v="OFCOINT"/>
    <x v="0"/>
    <x v="0"/>
    <s v="ADQUISICIONES_DIFERENTES_DE_ACTIVOS_"/>
    <x v="0"/>
    <x v="0"/>
    <s v=" "/>
    <s v="Prestar servicios profesionales con el fin de aportar en la ejecución del plan anual de auditorías aprobado para la vigencia 2021 ejecutando las actividades propias del mismo y en especial aquellas tareas relacionadas con el rol de Enfoque hacia la Prevención de acuerdo con la programación y asignación efectuada en la Oficina de Control Interno "/>
    <n v="67155688"/>
    <n v="67424311"/>
    <x v="0"/>
    <n v="12"/>
    <m/>
    <s v=" "/>
    <m/>
    <s v=" "/>
    <m/>
    <m/>
    <m/>
    <m/>
    <m/>
    <m/>
    <m/>
    <m/>
    <m/>
    <m/>
    <m/>
    <m/>
    <m/>
    <s v="Prioridad #1 - Inicia el 05 de enero de 2021"/>
    <s v="Se espera poder recuadar presupuesto para contratar el servicio en toda la vigencia 2021"/>
    <m/>
    <m/>
    <n v="67155688"/>
    <n v="67155688"/>
    <m/>
    <s v="Persona Natural"/>
    <x v="0"/>
    <s v="Contratación Directa (ID)"/>
    <s v="Actividad: Realizar auditorias internas sobre gestión y resultados, a los procesos o proyectos determinados en el Plan Anual de Auditoria aprobado por el Comité Institucional de Coordinación de Control Interno y realizar los informes de Ley y de Seguimiento que le competen a la OCI. Origen: Línea base Plan de Acción Institucional 2020"/>
    <m/>
  </r>
  <r>
    <s v="PDTE"/>
    <x v="1"/>
    <s v="Oficina_de_Control_Interno"/>
    <s v="OFCOINT"/>
    <x v="0"/>
    <x v="0"/>
    <s v="ADQUISICIONES_DIFERENTES_DE_ACTIVOS_"/>
    <x v="0"/>
    <x v="0"/>
    <s v=" "/>
    <s v="Prestar servicios profesionales con el fin de aportar en la ejecución del plan anual de auditorías aprobado para la vigencia 2021, ejecutando las actividades propias del mismo, en especial aquellas tareas relacionadas con el rol de Evaluación de la Gestión del Riesgo, de acuerdo con la programación y asignación efectuada en la Oficina de Control Interno. "/>
    <n v="67155688"/>
    <n v="67424311"/>
    <x v="0"/>
    <n v="12"/>
    <m/>
    <s v=" "/>
    <m/>
    <s v=" "/>
    <m/>
    <m/>
    <m/>
    <m/>
    <m/>
    <m/>
    <m/>
    <m/>
    <m/>
    <m/>
    <m/>
    <m/>
    <m/>
    <s v="Prioridad #1 - Inicia el 05 de enero de 2021"/>
    <s v="Se espera poder recuadar presupuesto para contratar el servicio en toda la vigencia 2021"/>
    <m/>
    <m/>
    <n v="67155688"/>
    <n v="67155688"/>
    <m/>
    <s v="Persona Natural"/>
    <x v="0"/>
    <s v="Contratación Directa (ID)"/>
    <s v="Actividad: Realizar auditorias internas sobre gestión y resultados, a los procesos o proyectos determinados en el Plan Anual de Auditoria aprobado por el Comité Institucional de Coordinación de Control Interno y realizar los informes de Ley y de Seguimiento que le competen a la OCI. Origen: Línea base Plan de Acción Institucional 2020"/>
    <m/>
  </r>
  <r>
    <s v="PDTE"/>
    <x v="1"/>
    <s v="Oficina_de_Control_Interno"/>
    <s v="OFCOINT"/>
    <x v="0"/>
    <x v="0"/>
    <s v="ADQUISICIONES_DIFERENTES_DE_ACTIVOS_"/>
    <x v="0"/>
    <x v="0"/>
    <s v=" "/>
    <s v="Ejecutar auditorías internas, elaborar informes que por ley corresponda presentar a la Oficina de Control Interno y realizar actividades de divulgación y capacitación en temas de control interno, con énfasis en el Rol de Liderazgo Estratégico."/>
    <n v="75314790"/>
    <n v="75616049"/>
    <x v="0"/>
    <n v="12"/>
    <m/>
    <s v=" "/>
    <m/>
    <s v=" "/>
    <m/>
    <m/>
    <m/>
    <m/>
    <m/>
    <m/>
    <m/>
    <m/>
    <m/>
    <m/>
    <m/>
    <m/>
    <m/>
    <s v="Prioridad #1 - Inicia el 05 de enero de 2021"/>
    <s v="Se espera poder recuadar presupuesto para contratar el servicio en toda la vigencia 2021"/>
    <m/>
    <m/>
    <n v="75314790"/>
    <n v="75314790"/>
    <m/>
    <s v="Persona Natural"/>
    <x v="0"/>
    <s v="Contratación Directa (ID)"/>
    <s v="Actividad: Realizar auditorias internas sobre gestión y resultados, a los procesos o proyectos determinados en el Plan Anual de Auditoria aprobado por el Comité Institucional de Coordinación de Control Interno y realizar los informes de Ley y de Seguimiento que le competen a la OCI. Origen: Línea base Plan de Acción Institucional 2020"/>
    <m/>
  </r>
  <r>
    <s v="PDTE"/>
    <x v="1"/>
    <s v="Oficina_de_Control_Interno"/>
    <s v="OFCOINT"/>
    <x v="0"/>
    <x v="0"/>
    <s v="ADQUISICIONES_DIFERENTES_DE_ACTIVOS_"/>
    <x v="0"/>
    <x v="0"/>
    <s v=" "/>
    <s v="Prestar servicios de apoyo a la gestión documental, administrativa y logística de la Oficina de Control Interno"/>
    <n v="36454400"/>
    <n v="36600218"/>
    <x v="0"/>
    <n v="12"/>
    <m/>
    <s v=" "/>
    <m/>
    <s v=" "/>
    <m/>
    <m/>
    <m/>
    <m/>
    <m/>
    <m/>
    <m/>
    <m/>
    <m/>
    <m/>
    <m/>
    <m/>
    <m/>
    <s v="Prioridad #1 - Inicia el 05 de enero de 2021"/>
    <s v="Se espera poder recuadar presupuesto para contratar el servicio en toda la vigencia 2021"/>
    <m/>
    <m/>
    <n v="36454400"/>
    <n v="36454400"/>
    <m/>
    <s v="Persona Natural"/>
    <x v="0"/>
    <s v="Contratación Directa (ID)"/>
    <s v="El ítem se relaciona con varias actividades, se detallan en el campo de comentarios "/>
    <s v="Es una actividad transversal de apoyo a la gestión administrativa, logística y en especial a la de gestión documental de la Oficina de Control Interno, ya que se tiene una gran cantidad de archivo desde la vigencia 2014 "/>
  </r>
  <r>
    <s v="PDTE"/>
    <x v="1"/>
    <s v="Dirección_General"/>
    <s v="DRDGENE"/>
    <x v="2"/>
    <x v="2"/>
    <s v="GASTOS_DE_COMERCIALIZACIÓN_Y_PRODUCCIÓN "/>
    <x v="0"/>
    <x v="0"/>
    <s v=" "/>
    <s v="Prestar sus servicios profesionales a la Dirección General en la revisión, proyección y coordinación de los documentos técnicos que surjan con la aplicación de las pruebas que adelante el Instituto."/>
    <n v="103388342"/>
    <n v="103801895"/>
    <x v="0"/>
    <n v="12"/>
    <m/>
    <s v=" "/>
    <m/>
    <s v=" "/>
    <m/>
    <m/>
    <m/>
    <m/>
    <m/>
    <m/>
    <m/>
    <m/>
    <m/>
    <m/>
    <m/>
    <m/>
    <m/>
    <m/>
    <m/>
    <m/>
    <m/>
    <n v="103388342"/>
    <n v="103388342"/>
    <m/>
    <s v="Persona Natural"/>
    <x v="0"/>
    <s v="Contratación Directa (ID)"/>
    <s v="Servicios de apoyo Gerencial "/>
    <s v="Revisar las actividades en el plan de acción institucional"/>
  </r>
  <r>
    <s v="PDTE"/>
    <x v="1"/>
    <s v="Dirección_General"/>
    <s v="DRDGENE"/>
    <x v="2"/>
    <x v="2"/>
    <s v="GASTOS_DE_COMERCIALIZACIÓN_Y_PRODUCCIÓN "/>
    <x v="0"/>
    <x v="0"/>
    <s v=" "/>
    <s v="Prestar sus servicios de apoyo a la gestión a la Dirección General en el aumento y fortalecimiento de la aplicación de las pruebas en medios electrónicos."/>
    <n v="50746655"/>
    <n v="50949642"/>
    <x v="0"/>
    <n v="12"/>
    <m/>
    <s v=" "/>
    <m/>
    <s v=" "/>
    <m/>
    <m/>
    <m/>
    <m/>
    <m/>
    <m/>
    <m/>
    <m/>
    <m/>
    <m/>
    <m/>
    <m/>
    <m/>
    <m/>
    <m/>
    <m/>
    <m/>
    <n v="50746655"/>
    <n v="50746655"/>
    <m/>
    <s v="Persona Natural"/>
    <x v="0"/>
    <s v="Contratación Directa (ID)"/>
    <s v="Servicios de apoyo Gerencial "/>
    <s v="Revisar las actividades en el plan de acción institucional"/>
  </r>
  <r>
    <s v="PDTE"/>
    <x v="1"/>
    <s v="Dirección_General"/>
    <s v="DRDGENE"/>
    <x v="0"/>
    <x v="0"/>
    <s v="ADQUISICIONES_DIFERENTES_DE_ACTIVOS_"/>
    <x v="0"/>
    <x v="0"/>
    <s v=" "/>
    <s v="Prestar sus servicios profesionales en la articulación y desarrollo de los proyectos estratégicos de la Dirección General en torno al análisis, divulgación y uso de las pruebas de Estado e internacionales de evaluación en la educación."/>
    <n v="107037342"/>
    <n v="107465491"/>
    <x v="0"/>
    <n v="12"/>
    <m/>
    <s v=" "/>
    <m/>
    <s v=" "/>
    <m/>
    <m/>
    <m/>
    <m/>
    <m/>
    <m/>
    <m/>
    <m/>
    <m/>
    <m/>
    <m/>
    <m/>
    <m/>
    <m/>
    <m/>
    <m/>
    <m/>
    <n v="107037342"/>
    <n v="107037342"/>
    <m/>
    <s v="Persona Natural"/>
    <x v="0"/>
    <s v="Contratación Directa (ID)"/>
    <s v="Servicios de apoyo Gerencial "/>
    <s v="Revisar las actividades en el plan de acción institucional"/>
  </r>
  <r>
    <s v="PDTE"/>
    <x v="1"/>
    <s v="Dirección_General"/>
    <s v="DRDGENE"/>
    <x v="0"/>
    <x v="0"/>
    <s v="ADQUISICIONES_DIFERENTES_DE_ACTIVOS_"/>
    <x v="0"/>
    <x v="0"/>
    <s v=" "/>
    <s v="Prestar asesoría jurídica en materia de contratación, derecho administrativo y constitucional en los temas que le competan a la Dirección General del Icfes."/>
    <n v="119200658"/>
    <n v="119677461"/>
    <x v="0"/>
    <n v="12"/>
    <m/>
    <s v=" "/>
    <m/>
    <s v=" "/>
    <m/>
    <m/>
    <m/>
    <m/>
    <m/>
    <m/>
    <m/>
    <m/>
    <m/>
    <m/>
    <m/>
    <m/>
    <m/>
    <m/>
    <m/>
    <m/>
    <m/>
    <n v="119200658"/>
    <n v="119200658"/>
    <m/>
    <s v="Persona Natural"/>
    <x v="0"/>
    <s v="Contratación Directa (ID)"/>
    <s v="Servicios de apoyo Gerencial "/>
    <s v="Revisar las actividades en el plan de acción institucional"/>
  </r>
  <r>
    <s v="PDTE"/>
    <x v="1"/>
    <s v="Dirección_General"/>
    <s v="DRDGENE"/>
    <x v="2"/>
    <x v="2"/>
    <s v="GASTOS_DE_COMERCIALIZACIÓN_Y_PRODUCCIÓN "/>
    <x v="0"/>
    <x v="0"/>
    <s v=" "/>
    <s v="Prestación de servicios profesionales para apoyar el análisis cuantitativo y revisión de investigaciones académicas para la Dirección General"/>
    <n v="49869658"/>
    <n v="50069137"/>
    <x v="0"/>
    <n v="12"/>
    <m/>
    <s v=" "/>
    <m/>
    <s v=" "/>
    <m/>
    <m/>
    <m/>
    <m/>
    <m/>
    <m/>
    <m/>
    <m/>
    <m/>
    <m/>
    <m/>
    <m/>
    <m/>
    <m/>
    <m/>
    <m/>
    <m/>
    <n v="49869658"/>
    <n v="49869658"/>
    <m/>
    <s v="Persona Natural"/>
    <x v="0"/>
    <s v="Contratación Directa (ID)"/>
    <s v="Servicios de apoyo Gerencial "/>
    <s v="Revisar las actividades en el plan de acción institucional"/>
  </r>
  <r>
    <s v="PDTE"/>
    <x v="1"/>
    <s v="Dirección_General"/>
    <s v="DRDGENE"/>
    <x v="0"/>
    <x v="0"/>
    <s v="ADQUISICIONES_DIFERENTES_DE_ACTIVOS_"/>
    <x v="0"/>
    <x v="0"/>
    <s v=" "/>
    <s v="Prestar servicios de asesoría jurídica especializada y acompañamiento jurídico en contratación pública y derecho administrativo sin representación judicial a la Directora y a la Secretaria General, en asuntos de su competencia como ordenadoras del gasto."/>
    <n v="96631385"/>
    <n v="97017911"/>
    <x v="1"/>
    <n v="12"/>
    <m/>
    <s v=" "/>
    <m/>
    <s v=" "/>
    <m/>
    <m/>
    <m/>
    <m/>
    <m/>
    <m/>
    <m/>
    <m/>
    <m/>
    <m/>
    <m/>
    <m/>
    <m/>
    <m/>
    <m/>
    <m/>
    <m/>
    <n v="96631385"/>
    <n v="96631385"/>
    <m/>
    <s v="Persona Jurídica"/>
    <x v="0"/>
    <s v="Contratación Directa (ID)"/>
    <s v="Servicios de apoyo Gerencial "/>
    <s v="Revisar las actividades en el plan de acción institucional"/>
  </r>
  <r>
    <s v="PDTE"/>
    <x v="2"/>
    <s v="Dirección_de_Evaluación"/>
    <s v="DREVALU"/>
    <x v="0"/>
    <x v="0"/>
    <s v="ADQUISICIONES_DIFERENTES_DE_ACTIVOS_"/>
    <x v="0"/>
    <x v="0"/>
    <s v=" "/>
    <s v="Prestar servicios profesionales y de apoyo a la gestión para trámites contractuales, administrativos, presupuestales y de gestión de calidad propios de la Dirección de Evaluación, de acuerdo con la normatividad vigente y los lineamientos establecidos por el Instituto."/>
    <n v="90484560"/>
    <n v="90846498"/>
    <x v="0"/>
    <n v="12"/>
    <m/>
    <s v=" "/>
    <m/>
    <s v=" "/>
    <m/>
    <m/>
    <m/>
    <m/>
    <m/>
    <m/>
    <m/>
    <m/>
    <m/>
    <m/>
    <m/>
    <m/>
    <m/>
    <s v="Prioridad #1 - Inicia el 05 de enero de 2021"/>
    <m/>
    <m/>
    <m/>
    <n v="90484560"/>
    <n v="90484560"/>
    <s v="LAURA SANTIUSTI"/>
    <s v="Persona Natural"/>
    <x v="0"/>
    <s v="Contratación Directa (ID)"/>
    <s v="Otra actividad detallada en el campo de comentarios porque no se encuentra en la lista de opciones. "/>
    <s v="Gestión del sistema de gestión de calidad, gestión administrativa, presupuestal, homologaciones de exámenes"/>
  </r>
  <r>
    <s v="PDTE"/>
    <x v="2"/>
    <s v="Dirección_de_Evaluación"/>
    <s v="DREVALU"/>
    <x v="2"/>
    <x v="2"/>
    <s v="GASTOS_DE_COMERCIALIZACIÓN_Y_PRODUCCIÓN "/>
    <x v="0"/>
    <x v="0"/>
    <s v=" "/>
    <s v="Prestación de servicios profesionales para realizar la gestión, el seguimiento y el control de las pruebas asignadas, bajo los lineamientos definidos por la Dirección de Evaluación."/>
    <n v="39048533"/>
    <n v="39204727"/>
    <x v="0"/>
    <n v="6"/>
    <m/>
    <s v=" "/>
    <m/>
    <s v=" "/>
    <m/>
    <m/>
    <m/>
    <m/>
    <m/>
    <m/>
    <m/>
    <m/>
    <m/>
    <m/>
    <m/>
    <m/>
    <m/>
    <s v="Prioridad #1 - Inicia el 05 de enero de 2021"/>
    <m/>
    <m/>
    <m/>
    <n v="39048533"/>
    <n v="39048533"/>
    <s v="ANDREA GONZÁLEZ GARCÍA"/>
    <s v="Persona Natural"/>
    <x v="0"/>
    <s v="Contratación Directa (ID)"/>
    <s v="Actividad relacionada con el proyecto 2.2.1  Construcción de la agenda de nuevas mediciones (identificación, análisis y evaluación de la pertinencia de esta agenda)_x0009__x0009__x0009__x0009__x0009__x0009__x0009__x0009__x0009__x0009_"/>
    <s v=" Apoyo gestión y comunicación MINERD (INICIA) para evaluación de estudiantes de educación secundaria, así como nuevas mediciones."/>
  </r>
  <r>
    <s v="PDTE"/>
    <x v="2"/>
    <s v="Dirección_de_Evaluación"/>
    <s v="DREVALU"/>
    <x v="1"/>
    <x v="1"/>
    <s v="Programas_de_Inversión_Bruta_de_Capital"/>
    <x v="8"/>
    <x v="11"/>
    <m/>
    <s v="Prestar servicios profesionales y de apoyo a la gestión, seguimiento y control de las actividades concernientes al desarrollo de pruebas internacionales que le sean asignadas."/>
    <n v="66313333"/>
    <n v="66578586"/>
    <x v="0"/>
    <n v="12"/>
    <m/>
    <s v=" "/>
    <m/>
    <s v=" "/>
    <m/>
    <m/>
    <m/>
    <m/>
    <m/>
    <m/>
    <m/>
    <m/>
    <m/>
    <m/>
    <m/>
    <m/>
    <m/>
    <s v="Prioridad #2 - Inicia el 18 de enero de 2021"/>
    <m/>
    <m/>
    <m/>
    <n v="66313333"/>
    <n v="66313333"/>
    <s v="Apoyo gestión pruebas internacionales"/>
    <s v="Persona Natural"/>
    <x v="0"/>
    <s v="Contratación Directa (ID)"/>
    <s v="Actividad relacionada con el proyecto 2.1.3 Alianzas nacionales e internacionales"/>
    <s v="Comunicación y gestión con consorcios para pruebas internacionales"/>
  </r>
  <r>
    <s v="PDTE"/>
    <x v="2"/>
    <s v="Dirección_de_Evaluación"/>
    <s v="DREVALU"/>
    <x v="2"/>
    <x v="2"/>
    <s v="GASTOS_DE_COMERCIALIZACIÓN_Y_PRODUCCIÓN "/>
    <x v="0"/>
    <x v="0"/>
    <s v=" "/>
    <s v="Prestar servicios profesionales para la consolidación del proyecto de evaluación de primera infancia, así como la gestión de la prueba de habilidades socioemocionales que se adelantan en el área."/>
    <n v="111793493"/>
    <n v="112240667"/>
    <x v="0"/>
    <n v="12"/>
    <m/>
    <s v=" "/>
    <m/>
    <s v=" "/>
    <m/>
    <m/>
    <m/>
    <m/>
    <m/>
    <m/>
    <m/>
    <m/>
    <m/>
    <m/>
    <m/>
    <m/>
    <m/>
    <s v="Prioridad #1 - Inicia el 05 de enero de 2021"/>
    <m/>
    <m/>
    <m/>
    <n v="111793493"/>
    <n v="111793493"/>
    <s v="JENNY CÁRDENAS"/>
    <s v="Persona Natural"/>
    <x v="0"/>
    <s v="Contratación Directa (ID)"/>
    <s v="Actividad relacionada con el proyecto 2.2.1  Construcción de la agenda de nuevas mediciones (identificación, análisis y evaluación de la pertinencia de esta agenda)_x0009__x0009__x0009__x0009__x0009__x0009__x0009__x0009__x0009__x0009_"/>
    <s v=" Realizar la medición de las habilidades socioemocionales, teniendo en cuenta su relación con las habilidades cognitivas de los estudiantes."/>
  </r>
  <r>
    <s v="PDTE"/>
    <x v="2"/>
    <s v="Dirección_de_Evaluación"/>
    <s v="DREVALU"/>
    <x v="2"/>
    <x v="2"/>
    <s v="GASTOS_DE_COMERCIALIZACIÓN_Y_PRODUCCIÓN "/>
    <x v="0"/>
    <x v="0"/>
    <s v=" "/>
    <s v="Prestar servicios profesionales para el análisis del Índice Sintético de Calidad Educativa (ISCE), así como del proyecto de evaluación de habilidades socioemocionales y demás proyectos de investigación que se adelanten en el área."/>
    <n v="86280359"/>
    <n v="86625480"/>
    <x v="1"/>
    <n v="12"/>
    <m/>
    <s v=" "/>
    <m/>
    <s v=" "/>
    <m/>
    <m/>
    <m/>
    <m/>
    <m/>
    <m/>
    <m/>
    <m/>
    <m/>
    <m/>
    <m/>
    <m/>
    <m/>
    <s v="Prioridad #3 - Inicia el 01 de febrero de 2021"/>
    <m/>
    <m/>
    <m/>
    <n v="86280359"/>
    <n v="86280359"/>
    <s v="ALEJANDRO CORRALES ESPINOSA"/>
    <s v="Persona Natural"/>
    <x v="0"/>
    <s v="Contratación Directa (ID)"/>
    <s v="Actividad relacionada con el proyecto 2.2.1  Construcción de la agenda de nuevas mediciones (identificación, análisis y evaluación de la pertinencia de esta agenda)_x0009__x0009__x0009__x0009__x0009__x0009__x0009__x0009__x0009__x0009_"/>
    <s v="Estandarización del Índice Sintético de la Calidad Educativa."/>
  </r>
  <r>
    <s v="PDTE"/>
    <x v="2"/>
    <s v="Dirección_de_Evaluación"/>
    <s v="DREVALU"/>
    <x v="2"/>
    <x v="2"/>
    <s v="GASTOS_DE_COMERCIALIZACIÓN_Y_PRODUCCIÓN "/>
    <x v="0"/>
    <x v="0"/>
    <s v=" "/>
    <s v="Prestación de servicios profesionales para la ejecución de actividades concernientes a proyectos especiales y de investigación institucional que se programen para la vigencia en la Dirección de Evaluación."/>
    <n v="54057058"/>
    <n v="54273286"/>
    <x v="1"/>
    <n v="12"/>
    <m/>
    <s v=" "/>
    <m/>
    <s v=" "/>
    <m/>
    <m/>
    <m/>
    <m/>
    <m/>
    <m/>
    <m/>
    <m/>
    <m/>
    <m/>
    <m/>
    <m/>
    <m/>
    <s v="Prioridad #3 - Inicia el 01 de febrero de 2021"/>
    <m/>
    <m/>
    <m/>
    <n v="54057058"/>
    <n v="54057058"/>
    <s v="Apoyo equipo grupo de investigaciones"/>
    <s v="Persona Natural"/>
    <x v="0"/>
    <s v="Contratación Directa (ID)"/>
    <s v="Actividad relacionada con el proyecto 2.2.1  Construcción de la agenda de nuevas mediciones (identificación, análisis y evaluación de la pertinencia de esta agenda)_x0009__x0009__x0009__x0009__x0009__x0009__x0009__x0009__x0009__x0009_"/>
    <s v="Análisis e investigación de  instrumentos que permitan la medición de factores económicos y factores asociados al aprendizaje"/>
  </r>
  <r>
    <s v="PDTE"/>
    <x v="2"/>
    <s v="Dirección_de_Evaluación"/>
    <s v="DREVALU"/>
    <x v="2"/>
    <x v="2"/>
    <s v="GASTOS_DE_COMERCIALIZACIÓN_Y_PRODUCCIÓN "/>
    <x v="0"/>
    <x v="0"/>
    <s v=" "/>
    <s v="Prestación de servicios profesionales para proponer, revisar y evaluar las metodologías de los proyectos de evaluación adelantados en el Instituto."/>
    <n v="78404227"/>
    <n v="78717844"/>
    <x v="1"/>
    <n v="12"/>
    <m/>
    <s v=" "/>
    <m/>
    <s v=" "/>
    <m/>
    <m/>
    <m/>
    <m/>
    <m/>
    <m/>
    <m/>
    <m/>
    <m/>
    <m/>
    <m/>
    <m/>
    <m/>
    <s v="Prioridad #3 - Inicia el 01 de febrero de 2021"/>
    <m/>
    <m/>
    <m/>
    <n v="78404227"/>
    <n v="78404227"/>
    <s v="PERFIL NUEVO (HV PSICÓLOGOS)"/>
    <s v="Persona Natural"/>
    <x v="0"/>
    <s v="Contratación Directa (ID)"/>
    <s v="Actividad relacionada con el proyecto 2.2.1  Construcción de la agenda de nuevas mediciones (identificación, análisis y evaluación de la pertinencia de esta agenda)_x0009__x0009__x0009__x0009__x0009__x0009__x0009__x0009__x0009__x0009_"/>
    <s v="Construir instrumentos que permita medir la autoconciencia emocional, autoregulación y automotivación"/>
  </r>
  <r>
    <s v="PDTE"/>
    <x v="2"/>
    <s v="Dirección_de_Evaluación"/>
    <s v="DREVALU"/>
    <x v="2"/>
    <x v="2"/>
    <s v="GASTOS_DE_COMERCIALIZACIÓN_Y_PRODUCCIÓN "/>
    <x v="0"/>
    <x v="0"/>
    <s v=" "/>
    <s v="Prestar servicios profesionales para apoyar a la Dirección de Evaluación en la planeación y gestión de los ejes de pensamiento creativo y pensativo crítico, así como en los proyectos especiales que se programen para la vigencia."/>
    <n v="80783360"/>
    <n v="81106493"/>
    <x v="0"/>
    <n v="12"/>
    <m/>
    <s v=" "/>
    <m/>
    <s v=" "/>
    <m/>
    <m/>
    <m/>
    <m/>
    <m/>
    <m/>
    <m/>
    <m/>
    <m/>
    <m/>
    <m/>
    <m/>
    <m/>
    <s v="Prioridad #2 - Inicia el 18 de enero de 2021"/>
    <m/>
    <m/>
    <m/>
    <n v="80783360"/>
    <n v="80783360"/>
    <s v="CATHERYNE LANCHEROS"/>
    <s v="Persona Natural"/>
    <x v="0"/>
    <s v="Contratación Directa (ID)"/>
    <s v="Actividad relacionada con el proyecto 2.2.1  Construcción de la agenda de nuevas mediciones (identificación, análisis y evaluación de la pertinencia de esta agenda)_x0009__x0009__x0009__x0009__x0009__x0009__x0009__x0009__x0009__x0009_"/>
    <s v=" Realizar la medición de las habilidades socioemocionales, teniendo en cuenta su relación con las habilidades cognitivas de los estudiantes."/>
  </r>
  <r>
    <s v="PDTE"/>
    <x v="2"/>
    <s v="Dirección_de_Evaluación"/>
    <s v="DREVALU"/>
    <x v="2"/>
    <x v="2"/>
    <s v="GASTOS_DE_COMERCIALIZACIÓN_Y_PRODUCCIÓN "/>
    <x v="0"/>
    <x v="0"/>
    <s v=" "/>
    <s v="Prestar servicios profesionales para el apoyo a la gestión e implementación de los proyectos de evaluación del área, así como el desarrollo y análisis de nuevos instrumentos de evaluación que se le asignen."/>
    <n v="78404227"/>
    <n v="78717844"/>
    <x v="1"/>
    <n v="12"/>
    <m/>
    <s v=" "/>
    <m/>
    <s v=" "/>
    <m/>
    <m/>
    <m/>
    <m/>
    <m/>
    <m/>
    <m/>
    <m/>
    <m/>
    <m/>
    <m/>
    <m/>
    <m/>
    <s v="Prioridad #3 - Inicia el 01 de febrero de 2021"/>
    <m/>
    <m/>
    <m/>
    <n v="78404227"/>
    <n v="78404227"/>
    <s v="PERFIL NUEVO  (HV PSICÓLOGOS)"/>
    <s v="Persona Natural"/>
    <x v="0"/>
    <s v="Contratación Directa (ID)"/>
    <s v="Actividad relacionada con el proyecto 2.2.1  Construcción de la agenda de nuevas mediciones (identificación, análisis y evaluación de la pertinencia de esta agenda)_x0009__x0009__x0009__x0009__x0009__x0009__x0009__x0009__x0009__x0009_"/>
    <s v="Construir instrumentos que permitan la medición de factores económicos y factores asociados al aprendizaje"/>
  </r>
  <r>
    <s v="PDTE"/>
    <x v="2"/>
    <s v="Dirección_de_Evaluación"/>
    <s v="DREVALU"/>
    <x v="2"/>
    <x v="2"/>
    <s v="GASTOS_DE_COMERCIALIZACIÓN_Y_PRODUCCIÓN "/>
    <x v="0"/>
    <x v="0"/>
    <s v=" "/>
    <s v="Prestación de servicios profesionales para el apoyo y desarrollo de actividades de diseño y diagramación de documentos adelantados en la Dirección de Evaluación y sus subdirecciones"/>
    <n v="33952427"/>
    <n v="34088237"/>
    <x v="0"/>
    <n v="12"/>
    <m/>
    <s v=" "/>
    <m/>
    <s v=" "/>
    <m/>
    <m/>
    <m/>
    <m/>
    <m/>
    <m/>
    <m/>
    <m/>
    <m/>
    <m/>
    <m/>
    <m/>
    <m/>
    <s v="Prioridad #2 - Inicia el 18 de enero de 2021"/>
    <m/>
    <m/>
    <m/>
    <n v="33952427"/>
    <n v="33952427"/>
    <s v="KEVIN OSTOS"/>
    <s v="Persona Natural"/>
    <x v="0"/>
    <s v="Contratación Directa (ID)"/>
    <s v="Otra actividad detallada en el campo de comentarios porque no se encuentra en la lista de opciones. "/>
    <s v="Diagaramación y diseño de materiales de evaluación tales como reportes, documentos, infografías, guías, entre otros."/>
  </r>
  <r>
    <s v="PDTE"/>
    <x v="2"/>
    <s v="Dirección_de_Evaluación"/>
    <s v="DREVALU"/>
    <x v="1"/>
    <x v="1"/>
    <s v="Programas_de_Inversión_Bruta_de_Capital"/>
    <x v="8"/>
    <x v="11"/>
    <m/>
    <s v="Prestar servicios profesionales de asistencia técnica en evaluación al Instituto para la recalificación y análisis de reporte de resultados para población con discapacidad, con el fin de garantizar un adecuado y equitativo sistema de evaluación del mismo."/>
    <n v="394941843"/>
    <n v="396521610"/>
    <x v="1"/>
    <n v="12"/>
    <m/>
    <s v=" "/>
    <m/>
    <s v=" "/>
    <m/>
    <m/>
    <m/>
    <m/>
    <m/>
    <m/>
    <m/>
    <m/>
    <m/>
    <m/>
    <m/>
    <m/>
    <m/>
    <s v="Prioridad #3 - Inicia el 01 de febrero de 2021"/>
    <m/>
    <m/>
    <m/>
    <n v="394941843"/>
    <n v="394941843"/>
    <s v="ASESOR"/>
    <s v="Persona Natural"/>
    <x v="0"/>
    <s v="Contratación Directa (ID)"/>
    <s v="Actividad relacionada con el proyecto 2.2.1  Construcción de la agenda de nuevas mediciones (identificación, análisis y evaluación de la pertinencia de esta agenda)_x0009__x0009__x0009__x0009__x0009__x0009__x0009__x0009__x0009__x0009_"/>
    <s v=" Promover el acceso universal a las pruebas aplicadas por el Instituto."/>
  </r>
  <r>
    <s v="PDTE"/>
    <x v="2"/>
    <s v="Dirección_de_Evaluación"/>
    <s v="DREVALU"/>
    <x v="2"/>
    <x v="2"/>
    <s v="GASTOS_DE_COMERCIALIZACIÓN_Y_PRODUCCIÓN "/>
    <x v="0"/>
    <x v="1"/>
    <s v="5118310"/>
    <s v="Prestar los servicios logísticos para apoyar las actividades de socialización, divulgación, encuentros institucionales, de mercadeo y promoción que requiera el Icfes a nivel nacional.”"/>
    <n v="25698255"/>
    <n v="25801048"/>
    <x v="0"/>
    <n v="12"/>
    <m/>
    <s v=" "/>
    <m/>
    <s v=" "/>
    <m/>
    <m/>
    <m/>
    <m/>
    <m/>
    <m/>
    <m/>
    <m/>
    <m/>
    <m/>
    <m/>
    <m/>
    <m/>
    <m/>
    <s v="Contrato con SAyD y OACyM"/>
    <m/>
    <m/>
    <n v="25698255"/>
    <n v="25698255"/>
    <s v="OPERADOR LOGÍSTICO"/>
    <s v="Persona Jurídica"/>
    <x v="0"/>
    <s v="Invitación Abierta (IA)"/>
    <s v="Otra actividad detallada en el campo de comentarios porque no se encuentra en la lista de opciones. "/>
    <s v="Suministro catering eventos DE"/>
  </r>
  <r>
    <s v="PDTE"/>
    <x v="2"/>
    <s v="Dirección_de_Evaluación"/>
    <s v="DREVALU"/>
    <x v="2"/>
    <x v="2"/>
    <s v="GASTOS_DE_COMERCIALIZACIÓN_Y_PRODUCCIÓN "/>
    <x v="0"/>
    <x v="22"/>
    <s v="5118390"/>
    <s v="Prestar los servicios de traducción oficial, transcripción e interpretación de carácter académico, jurídico y técnico, para proyectos y estudios que se adelanten en el instituto, teniendo en cuenta las directrices y condiciones establecidas por el mismo."/>
    <n v="84623360"/>
    <n v="84961853"/>
    <x v="0"/>
    <n v="12"/>
    <m/>
    <s v=" "/>
    <m/>
    <s v=" "/>
    <m/>
    <m/>
    <m/>
    <m/>
    <m/>
    <m/>
    <m/>
    <m/>
    <m/>
    <m/>
    <m/>
    <m/>
    <m/>
    <s v="Prioridad #1 - Inicia el 05 de enero de 2021"/>
    <m/>
    <m/>
    <m/>
    <n v="84623360"/>
    <n v="84623360"/>
    <s v="TRADUCCIONES"/>
    <s v="Persona Jurídica"/>
    <x v="0"/>
    <s v="Contratación Directa (ID)"/>
    <s v="Otra actividad detallada en el campo de comentarios porque no se encuentra en la lista de opciones. "/>
    <s v="Servicios de traducción, interpretación y transcripción"/>
  </r>
  <r>
    <s v="PDTE"/>
    <x v="2"/>
    <s v="Subdirección_de_Análisis_y_Divulgación"/>
    <s v="SDANYDI"/>
    <x v="0"/>
    <x v="0"/>
    <s v="ADQUISICIONES_DIFERENTES_DE_ACTIVOS_"/>
    <x v="0"/>
    <x v="0"/>
    <s v=" "/>
    <s v="Prestación de servicios profesionales para gestionar los procesos administrativos, contractuales, presupuesto y control de la operación logística; así mismo, apoyar la gestión y ejecución de los proyectos que lidera el área a nivel nacional, entre ellos la certificación bajo la norma técnica de la calidad del proceso estadístico (NTC PE 1000) en lo que corresponde a la Subdirección de Análisis  y Divulgación. "/>
    <n v="67782400"/>
    <n v="68053530"/>
    <x v="0"/>
    <n v="12"/>
    <m/>
    <s v=" "/>
    <m/>
    <s v=" "/>
    <m/>
    <m/>
    <m/>
    <m/>
    <m/>
    <m/>
    <m/>
    <m/>
    <m/>
    <m/>
    <m/>
    <m/>
    <m/>
    <s v="Prioridad #1 - Inicia el 05 de enero de 2021"/>
    <s v="11 meses y 26 días "/>
    <m/>
    <m/>
    <n v="67782400"/>
    <n v="67782400"/>
    <s v="LAURA ALEJANDRA VARGAS PEÑA*"/>
    <s v="Persona Natural"/>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0"/>
    <x v="0"/>
    <s v="ADQUISICIONES_DIFERENTES_DE_ACTIVOS_"/>
    <x v="0"/>
    <x v="0"/>
    <s v=" "/>
    <s v="Prestación de servicios profesionales para gestionar las actividades de los procesos y procedimientos de calidad y auditoria; la planeación estratégica, el seguimiento al plan de trabajo del área; así mismo, apoyar la gestión de trámite de registros ISBN, depósito legal de las publicaciones de la dirección de evaluación y la generación de insumos para dar respuesta a la correspondencia asignada por el sistema ORFEO a la Subdirección de Análisis y Divulgación"/>
    <n v="65307200"/>
    <n v="65568429"/>
    <x v="0"/>
    <n v="12"/>
    <m/>
    <s v=" "/>
    <m/>
    <s v=" "/>
    <m/>
    <m/>
    <m/>
    <m/>
    <m/>
    <m/>
    <m/>
    <m/>
    <m/>
    <m/>
    <m/>
    <m/>
    <m/>
    <s v="Prioridad #2 - Inicia el 18 de enero de 2021"/>
    <s v="11 meses y 13 días "/>
    <m/>
    <m/>
    <n v="65307200"/>
    <n v="65307200"/>
    <s v="STEFANIA CORTES MEJIA"/>
    <s v="Persona Natural"/>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2"/>
    <x v="2"/>
    <s v="GASTOS_DE_COMERCIALIZACIÓN_Y_PRODUCCIÓN "/>
    <x v="0"/>
    <x v="0"/>
    <s v=" "/>
    <s v="Prestación de servicios para desarrollar el diseño gráfico y diagramación de las diferentes piezas de divulgación interactivas, para redes sociales e Internet que se requieran para los productos de análisis y divulgación que se generan desde la Subdirección de Análisis y Divulgación."/>
    <n v="30378667"/>
    <n v="30500182"/>
    <x v="0"/>
    <n v="12"/>
    <m/>
    <s v=" "/>
    <m/>
    <s v=" "/>
    <m/>
    <m/>
    <m/>
    <m/>
    <m/>
    <m/>
    <m/>
    <m/>
    <m/>
    <m/>
    <m/>
    <m/>
    <m/>
    <s v="Prioridad #1 - Inicia el 05 de enero de 2021"/>
    <s v="11 meses y 26 días "/>
    <m/>
    <m/>
    <n v="30378667"/>
    <n v="30378667"/>
    <s v="VIVIANA GARCIA APONTE"/>
    <s v="Persona Natural"/>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2"/>
    <x v="2"/>
    <s v="GASTOS_DE_COMERCIALIZACIÓN_Y_PRODUCCIÓN "/>
    <x v="0"/>
    <x v="0"/>
    <s v=" "/>
    <s v="Prestación de servicios para apoyar y desarrollar los procesos de producción audiovisual, Compuserve GIF  e ilustraciones  y animaciones que se requieran  para los productos de análisis y divulgación que se generan desde la Subdirección de Análisis y Divulgación."/>
    <n v="26342400"/>
    <n v="26447770"/>
    <x v="0"/>
    <n v="12"/>
    <m/>
    <s v=" "/>
    <m/>
    <s v=" "/>
    <m/>
    <m/>
    <m/>
    <m/>
    <m/>
    <m/>
    <m/>
    <m/>
    <m/>
    <m/>
    <m/>
    <m/>
    <m/>
    <s v="Prioridad #2 - Inicia el 18 de enero de 2021"/>
    <s v="11 meses y 13 días "/>
    <m/>
    <m/>
    <n v="26342400"/>
    <n v="26342400"/>
    <s v="SHANNY SIOMARA HERNANDEZ MACHUCA "/>
    <s v="Persona Natural"/>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2"/>
    <x v="2"/>
    <s v="GASTOS_DE_COMERCIALIZACIÓN_Y_PRODUCCIÓN "/>
    <x v="0"/>
    <x v="0"/>
    <s v=" "/>
    <s v="Prestación de servicios profesionales a la Subdirección de Análisis y Divulgación para  gestionar la elaboración, desarrollo, seguimiento,  control,  evaluación y ajuste permanente de los análisis de datos y construcción de contenidos para los productos generados por la  Subdirección de Análisis y Divulgación."/>
    <n v="73173333"/>
    <n v="73466026"/>
    <x v="0"/>
    <n v="12"/>
    <m/>
    <s v=" "/>
    <m/>
    <s v=" "/>
    <m/>
    <m/>
    <m/>
    <m/>
    <m/>
    <m/>
    <m/>
    <m/>
    <m/>
    <m/>
    <m/>
    <m/>
    <m/>
    <s v="Prioridad #2 - Inicia el 18 de enero de 2021"/>
    <s v="11 meses y 13 días "/>
    <m/>
    <m/>
    <n v="73173333"/>
    <n v="73173333"/>
    <s v="JUAN CAMILO RAMIREZ CHAGUENDO*"/>
    <s v="Persona Natural"/>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2"/>
    <x v="2"/>
    <s v="GASTOS_DE_COMERCIALIZACIÓN_Y_PRODUCCIÓN "/>
    <x v="0"/>
    <x v="0"/>
    <s v=" "/>
    <s v="Prestación de servicios profesionales  a la Subdirección de Análisis y Divulgación para  gestionar la elaboración, desarrollo, seguimiento y control y evaluación y ajuste permanente de las herramientas y los procesos de gestión de datos, estructurados y no estructurados, como soporte para el desarrollo de los productos de análisis y divulgación, el seguimiento a las actividades y la evaluación interna de los productos."/>
    <n v="105186667"/>
    <n v="105607414"/>
    <x v="0"/>
    <n v="12"/>
    <m/>
    <s v=" "/>
    <m/>
    <s v=" "/>
    <m/>
    <m/>
    <m/>
    <m/>
    <m/>
    <m/>
    <m/>
    <m/>
    <m/>
    <m/>
    <m/>
    <m/>
    <m/>
    <s v="Prioridad #2 - Inicia el 18 de enero de 2021"/>
    <s v="11 meses y 13 días "/>
    <m/>
    <m/>
    <n v="105186667"/>
    <n v="105186667"/>
    <s v="LUIS EDUARDO CARDONA*"/>
    <s v="Persona Natural"/>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2"/>
    <x v="2"/>
    <s v="GASTOS_DE_COMERCIALIZACIÓN_Y_PRODUCCIÓN "/>
    <x v="0"/>
    <x v="0"/>
    <s v=" "/>
    <s v="Prestación de servicios profesionales para apoyar a la Subdirección de Análisis y Divulgación en el análisis de información y redacción de contenidos que se generen en el marco de los proyectos del área, especialmente relacionado con los reportes y guías. "/>
    <n v="76191733"/>
    <n v="76496500"/>
    <x v="0"/>
    <n v="12"/>
    <m/>
    <s v=" "/>
    <m/>
    <s v=" "/>
    <m/>
    <m/>
    <m/>
    <m/>
    <m/>
    <m/>
    <m/>
    <m/>
    <m/>
    <m/>
    <m/>
    <m/>
    <m/>
    <s v="Prioridad #2 - Inicia el 18 de enero de 2021"/>
    <s v="11 meses y 13 días "/>
    <m/>
    <m/>
    <n v="76191733"/>
    <n v="76191733"/>
    <s v="POR DEFINIR 1 "/>
    <s v="Persona Natural"/>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2"/>
    <x v="2"/>
    <s v="GASTOS_DE_COMERCIALIZACIÓN_Y_PRODUCCIÓN "/>
    <x v="0"/>
    <x v="0"/>
    <s v=" "/>
    <s v="Prestación de servicios profesionales para apoyar a la Subdirección de Análisis y Divulgación en el análisis de información y redacción de contenidos que se generen en el marco de los proyectos del área; Así mismo, apoyar la_x000a_generación de herramientas que permitan medir la pertinencia y la calidad técnica de las estrategias implementadas"/>
    <n v="82320000"/>
    <n v="82649280"/>
    <x v="0"/>
    <n v="12"/>
    <m/>
    <s v=" "/>
    <m/>
    <s v=" "/>
    <m/>
    <m/>
    <m/>
    <m/>
    <m/>
    <m/>
    <m/>
    <m/>
    <m/>
    <m/>
    <m/>
    <m/>
    <m/>
    <s v="Prioridad #2 - Inicia el 18 de enero de 2021"/>
    <s v="11 meses y 13 días "/>
    <m/>
    <m/>
    <n v="82320000"/>
    <n v="82320000"/>
    <s v="JONNATHAN DAVID RICO MARIN*"/>
    <s v="Persona Natural"/>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2"/>
    <x v="2"/>
    <s v="GASTOS_DE_COMERCIALIZACIÓN_Y_PRODUCCIÓN "/>
    <x v="0"/>
    <x v="0"/>
    <s v=" "/>
    <s v="Prestación de servicios profesionales para apoyar a la Subdirección de Análisis y Divulgación en el análisis de información y redacción de contenidos que se generen en el marco de los proyectos del área, especialmente en la elaboración de los informes nacionales y agregados de las pruebas. "/>
    <n v="79079467"/>
    <n v="79395785"/>
    <x v="0"/>
    <n v="12"/>
    <m/>
    <s v=" "/>
    <m/>
    <s v=" "/>
    <m/>
    <m/>
    <m/>
    <m/>
    <m/>
    <m/>
    <m/>
    <m/>
    <m/>
    <m/>
    <m/>
    <m/>
    <m/>
    <s v="Prioridad #1 - Inicia el 05 de enero de 2021"/>
    <s v="11 meses y 26 días "/>
    <m/>
    <m/>
    <n v="79079467"/>
    <n v="79079467"/>
    <s v="POR DEFINIR 2"/>
    <s v="Persona Natural"/>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2"/>
    <x v="2"/>
    <s v="GASTOS_DE_COMERCIALIZACIÓN_Y_PRODUCCIÓN "/>
    <x v="0"/>
    <x v="0"/>
    <s v=" "/>
    <s v="Prestación de servicios profesionales a la Subdirección de Análisis y Divulgación para apoyar las estrategias relacionadas con la apropiación social  y la gestión del conocimiento de la información divulgada."/>
    <n v="36281397"/>
    <n v="36426523"/>
    <x v="0"/>
    <n v="12"/>
    <m/>
    <s v=" "/>
    <m/>
    <s v=" "/>
    <m/>
    <m/>
    <m/>
    <m/>
    <m/>
    <m/>
    <m/>
    <m/>
    <m/>
    <m/>
    <m/>
    <m/>
    <m/>
    <s v="Prioridad #2 - Inicia el 18 de enero de 2021"/>
    <s v="11 meses y 13 días "/>
    <m/>
    <m/>
    <n v="36281397"/>
    <n v="36281397"/>
    <s v="JULIANA BORBON VASQUEZ"/>
    <s v="Persona Natural"/>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2"/>
    <x v="2"/>
    <s v="GASTOS_DE_COMERCIALIZACIÓN_Y_PRODUCCIÓN "/>
    <x v="0"/>
    <x v="0"/>
    <s v=" "/>
    <s v="Prestación de servicios profesionales para apoyar los análisis de datos y redacción de contenidos para los productos generados por la  Subdirección de Análisis y Divulgación."/>
    <n v="36281397"/>
    <n v="36426523"/>
    <x v="0"/>
    <n v="12"/>
    <m/>
    <s v=" "/>
    <m/>
    <s v=" "/>
    <m/>
    <m/>
    <m/>
    <m/>
    <m/>
    <m/>
    <m/>
    <m/>
    <m/>
    <m/>
    <m/>
    <m/>
    <m/>
    <s v="Prioridad #2 - Inicia el 18 de enero de 2021"/>
    <s v="11 meses y 13 días "/>
    <m/>
    <m/>
    <n v="36281397"/>
    <n v="36281397"/>
    <s v="DEISY LORENA ROJAS OLIVAR"/>
    <s v="Persona Natural"/>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2"/>
    <x v="2"/>
    <s v="GASTOS_DE_COMERCIALIZACIÓN_Y_PRODUCCIÓN "/>
    <x v="0"/>
    <x v="0"/>
    <s v=" "/>
    <s v="Prestación de servicios profesionales a la Subdirección de Análisis y Divulgación para apoyar los procesos de gestión y análisis de datos estructurados y no estructurados para el desarrollo de los contenidos y visualizaciones de los productos de análisis y divulgación, el seguimiento a las actividades y la evaluación interna de los productos."/>
    <n v="58327040"/>
    <n v="58560348"/>
    <x v="0"/>
    <n v="12"/>
    <m/>
    <s v=" "/>
    <m/>
    <s v=" "/>
    <m/>
    <m/>
    <m/>
    <m/>
    <m/>
    <m/>
    <m/>
    <m/>
    <m/>
    <m/>
    <m/>
    <m/>
    <m/>
    <s v="Prioridad #1 - Inicia el 05 de enero de 2021"/>
    <s v="11 meses y 26 días "/>
    <m/>
    <m/>
    <n v="58327040"/>
    <n v="58327040"/>
    <s v="JUAN FELIPE CONTRERAS ALCIVAR"/>
    <s v="Persona Natural"/>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2"/>
    <x v="2"/>
    <s v="GASTOS_DE_COMERCIALIZACIÓN_Y_PRODUCCIÓN "/>
    <x v="0"/>
    <x v="0"/>
    <s v=" "/>
    <s v="Prestación de servicios profesionales para apoyar el procesamiento de datos y análisis de información para los productos generados por la  Subdirección de Análisis y Divulgación."/>
    <n v="36281397"/>
    <n v="36426523"/>
    <x v="0"/>
    <n v="12"/>
    <m/>
    <s v=" "/>
    <m/>
    <s v=" "/>
    <m/>
    <m/>
    <m/>
    <m/>
    <m/>
    <m/>
    <m/>
    <m/>
    <m/>
    <m/>
    <m/>
    <m/>
    <m/>
    <s v="Prioridad #2 - Inicia el 18 de enero de 2021"/>
    <s v="11 meses y 13 días "/>
    <m/>
    <m/>
    <n v="36281397"/>
    <n v="36281397"/>
    <s v="MICHAEL ANDRES VARGAS PEÑALOZA"/>
    <s v="Persona Natural"/>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2"/>
    <x v="2"/>
    <s v="GASTOS_DE_COMERCIALIZACIÓN_Y_PRODUCCIÓN "/>
    <x v="0"/>
    <x v="0"/>
    <s v=" "/>
    <s v="Prestación de servicios profesionales a la Subdirección de Análisis y Divulgación para apoyar el desarrollo editorial, la revisión de texto, y la integración del enfoque de inclusión en los productos generados. "/>
    <n v="68712047"/>
    <n v="68986895"/>
    <x v="0"/>
    <n v="12"/>
    <m/>
    <s v=" "/>
    <m/>
    <s v=" "/>
    <m/>
    <m/>
    <m/>
    <m/>
    <m/>
    <m/>
    <m/>
    <m/>
    <m/>
    <m/>
    <m/>
    <m/>
    <m/>
    <s v="Prioridad #2 - Inicia el 18 de enero de 2021"/>
    <s v="11 meses y 13 días "/>
    <m/>
    <m/>
    <n v="68712047"/>
    <n v="68712047"/>
    <s v="JULIANA RODRÍGUEZ NARANJO"/>
    <s v="Persona Natural"/>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2"/>
    <x v="2"/>
    <s v="GASTOS_DE_COMERCIALIZACIÓN_Y_PRODUCCIÓN "/>
    <x v="0"/>
    <x v="0"/>
    <s v=" "/>
    <s v="Prestación de servicios profesionales a la Subdirección de Análisis y Divulgación para apoyar la sistematización y revisión permanente de la gestión y análisis de datos estructurados y no estructurado, para el desarrollo de los productos de análisis y divulgación."/>
    <n v="68712047"/>
    <n v="68986895"/>
    <x v="0"/>
    <n v="12"/>
    <m/>
    <s v=" "/>
    <m/>
    <s v=" "/>
    <m/>
    <m/>
    <m/>
    <m/>
    <m/>
    <m/>
    <m/>
    <m/>
    <m/>
    <m/>
    <m/>
    <m/>
    <m/>
    <s v="Prioridad #2 - Inicia el 18 de enero de 2021"/>
    <s v="11 meses y 13 días "/>
    <m/>
    <m/>
    <n v="68712047"/>
    <n v="68712047"/>
    <s v="MAYRA ALEJANDRA SARRIA MURCIA"/>
    <s v="Persona Natural"/>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2"/>
    <x v="2"/>
    <s v="GASTOS_DE_COMERCIALIZACIÓN_Y_PRODUCCIÓN "/>
    <x v="0"/>
    <x v="0"/>
    <s v=" "/>
    <s v="Prestación de servicios profesionales a la Subdirección de Análisis y Divulgación para apoyar las estrategias relacionadas con apropiación social de los contenidos producidos por el área, así como la articulación con la Oficina Asesora de Comunicaciones y Mercadeo para la generación conjunta de contenidos o la adecuada articulación de los productos de análisis y divulgación con los lineamientos de imagen y comunicaciones del Icfes."/>
    <n v="79331327"/>
    <n v="79648652"/>
    <x v="0"/>
    <n v="12"/>
    <m/>
    <s v=" "/>
    <m/>
    <s v=" "/>
    <m/>
    <m/>
    <m/>
    <m/>
    <m/>
    <m/>
    <m/>
    <m/>
    <m/>
    <m/>
    <m/>
    <m/>
    <m/>
    <s v="Prioridad #2 - Inicia el 18 de enero de 2021"/>
    <s v="11 meses y 13 días "/>
    <m/>
    <m/>
    <n v="79331327"/>
    <n v="79331327"/>
    <s v="SEBASTIAN HENAO RAMIREZ"/>
    <s v="Persona Natural"/>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2"/>
    <x v="2"/>
    <s v="GASTOS_DE_COMERCIALIZACIÓN_Y_PRODUCCIÓN "/>
    <x v="0"/>
    <x v="0"/>
    <s v=" "/>
    <s v="Prestación de servicios profesionales a la Subdirección de Análisis y Divulgación para gestionar, la elaboración, ejecución, seguimiento, control y ajuste permanente de las estrategias relacionadas con divulgación, apropiación social y gestión del conocimiento de los productos generados por la  Subdirección de Análisis y Divulgación."/>
    <n v="85807867"/>
    <n v="86151098"/>
    <x v="0"/>
    <n v="12"/>
    <m/>
    <s v=" "/>
    <m/>
    <s v=" "/>
    <m/>
    <m/>
    <m/>
    <m/>
    <m/>
    <m/>
    <m/>
    <m/>
    <m/>
    <m/>
    <m/>
    <m/>
    <m/>
    <s v="Prioridad #1 - Inicia el 05 de enero de 2021"/>
    <s v="11 meses y 26 días "/>
    <m/>
    <m/>
    <n v="85807867"/>
    <n v="85807867"/>
    <s v="YULIANA SALAS PEREZ*"/>
    <s v="Persona Natural"/>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2"/>
    <x v="2"/>
    <s v="GASTOS_DE_COMERCIALIZACIÓN_Y_PRODUCCIÓN "/>
    <x v="0"/>
    <x v="0"/>
    <s v=" "/>
    <s v="Prestación de servicios profesionales  a la Subdirección de Análisis y Divulgación para apoyar el desarrollo y ajuste permanente de las herramientas y los procesos de gestión y visualización de datos, como soporte para el desarrollo de los productos del área."/>
    <n v="75946667"/>
    <n v="76250454"/>
    <x v="0"/>
    <n v="12"/>
    <m/>
    <s v=" "/>
    <m/>
    <s v=" "/>
    <m/>
    <m/>
    <m/>
    <m/>
    <m/>
    <m/>
    <m/>
    <m/>
    <m/>
    <m/>
    <m/>
    <m/>
    <m/>
    <s v="Prioridad #1 - Inicia el 05 de enero de 2021"/>
    <s v="11 meses y 26 días "/>
    <m/>
    <m/>
    <n v="75946667"/>
    <n v="75946667"/>
    <s v="POR DEFINIR 3"/>
    <s v="Persona Natural"/>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2"/>
    <x v="2"/>
    <s v="GASTOS_DE_COMERCIALIZACIÓN_Y_PRODUCCIÓN "/>
    <x v="0"/>
    <x v="0"/>
    <s v=" "/>
    <s v="Prestación de servicios profesionales para apoyar a la Subdirección de Análisis y Divulgación en el aseguramiento de calidad mediante la revisión y control de los productos generados por el área, de acuerdo con la definición de la cadena de valor del proceso. "/>
    <n v="82320000"/>
    <n v="82649280"/>
    <x v="0"/>
    <n v="12"/>
    <m/>
    <s v=" "/>
    <m/>
    <s v=" "/>
    <m/>
    <m/>
    <m/>
    <m/>
    <m/>
    <m/>
    <m/>
    <m/>
    <m/>
    <m/>
    <m/>
    <m/>
    <m/>
    <s v="Prioridad #2 - Inicia el 18 de enero de 2021"/>
    <s v="11 meses y 13 días "/>
    <m/>
    <m/>
    <n v="82320000"/>
    <n v="82320000"/>
    <s v="POR DEFINIR 4 "/>
    <s v="Persona Natural"/>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2"/>
    <x v="2"/>
    <s v="GASTOS_DE_COMERCIALIZACIÓN_Y_PRODUCCIÓN "/>
    <x v="6"/>
    <x v="23"/>
    <s v="5117330"/>
    <s v="Adquisición de los derechos de registros ISBN de publicación en medio digital y/o versiones de (difusión impresa, electrónica o magnética) para las publicaciones institucionales de la vigencia 2020."/>
    <n v="3000000"/>
    <n v="3012000"/>
    <x v="1"/>
    <n v="12"/>
    <m/>
    <s v=" "/>
    <m/>
    <s v=" "/>
    <m/>
    <m/>
    <m/>
    <m/>
    <m/>
    <m/>
    <m/>
    <m/>
    <m/>
    <m/>
    <m/>
    <m/>
    <m/>
    <s v="Prioridad #2 - Inicia el 18 de enero de 2021"/>
    <s v="11 meses "/>
    <m/>
    <m/>
    <n v="3000000"/>
    <n v="3000000"/>
    <s v="CAMARA COLOMBIANA DEL LIBRO"/>
    <s v="Persona Jurídica"/>
    <x v="0"/>
    <s v="Contratación Directa (ID)"/>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Análisis_y_Divulgación"/>
    <s v="SDANYDI"/>
    <x v="2"/>
    <x v="2"/>
    <s v="GASTOS_DE_COMERCIALIZACIÓN_Y_PRODUCCIÓN "/>
    <x v="0"/>
    <x v="1"/>
    <s v="5118310"/>
    <s v="Prestar los servicios logísticos para apoyar las actividades de socialización, divulgación, encuentros institucionales, de mercadeo y promoción y análitica de datos de mercado, que requiera el Icfes a nivel nacional."/>
    <n v="574249537"/>
    <n v="576546535"/>
    <x v="4"/>
    <n v="12"/>
    <m/>
    <s v=" "/>
    <m/>
    <s v=" "/>
    <m/>
    <m/>
    <m/>
    <m/>
    <m/>
    <m/>
    <m/>
    <m/>
    <m/>
    <m/>
    <m/>
    <m/>
    <m/>
    <s v="Prioridad #2 - Inicia el 18 de enero de 2021"/>
    <s v="9 meses "/>
    <m/>
    <m/>
    <n v="574249537"/>
    <n v="574249537"/>
    <s v="OPERADOR "/>
    <s v="Persona Jurídica"/>
    <x v="0"/>
    <s v="Invitación Abierta (IA)"/>
    <s v="Actividad relacionada con el proyecto  2.1.1 Plan de incidencias y gestión "/>
    <s v="Actividad: Diseñar y llevar a cabo estrategias de acompañamiento a las secretarías de educación certificadas, con el fin de identificar los procedimientos de análisis y uso de resultados por fortalecer y buenas prácticas que podrían apoyar la gestión de otras regiones. Origen: Línea base Plan de Acción Institucional 2020"/>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los ítems e instrumentos de evaluación, de las pruebas de ciencias naturales y ciencias agropecuarias, para los Exámenes de Estado y Nuevos Negocio y; apoyar en la gestión de los comités técnicos de área a cargo de la dependencia."/>
    <n v="57839095"/>
    <n v="58070451"/>
    <x v="0"/>
    <n v="12"/>
    <m/>
    <s v=" "/>
    <m/>
    <s v=" "/>
    <m/>
    <m/>
    <m/>
    <m/>
    <m/>
    <m/>
    <m/>
    <m/>
    <m/>
    <m/>
    <m/>
    <m/>
    <m/>
    <s v="Prioridad #2 - Inicia el 18 de enero de 2021"/>
    <m/>
    <m/>
    <m/>
    <n v="57839095"/>
    <n v="57839095"/>
    <s v="ALFREDO TORRES RINCON"/>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los ítems e instrumentos de evaluación, de las pruebas de matemáticas, razonamiento cuantitativo y afines, para los Exámenes de Estado y Nuevos Negocios."/>
    <n v="55023717"/>
    <n v="55243812"/>
    <x v="0"/>
    <n v="12"/>
    <m/>
    <s v=" "/>
    <m/>
    <s v=" "/>
    <m/>
    <m/>
    <m/>
    <m/>
    <m/>
    <m/>
    <m/>
    <m/>
    <m/>
    <m/>
    <m/>
    <m/>
    <m/>
    <s v="Prioridad #2 - Inicia el 18 de enero de 2021"/>
    <m/>
    <m/>
    <m/>
    <n v="55023717"/>
    <n v="55023717"/>
    <s v="CESAR AUGUSTO GARZON BAQUERO"/>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los ítems e instrumentos de evaluación, de las pruebas de matemáticas, razonamiento cuantitativo, contaduría y afines, para los Exámenes de Estado y Nuevos Negocios."/>
    <n v="55023717"/>
    <n v="55243812"/>
    <x v="0"/>
    <n v="12"/>
    <m/>
    <s v=" "/>
    <m/>
    <s v=" "/>
    <m/>
    <m/>
    <m/>
    <m/>
    <m/>
    <m/>
    <m/>
    <m/>
    <m/>
    <m/>
    <m/>
    <m/>
    <m/>
    <s v="Prioridad #2 - Inicia el 18 de enero de 2021"/>
    <m/>
    <m/>
    <m/>
    <n v="55023717"/>
    <n v="55023717"/>
    <s v="DAVID MAURICIO RUIZ AYALA"/>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ítems e instrumentos de evaluación, asociados al módulo de economía, para los Exámenes de Estado y Nuevos Negocios; y gestionar las guías de orientación."/>
    <n v="52011400"/>
    <n v="52219446"/>
    <x v="0"/>
    <n v="12"/>
    <m/>
    <s v=" "/>
    <m/>
    <s v=" "/>
    <m/>
    <m/>
    <m/>
    <m/>
    <m/>
    <m/>
    <m/>
    <m/>
    <m/>
    <m/>
    <m/>
    <m/>
    <m/>
    <s v="Prioridad #2 - Inicia el 18 de enero de 2021"/>
    <m/>
    <m/>
    <m/>
    <n v="52011400"/>
    <n v="52011400"/>
    <s v="DIANA ALEJANDRA CALDERON GARCÍA"/>
    <s v="Persona Natural"/>
    <x v="0"/>
    <s v="Contratación Directa (ID)"/>
    <s v="Actividad: Brindar a la población con discapacidad mayor acceso en los exámenes de Estado, por medio del diseño y construcción de instrumentos de evaluación dispuestos a acomodaciones. Origen: Línea base Plan de Acción Institucional 2020"/>
    <m/>
  </r>
  <r>
    <s v="PDTE"/>
    <x v="2"/>
    <s v="Subdirección_de_Diseño_de_Instrumentos"/>
    <s v="SDDISEI"/>
    <x v="1"/>
    <x v="1"/>
    <s v="Programas_de_Inversión_Bruta_de_Capital"/>
    <x v="8"/>
    <x v="11"/>
    <m/>
    <s v="Prestar servicios profesionales para gestionar los trámites contractuales, así como los temas presupuestales, de planeación y del Sistema de Gestión de Calidad a cargo de la Subdirección de Diseño de Instrumentos."/>
    <n v="69405428"/>
    <n v="69683050"/>
    <x v="0"/>
    <n v="12"/>
    <m/>
    <s v=" "/>
    <m/>
    <s v=" "/>
    <m/>
    <m/>
    <m/>
    <m/>
    <m/>
    <m/>
    <m/>
    <m/>
    <m/>
    <m/>
    <m/>
    <m/>
    <m/>
    <s v="Prioridad #1 - Inicia el 05 de enero de 2021"/>
    <m/>
    <m/>
    <m/>
    <n v="69405428"/>
    <n v="69405428"/>
    <s v="DIEGO ALEJANDRO CORREA MORENO"/>
    <s v="Persona Natural"/>
    <x v="0"/>
    <s v="Contratación Directa (ID)"/>
    <s v="Otra actividad detallada en el campo de comentarios porque no se encuentra en la lista de opciones. "/>
    <s v="Seguimiento al Modelo Integrado de Planeación y Gestión - MiPG y, la contratación de la Subdirección."/>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los ítems e instrumentos de evaluación, de las pruebas de inglés, para los Exámenes de Estado y Nuevos Negocios."/>
    <n v="73216000"/>
    <n v="73508864"/>
    <x v="1"/>
    <n v="12"/>
    <m/>
    <s v=" "/>
    <m/>
    <s v=" "/>
    <m/>
    <m/>
    <m/>
    <m/>
    <m/>
    <m/>
    <m/>
    <m/>
    <m/>
    <m/>
    <m/>
    <m/>
    <m/>
    <s v="Prioridad #3 - Inicia el 01 de febrero de 2021"/>
    <m/>
    <m/>
    <m/>
    <n v="73216000"/>
    <n v="73216000"/>
    <s v="EIDER FABIAN SÁNCHEZ MEJÍA"/>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los ítems e instrumentos de evaluación, de las pruebas de lenguaje, lectura crítica, comunicación escrita y afines, para los Exámenes de Estado y Nuevos Negocios. Así como apoyar el desarrollo del proyecto de evaluación automática de textos para el módulo de comunicación escrita de los exámenes Saber Pro y TyT desde el enfoque de lingüística computacional."/>
    <n v="91128653"/>
    <n v="91493168"/>
    <x v="0"/>
    <n v="12"/>
    <m/>
    <s v=" "/>
    <m/>
    <s v=" "/>
    <m/>
    <m/>
    <m/>
    <m/>
    <m/>
    <m/>
    <m/>
    <m/>
    <m/>
    <m/>
    <m/>
    <m/>
    <m/>
    <s v="Prioridad #2 - Inicia el 18 de enero de 2021"/>
    <m/>
    <m/>
    <m/>
    <n v="91128653"/>
    <n v="91128653"/>
    <s v="GEORGE ENRIQUE DUEÑAS LUNA"/>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Prestar servicios profesionales para revisar y ajustar los marcos de referencia, así como revisar y corregir el estilo de los instrumentos de evaluación, documentos, reportes, informes y estudios generados con ocasión al diseño y construcción de los exámenes de Estado y Nuevos Negocios a cargo de la Subdirección de Diseño de Instrumentos."/>
    <n v="60470443"/>
    <n v="60712325"/>
    <x v="0"/>
    <n v="12"/>
    <m/>
    <s v=" "/>
    <m/>
    <s v=" "/>
    <m/>
    <m/>
    <m/>
    <m/>
    <m/>
    <m/>
    <m/>
    <m/>
    <m/>
    <m/>
    <m/>
    <m/>
    <m/>
    <s v="Prioridad #2 - Inicia el 18 de enero de 2021"/>
    <m/>
    <m/>
    <m/>
    <n v="60470443"/>
    <n v="60470443"/>
    <s v="JUAN CAMILO GOMEZ BARRERA"/>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Prestar servicios profesionales para diagramar los marcos de referencia, guías de orientación, instrumentos de evaluación, documentos, reportes, informes y estudios generados por la Subdirección de Diseño de Instrumentos."/>
    <n v="44018334"/>
    <n v="44194407"/>
    <x v="0"/>
    <n v="12"/>
    <m/>
    <s v=" "/>
    <m/>
    <s v=" "/>
    <m/>
    <m/>
    <m/>
    <m/>
    <m/>
    <m/>
    <m/>
    <m/>
    <m/>
    <m/>
    <m/>
    <m/>
    <m/>
    <s v="Prioridad #2 - Inicia el 18 de enero de 2021"/>
    <m/>
    <m/>
    <m/>
    <n v="44018334"/>
    <n v="44018334"/>
    <s v="LINDA NATHALY SARMIENTO OLAYA"/>
    <s v="Persona Natural"/>
    <x v="0"/>
    <s v="Contratación Directa (ID)"/>
    <s v="Otra actividad detallada en el campo de comentarios porque no se encuentra en la lista de opciones. "/>
    <s v="Diagramación de todos los productos que produce la Subdirección."/>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los ítems e instrumentos de evaluación, de las pruebas del NBC de salud, enfermería y ciencias naturales, para los Exámenes de Estado y Nuevos Negocios."/>
    <n v="87808000"/>
    <n v="88159232"/>
    <x v="0"/>
    <n v="12"/>
    <m/>
    <s v=" "/>
    <m/>
    <s v=" "/>
    <m/>
    <m/>
    <m/>
    <m/>
    <m/>
    <m/>
    <m/>
    <m/>
    <m/>
    <m/>
    <m/>
    <m/>
    <m/>
    <s v="Prioridad #2 - Inicia el 18 de enero de 2021"/>
    <m/>
    <m/>
    <m/>
    <n v="87808000"/>
    <n v="87808000"/>
    <s v="LUCY JOHANA JIMENEZ GONZALEZ"/>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los ítems e instrumentos de evaluación, de las pruebas de ciencias sociales, competencias ciudadanas, investigación en ciencias sociales y afines, para los Exámenes de Estado y Nuevos Negocios."/>
    <n v="87808000"/>
    <n v="88159232"/>
    <x v="0"/>
    <n v="12"/>
    <m/>
    <s v=" "/>
    <m/>
    <s v=" "/>
    <m/>
    <m/>
    <m/>
    <m/>
    <m/>
    <m/>
    <m/>
    <m/>
    <m/>
    <m/>
    <m/>
    <m/>
    <m/>
    <s v="Prioridad #2 - Inicia el 18 de enero de 2021"/>
    <m/>
    <m/>
    <m/>
    <n v="87808000"/>
    <n v="87808000"/>
    <s v="MANUEL ALEJANDRO AMADO GONZÁLEZ"/>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ítems e instrumentos de evaluación, asociados al módulo de psicología, para los Exámenes de Estado y Nuevos Negocios; y gestionar las guías de orientación."/>
    <n v="54230221"/>
    <n v="54447142"/>
    <x v="0"/>
    <n v="12"/>
    <m/>
    <s v=" "/>
    <m/>
    <s v=" "/>
    <m/>
    <m/>
    <m/>
    <m/>
    <m/>
    <m/>
    <m/>
    <m/>
    <m/>
    <m/>
    <m/>
    <m/>
    <m/>
    <s v="Prioridad #2 - Inicia el 18 de enero de 2021"/>
    <m/>
    <m/>
    <m/>
    <n v="54230221"/>
    <n v="54230221"/>
    <s v="MARIA ANGELICA PIÑEROS RIVERA"/>
    <s v="Persona Natural"/>
    <x v="0"/>
    <s v="Contratación Directa (ID)"/>
    <s v="Actividad: Brindar a la población con discapacidad mayor acceso en los exámenes de Estado, por medio del diseño y construcción de instrumentos de evaluación dispuestos a acomodaciones. Origen: Línea base Plan de Acción Institucional 2020"/>
    <m/>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los ítems e instrumentos de evaluación, de las pruebas ciencias sociales, competencias ciudadanas y afines, para los Exámenes de Estado y Nuevos Negocios."/>
    <n v="54423399"/>
    <n v="54641093"/>
    <x v="0"/>
    <n v="12"/>
    <m/>
    <s v=" "/>
    <m/>
    <s v=" "/>
    <m/>
    <m/>
    <m/>
    <m/>
    <m/>
    <m/>
    <m/>
    <m/>
    <m/>
    <m/>
    <m/>
    <m/>
    <m/>
    <s v="Prioridad #2 - Inicia el 18 de enero de 2021"/>
    <m/>
    <m/>
    <m/>
    <n v="54423399"/>
    <n v="54423399"/>
    <s v="MARIA CAMILA DEVIA CORTES"/>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los ítems e instrumentos de evaluación, de las pruebas asociadas a los módulos de salud del NBC de medicina, psicología y afines a las ciencias sociales, para los Exámenes de Estado y Nuevos Negocios."/>
    <n v="84401460"/>
    <n v="84739066"/>
    <x v="0"/>
    <n v="12"/>
    <m/>
    <s v=" "/>
    <m/>
    <s v=" "/>
    <m/>
    <m/>
    <m/>
    <m/>
    <m/>
    <m/>
    <m/>
    <m/>
    <m/>
    <m/>
    <m/>
    <m/>
    <m/>
    <s v="Prioridad #2 - Inicia el 18 de enero de 2021"/>
    <m/>
    <m/>
    <m/>
    <n v="84401460"/>
    <n v="84401460"/>
    <s v="MARIA DEL PILAR SOLER PARRA"/>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los ítems e instrumentos de evaluación, de las pruebas de matemáticas, razonamiento cuantitativo y afines, para los Exámenes de Estado y Nuevos Negocios; así como el establecimiento de estándares de desempeño."/>
    <n v="81342744"/>
    <n v="81668115"/>
    <x v="0"/>
    <n v="12"/>
    <m/>
    <s v=" "/>
    <m/>
    <s v=" "/>
    <m/>
    <m/>
    <m/>
    <m/>
    <m/>
    <m/>
    <m/>
    <m/>
    <m/>
    <m/>
    <m/>
    <m/>
    <m/>
    <s v="Prioridad #2 - Inicia el 18 de enero de 2021"/>
    <m/>
    <m/>
    <m/>
    <n v="81342744"/>
    <n v="81342744"/>
    <s v="MARIAM PINTO HEYDLER"/>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Prestar servicios profesionales a la Subdirección de Diseño para desarrollar el diseño del armado de las pruebas que conforman los exámenes de Estado y Nuevos Negocios que aplica el Icfes, así como el análisis de la información psicométrica."/>
    <n v="84480000"/>
    <n v="84817920"/>
    <x v="1"/>
    <n v="12"/>
    <m/>
    <s v=" "/>
    <m/>
    <s v=" "/>
    <m/>
    <m/>
    <m/>
    <m/>
    <m/>
    <m/>
    <m/>
    <m/>
    <m/>
    <m/>
    <m/>
    <m/>
    <m/>
    <s v="Prioridad #3 - Inicia el 01 de febrero de 2021"/>
    <m/>
    <m/>
    <m/>
    <n v="84480000"/>
    <n v="84480000"/>
    <s v="MARTHA LIGIA CUEVAS MENDOZA"/>
    <s v="Persona Natural"/>
    <x v="0"/>
    <s v="Contratación Directa (ID)"/>
    <s v="Actividad: Brindar a la población con discapacidad mayor acceso en los exámenes de Estado, por medio del diseño y construcción de instrumentos de evaluación dispuestos a acomodaciones. Origen: Línea base Plan de Acción Institucional 2020"/>
    <m/>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los ítems e instrumentos de evaluación, de las pruebas de ciencias sociales, competencias ciudadanas, investigación en ciencias sociales y afines, para los Exámenes de Estado y Nuevos Negocios."/>
    <n v="78848000"/>
    <n v="79163392"/>
    <x v="1"/>
    <n v="12"/>
    <m/>
    <s v=" "/>
    <m/>
    <s v=" "/>
    <m/>
    <m/>
    <m/>
    <m/>
    <m/>
    <m/>
    <m/>
    <m/>
    <m/>
    <m/>
    <m/>
    <m/>
    <m/>
    <s v="Prioridad #3 - Inicia el 01 de febrero de 2021"/>
    <m/>
    <m/>
    <m/>
    <n v="78848000"/>
    <n v="78848000"/>
    <s v="MIGUEL FERNANDO MORENO FRANCO"/>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Prestar servicios profesionales a la Subdirección de Diseño para desarrollar el diseño del armado de las pruebas que conforman los exámenes de Estado y Nuevos Negocios que aplica el ICFES."/>
    <n v="71246817"/>
    <n v="71531804"/>
    <x v="0"/>
    <n v="12"/>
    <m/>
    <s v=" "/>
    <m/>
    <s v=" "/>
    <m/>
    <m/>
    <m/>
    <m/>
    <m/>
    <m/>
    <m/>
    <m/>
    <m/>
    <m/>
    <m/>
    <m/>
    <m/>
    <s v="Prioridad #2 - Inicia el 18 de enero de 2021"/>
    <m/>
    <m/>
    <m/>
    <n v="71246817"/>
    <n v="71246817"/>
    <s v="MÓNICA LILIANA MANRIQUE GALINDO"/>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los ítems e instrumentos de evaluación, de las pruebas asociadas a los módulos de diseño del NBC de ingeniería y afines, para los Exámenes de Estado y Nuevos Negocios; y apoyar en las pruebas internacionales de pensamiento creativo."/>
    <n v="84480000"/>
    <n v="84817920"/>
    <x v="1"/>
    <n v="12"/>
    <m/>
    <s v=" "/>
    <m/>
    <s v=" "/>
    <m/>
    <m/>
    <m/>
    <m/>
    <m/>
    <m/>
    <m/>
    <m/>
    <m/>
    <m/>
    <m/>
    <m/>
    <m/>
    <s v="Prioridad #3 - Inicia el 01 de febrero de 2021"/>
    <m/>
    <m/>
    <m/>
    <n v="84480000"/>
    <n v="84480000"/>
    <s v="OMAR JAVIER TIJARO ROJAS"/>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los ítems e instrumentos de evaluación, de las pruebas asociadas a los módulos de diseño del NBC de ingeniería y afines, para los Exámenes de Estado y Nuevos Negocios."/>
    <n v="70640678"/>
    <n v="70923241"/>
    <x v="1"/>
    <n v="12"/>
    <m/>
    <s v=" "/>
    <m/>
    <s v=" "/>
    <m/>
    <m/>
    <m/>
    <m/>
    <m/>
    <m/>
    <m/>
    <m/>
    <m/>
    <m/>
    <m/>
    <m/>
    <m/>
    <s v="Prioridad #3 - Inicia el 01 de febrero de 2021"/>
    <m/>
    <m/>
    <m/>
    <n v="70640678"/>
    <n v="70640678"/>
    <s v="OSCAR LIBARDO LOMBANA CHARFUELAN"/>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los ítems e instrumentos de evaluación, de las pruebas asociadas a los módulos de diseño del NBC de ingeniería y afines, para los Exámenes de Estado y Nuevos Negocios. "/>
    <n v="75632128"/>
    <n v="75934657"/>
    <x v="1"/>
    <n v="12"/>
    <m/>
    <s v=" "/>
    <m/>
    <s v=" "/>
    <m/>
    <m/>
    <m/>
    <m/>
    <m/>
    <m/>
    <m/>
    <m/>
    <m/>
    <m/>
    <m/>
    <m/>
    <m/>
    <s v="Prioridad #3 - Inicia el 01 de febrero de 2021"/>
    <m/>
    <m/>
    <m/>
    <n v="75632128"/>
    <n v="75632128"/>
    <s v="OSCAR SEBASTIAN GALINDO VESGA"/>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los ítems e instrumentos de evaluación, de las pruebas de matemáticas, razonamiento cuantitativo y afines, para los Exámenes de Estado y Nuevos Negocios; así como el establecimiento de estándares de desempeño."/>
    <n v="82046625"/>
    <n v="82374812"/>
    <x v="0"/>
    <n v="12"/>
    <m/>
    <s v=" "/>
    <m/>
    <s v=" "/>
    <m/>
    <m/>
    <m/>
    <m/>
    <m/>
    <m/>
    <m/>
    <m/>
    <m/>
    <m/>
    <m/>
    <m/>
    <m/>
    <s v="Prioridad #2 - Inicia el 18 de enero de 2021"/>
    <m/>
    <m/>
    <m/>
    <n v="82046625"/>
    <n v="82046625"/>
    <s v="RAFAEL EDUARDO BENJUMEA HOYOS"/>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Revisar y validar los instrumentos de evaluación educativa, tales como especificaciones de prueba, marcos de referencia, guías de orientación y diseño del armado, de las pruebas de Estado y Nuevos Negocios a cargo de la Subdirección de Diseño de Instrumentos."/>
    <n v="81449984"/>
    <n v="81775784"/>
    <x v="1"/>
    <n v="12"/>
    <m/>
    <s v=" "/>
    <m/>
    <s v=" "/>
    <m/>
    <m/>
    <m/>
    <m/>
    <m/>
    <m/>
    <m/>
    <m/>
    <m/>
    <m/>
    <m/>
    <m/>
    <m/>
    <s v="Prioridad #3 - Inicia el 01 de febrero de 2021"/>
    <m/>
    <m/>
    <m/>
    <n v="81449984"/>
    <n v="81449984"/>
    <s v="SANDRA PATRICIA AREVALO RAMIREZ"/>
    <s v="Persona Natural"/>
    <x v="0"/>
    <s v="Contratación Directa (ID)"/>
    <s v="El ítem se relaciona con varias actividades, se detallan en el campo de comentarios "/>
    <s v="Revisa y valida los intrumentos de evaluación producidos por la Subdirección de Diseño de Instrumentos."/>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los ítems e instrumentos de evaluación, de las pruebas de ciencias sociales, competencias ciudadanas, lenguaje, lectura crítica, comunicación escrita y afines, para los Exámenes de Estado y Nuevos Negocios."/>
    <n v="84217016"/>
    <n v="84553884"/>
    <x v="0"/>
    <n v="12"/>
    <m/>
    <s v=" "/>
    <m/>
    <s v=" "/>
    <m/>
    <m/>
    <m/>
    <m/>
    <m/>
    <m/>
    <m/>
    <m/>
    <m/>
    <m/>
    <m/>
    <m/>
    <m/>
    <s v="Prioridad #2 - Inicia el 18 de enero de 2021"/>
    <m/>
    <m/>
    <m/>
    <n v="84217016"/>
    <n v="84217016"/>
    <s v="SANTIAGO WILLS PEDRAZA"/>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los ítems e instrumentos de evaluación, de las pruebas de educación, intervención en procesos sociales, comunicación escrita y afines, para los Exámenes de Estado y Nuevos Negocios; y gestionar los comités técnicos de área a cargo de la dependencia."/>
    <n v="59148391"/>
    <n v="59384985"/>
    <x v="1"/>
    <n v="12"/>
    <m/>
    <s v=" "/>
    <m/>
    <s v=" "/>
    <m/>
    <m/>
    <m/>
    <m/>
    <m/>
    <m/>
    <m/>
    <m/>
    <m/>
    <m/>
    <m/>
    <m/>
    <m/>
    <s v="Prioridad #3 - Inicia el 01 de febrero de 2021"/>
    <m/>
    <m/>
    <m/>
    <n v="59148391"/>
    <n v="59148391"/>
    <s v="SERGIO DANIEL ESTRADA REYES"/>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Prestar servicios profesionales a la Subdirección de Diseño de Instrumentos para desarrollar el diseño, revisión, validación y construcción de los ítems e instrumentos de evaluación, de las pruebas asociadas a los módulos del NBC de salud, odontología, química y afines, para los Exámenes de Estado y Nuevos Negocios y; apoyar en la gestión de los comités técnicos de área a cargo de la dependencia."/>
    <n v="78098843"/>
    <n v="78411238"/>
    <x v="1"/>
    <n v="12"/>
    <m/>
    <s v=" "/>
    <m/>
    <s v=" "/>
    <m/>
    <m/>
    <m/>
    <m/>
    <m/>
    <m/>
    <m/>
    <m/>
    <m/>
    <m/>
    <m/>
    <m/>
    <m/>
    <s v="Prioridad #3 - Inicia el 01 de febrero de 2021"/>
    <m/>
    <m/>
    <m/>
    <n v="78098843"/>
    <n v="78098843"/>
    <s v="VIVIANA MESA MUÑOZ"/>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0"/>
    <x v="0"/>
    <s v="ADQUISICIONES_DIFERENTES_DE_ACTIVOS_"/>
    <x v="0"/>
    <x v="0"/>
    <s v=" "/>
    <s v="Apoyar en la generación de insumos que permitan dar respuesta a la correspondencia asignada por Orfeo, así como en la gestión documental de la Subdirección de Diseño de Instrumentos."/>
    <n v="48276780"/>
    <n v="48469887"/>
    <x v="0"/>
    <n v="12"/>
    <m/>
    <s v=" "/>
    <m/>
    <s v=" "/>
    <m/>
    <m/>
    <m/>
    <m/>
    <m/>
    <m/>
    <m/>
    <m/>
    <m/>
    <m/>
    <m/>
    <m/>
    <m/>
    <s v="Prioridad #1 - Inicia el 05 de enero de 2021"/>
    <m/>
    <m/>
    <m/>
    <n v="48276780"/>
    <n v="48276780"/>
    <s v="YENNY JOHANNA CASAS ENCISO"/>
    <s v="Persona Natural"/>
    <x v="0"/>
    <s v="Contratación Directa (ID)"/>
    <s v="Otra actividad detallada en el campo de comentarios porque no se encuentra en la lista de opciones. "/>
    <s v="Apoyo administrativo requerido por la Subdirección."/>
  </r>
  <r>
    <s v="PDTE"/>
    <x v="2"/>
    <s v="Subdirección_de_Diseño_de_Instrumentos"/>
    <s v="SDDISEI"/>
    <x v="1"/>
    <x v="1"/>
    <s v="Programas_de_Inversión_Bruta_de_Capital"/>
    <x v="8"/>
    <x v="11"/>
    <m/>
    <s v="Prestar servicios profesionales a la Subdirección de Diseño de Instrumentos paradesarrollar el diseño, revisión, validación y construcción de los ítems e instrumentos de evaluación, de las pruebas de lenguaje, lectura crítica, comunicación escrita y afines, para los Exámenes de Estado y Nuevos Negocios que desarrolle la Subdirección Diseño de Instrumentos; y apoyar en las pruebas internacionales de pensamiento creativo."/>
    <n v="85234828"/>
    <n v="85575767"/>
    <x v="0"/>
    <n v="12"/>
    <m/>
    <s v=" "/>
    <m/>
    <s v=" "/>
    <m/>
    <m/>
    <m/>
    <m/>
    <m/>
    <m/>
    <m/>
    <m/>
    <m/>
    <m/>
    <m/>
    <m/>
    <m/>
    <s v="Prioridad #2 - Inicia el 18 de enero de 2021"/>
    <m/>
    <m/>
    <m/>
    <n v="85234828"/>
    <n v="85234828"/>
    <s v="YULY PAOLA MARTINEZ SANCHEZ"/>
    <s v="Persona Natural"/>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Prestar servicios para apoyar la gestión administrativa del Icfes en los procesos de diseño de instrumentos de evaluación, así como la construcción, revisión y validación de ítems y contextos que se apliquen en los exámenes y pruebas a cargo de la entidad."/>
    <n v="1364334913"/>
    <n v="1369792253"/>
    <x v="5"/>
    <n v="12"/>
    <m/>
    <s v=" "/>
    <m/>
    <s v=" "/>
    <m/>
    <m/>
    <m/>
    <m/>
    <m/>
    <m/>
    <m/>
    <m/>
    <m/>
    <m/>
    <m/>
    <m/>
    <m/>
    <m/>
    <s v="La fecha de inicio podría no ser exacta, puesto que depende de la gestión y el cronograma de la invitación abierta."/>
    <m/>
    <m/>
    <n v="1364334913"/>
    <n v="1364334913"/>
    <s v="OPERADOR "/>
    <s v="Persona Jurídica"/>
    <x v="0"/>
    <s v="Invitación Abierta (IA)"/>
    <s v="El ítem se relaciona con varias actividades, se detallan en el campo de comentarios "/>
    <s v="Comprende dos actividades estratégicas, la primera: &quot;Planear, ejecutar, validar y retroalimentar las actividades del proceso de diseño y construcción de instrumentos de evaluación. Origen: Línea base Plan de Acción Institucional 2020&quot;. La segunda: &quot;Brindar a la población con discapacidad mayor acceso en los exámenes de Estado, por medio del diseño y construcción de instrumentos de evaluación dispuestos a acomodaciones. Origen: Línea base Plan de Acción Institucional 2020&quot;"/>
  </r>
  <r>
    <s v="PDTE"/>
    <x v="2"/>
    <s v="Subdirección_de_Diseño_de_Instrumentos"/>
    <s v="SDDISEI"/>
    <x v="1"/>
    <x v="1"/>
    <s v="Programas_de_Inversión_Bruta_de_Capital"/>
    <x v="8"/>
    <x v="11"/>
    <m/>
    <s v="Gestionar la construcción y revisión de 20 preguntas para el módulo de análisis de problemáticas psicológicas del examen Saber Pro, según la distribución balanceada por afirmaciones, evidencias, tareas y niveles de complejidad establecidos por el Icfes."/>
    <n v="11931699"/>
    <n v="11979426"/>
    <x v="3"/>
    <n v="12"/>
    <m/>
    <s v=" "/>
    <m/>
    <s v=" "/>
    <m/>
    <m/>
    <m/>
    <m/>
    <m/>
    <m/>
    <m/>
    <m/>
    <m/>
    <m/>
    <m/>
    <m/>
    <m/>
    <m/>
    <m/>
    <m/>
    <m/>
    <n v="11931699"/>
    <n v="11931699"/>
    <s v="ASCOFAPSI"/>
    <s v="Persona Jurídica"/>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Gestionar la construcción y revisión de 20 preguntas para el módulo de Cuidado de Enfermería en los Ámbitos Clínico y Comunitario del examen Saber Pro, según la distribución balanceada por afirmaciones, evidencias, tareas y niveles de complejidad establecidos por el Icfes."/>
    <n v="11931699"/>
    <n v="11979426"/>
    <x v="3"/>
    <n v="12"/>
    <m/>
    <s v=" "/>
    <m/>
    <s v=" "/>
    <m/>
    <m/>
    <m/>
    <m/>
    <m/>
    <m/>
    <m/>
    <m/>
    <m/>
    <m/>
    <m/>
    <m/>
    <m/>
    <m/>
    <m/>
    <m/>
    <m/>
    <n v="11931699"/>
    <n v="11931699"/>
    <s v="ACOFAEN"/>
    <s v="Persona Jurídica"/>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Gestionar la construcción y revisión de 20 preguntas para el módulo de Estudio Proyectual del examen Saber Pro, según la distribución balanceada por afirmaciones, evidencias, tareas y niveles de complejidad establecidos por el ICFES."/>
    <n v="11931699"/>
    <n v="11979426"/>
    <x v="3"/>
    <n v="12"/>
    <m/>
    <s v=" "/>
    <m/>
    <s v=" "/>
    <m/>
    <m/>
    <m/>
    <m/>
    <m/>
    <m/>
    <m/>
    <m/>
    <m/>
    <m/>
    <m/>
    <m/>
    <m/>
    <m/>
    <m/>
    <m/>
    <m/>
    <n v="11931699"/>
    <n v="11931699"/>
    <s v="ACFA"/>
    <s v="Persona Jurídica"/>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Gestionar la construcción y revisión de 20 preguntas para el módulo de Intervención en Procesos Sociales del examen Saber Pro, según la distribución balanceada por afirmaciones, evidencias, tareas y niveles de complejidad establecidos por el Icfes._x000a__x000a_"/>
    <n v="11931699"/>
    <n v="11979426"/>
    <x v="3"/>
    <n v="12"/>
    <m/>
    <s v=" "/>
    <m/>
    <s v=" "/>
    <m/>
    <m/>
    <m/>
    <m/>
    <m/>
    <m/>
    <m/>
    <m/>
    <m/>
    <m/>
    <m/>
    <m/>
    <m/>
    <m/>
    <m/>
    <m/>
    <m/>
    <n v="11931699"/>
    <n v="11931699"/>
    <s v="CONETS"/>
    <s v="Persona Jurídica"/>
    <x v="0"/>
    <s v="Contratación Directa (ID)"/>
    <s v="Actividad: Planear, ejecutar, validar y retroalimentar las actividades del proceso de diseño y construcción de instrumentos de evaluación. Origen: Línea base Plan de Acción Institucional 2020"/>
    <m/>
  </r>
  <r>
    <s v="PDTE"/>
    <x v="2"/>
    <s v="Subdirección_de_Diseño_de_Instrumentos"/>
    <s v="SDDISEI"/>
    <x v="1"/>
    <x v="1"/>
    <s v="Programas_de_Inversión_Bruta_de_Capital"/>
    <x v="8"/>
    <x v="11"/>
    <m/>
    <s v="Gestionar la construcción y revisión de 20 preguntas para el módulo de Procesos Comunicativos del examen Saber Pro, según la distribución balanceada por afirmaciones, evidencias, tareas y niveles de complejidad establecidos por el Icfes."/>
    <n v="11931699"/>
    <n v="11979426"/>
    <x v="3"/>
    <n v="12"/>
    <m/>
    <s v=" "/>
    <m/>
    <s v=" "/>
    <m/>
    <m/>
    <m/>
    <m/>
    <m/>
    <m/>
    <m/>
    <m/>
    <m/>
    <m/>
    <m/>
    <m/>
    <m/>
    <m/>
    <m/>
    <m/>
    <m/>
    <n v="11931699"/>
    <n v="11931699"/>
    <s v="AFACOM"/>
    <s v="Persona Jurídica"/>
    <x v="0"/>
    <s v="Contratación Directa (ID)"/>
    <s v="Actividad: Planear, ejecutar, validar y retroalimentar las actividades del proceso de diseño y construcción de instrumentos de evaluación. Origen: Línea base Plan de Acción Institucional 2020"/>
    <m/>
  </r>
  <r>
    <s v="PDTE"/>
    <x v="2"/>
    <s v="Subdirección_de_Estadísticas"/>
    <s v="SDESTAD"/>
    <x v="0"/>
    <x v="0"/>
    <s v="ADQUISICIONES_DIFERENTES_DE_ACTIVOS_"/>
    <x v="0"/>
    <x v="0"/>
    <s v=" "/>
    <s v="Prestación de servicios profesionales para apoyar las actividades de calidad, reporte y construcción de indicadores de gestión que requiere la Subdirección de Estadísticas, así como el acompañamiento en la gestión contractual de los contratos a cargo del área y su seguimiento en plan de compras."/>
    <n v="58928006"/>
    <n v="59163718"/>
    <x v="0"/>
    <n v="12"/>
    <m/>
    <s v=" "/>
    <m/>
    <s v=" "/>
    <m/>
    <m/>
    <m/>
    <m/>
    <m/>
    <m/>
    <m/>
    <m/>
    <m/>
    <m/>
    <m/>
    <m/>
    <m/>
    <s v="Prioridad #1 - Inicia el 05 de enero de 2021"/>
    <m/>
    <m/>
    <m/>
    <n v="58928006"/>
    <n v="58928006"/>
    <s v="Adriana Corredor"/>
    <s v="Persona Natural"/>
    <x v="0"/>
    <s v="Contratación Directa (ID)"/>
    <s v="El ítem se relaciona con varias actividades, se detallan en el campo de comentarios "/>
    <s v="*Actividades de apoyo administrativo, gestión de calidad y las actividades operativas para el correcto funcionamiento de la Subdirección de Estadísticas. "/>
  </r>
  <r>
    <s v="PDTE"/>
    <x v="2"/>
    <s v="Subdirección_de_Estadísticas"/>
    <s v="SDESTAD"/>
    <x v="2"/>
    <x v="2"/>
    <s v="GASTOS_DE_COMERCIALIZACIÓN_Y_PRODUCCIÓN "/>
    <x v="0"/>
    <x v="0"/>
    <s v=" "/>
    <s v="Prestación de servicios profesionales para realizar actividades de muestreo, calificación y análisis estadístico de las evaluaciones aplicadas por el Instituto y las requeridas por consorcios Internacionales, planteando y ejecutando modelos estadísticos con datos de evaluados, así como apoyar las actividades de clasificación de planteles, procesamiento del proyecto de &quot;trayectorias educativas&quot; y los demás procesamientos estadísticos  requeridos por la Subdirección de Estadísticas."/>
    <n v="60450430"/>
    <n v="60692232"/>
    <x v="1"/>
    <n v="12"/>
    <m/>
    <s v=" "/>
    <m/>
    <s v=" "/>
    <m/>
    <m/>
    <m/>
    <m/>
    <m/>
    <m/>
    <m/>
    <m/>
    <m/>
    <m/>
    <m/>
    <m/>
    <m/>
    <s v="Prioridad #3 - Inicia el 01 de febrero de 2021"/>
    <m/>
    <m/>
    <m/>
    <n v="60450430"/>
    <n v="60450430"/>
    <s v="JEISON  SABOGAL "/>
    <s v="Persona Natural"/>
    <x v="0"/>
    <s v="Contratación Directa (ID)"/>
    <s v="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Origen: Línea base Plan de Acción Institucional 2020"/>
    <m/>
  </r>
  <r>
    <s v="PDTE"/>
    <x v="2"/>
    <s v="Subdirección_de_Estadísticas"/>
    <s v="SDESTAD"/>
    <x v="2"/>
    <x v="2"/>
    <s v="GASTOS_DE_COMERCIALIZACIÓN_Y_PRODUCCIÓN "/>
    <x v="0"/>
    <x v="0"/>
    <s v=" "/>
    <s v="Prestación  de  servicios  profesionales  para  realizar  actividades  de los proyectos de &quot;Trayectorias Educativas&quot; y &quot;Procesamiento de acomodaciones&quot;,  investigando,  analizando  y procesando estadísticos, así como apoyar las actividades de consolidación, exploración de bases de datos, calificación, recalificación, equiparación de exámenes y generación de procedimientos operativos de la Subdirección."/>
    <n v="110591963"/>
    <n v="111034331"/>
    <x v="0"/>
    <n v="12"/>
    <m/>
    <s v=" "/>
    <m/>
    <s v=" "/>
    <m/>
    <m/>
    <m/>
    <m/>
    <m/>
    <m/>
    <m/>
    <m/>
    <m/>
    <m/>
    <m/>
    <m/>
    <m/>
    <s v="Prioridad #2 - Inicia el 18 de enero de 2021"/>
    <m/>
    <m/>
    <m/>
    <n v="110591963"/>
    <n v="110591963"/>
    <s v="ALEXANDER CALDERON"/>
    <s v="Persona Natural"/>
    <x v="0"/>
    <s v="Contratación Directa (ID)"/>
    <s v="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Origen: Línea base Plan de Acción Institucional 2020"/>
    <m/>
  </r>
  <r>
    <s v="PDTE"/>
    <x v="2"/>
    <s v="Subdirección_de_Estadísticas"/>
    <s v="SDESTAD"/>
    <x v="2"/>
    <x v="2"/>
    <s v="GASTOS_DE_COMERCIALIZACIÓN_Y_PRODUCCIÓN "/>
    <x v="0"/>
    <x v="0"/>
    <s v=" "/>
    <s v="Prestación de servicios profesionales para ejecutar procesamientos técnicos estadísticos en el marco de asignación de puntajes, recalificación, calibración y  generación de modelos estadísticos, así como retroalimentar los procesos de análisis de ítems, generación de agregados y apoyo en las actividades de verificación y gestión en el ámbito de diferentes proyectos y nuevos negocios."/>
    <n v="83066667"/>
    <n v="83398934"/>
    <x v="0"/>
    <n v="12"/>
    <m/>
    <s v=" "/>
    <m/>
    <s v=" "/>
    <m/>
    <m/>
    <m/>
    <m/>
    <m/>
    <m/>
    <m/>
    <m/>
    <m/>
    <m/>
    <m/>
    <m/>
    <m/>
    <s v="Prioridad #1 - Inicia el 05 de enero de 2021"/>
    <m/>
    <m/>
    <m/>
    <n v="83066667"/>
    <n v="83066667"/>
    <s v="NELSON RODRÍGUEZ"/>
    <s v="Persona Natural"/>
    <x v="0"/>
    <s v="Contratación Directa (ID)"/>
    <s v="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Origen: Línea base Plan de Acción Institucional 2020"/>
    <m/>
  </r>
  <r>
    <s v="PDTE"/>
    <x v="2"/>
    <s v="Subdirección_de_Estadísticas"/>
    <s v="SDESTAD"/>
    <x v="2"/>
    <x v="2"/>
    <s v="GASTOS_DE_COMERCIALIZACIÓN_Y_PRODUCCIÓN "/>
    <x v="0"/>
    <x v="0"/>
    <s v=" "/>
    <s v="Prestación de servicios profesionales para realizar análisis estadísticos y psicométrico de resultados de las pruebas de estado, nuevos negocios,  apoyando el desarrollo de los proyectos estratégicos en que participe la Subdirección de Estadísticas, así como apoyar la estimación de variables, modelos, muestreos y protocolos estadísticos y operativos en pruebas internacionales."/>
    <n v="88274406"/>
    <n v="88627504"/>
    <x v="0"/>
    <n v="12"/>
    <m/>
    <s v=" "/>
    <m/>
    <s v=" "/>
    <m/>
    <m/>
    <m/>
    <m/>
    <m/>
    <m/>
    <m/>
    <m/>
    <m/>
    <m/>
    <m/>
    <m/>
    <m/>
    <s v="Prioridad #1 - Inicia el 05 de enero de 2021"/>
    <m/>
    <m/>
    <m/>
    <n v="88274406"/>
    <n v="88274406"/>
    <s v="KAREN CÓRDOBA"/>
    <s v="Persona Natural"/>
    <x v="0"/>
    <s v="Contratación Directa (ID)"/>
    <s v="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Origen: Línea base Plan de Acción Institucional 2020"/>
    <m/>
  </r>
  <r>
    <s v="PDTE"/>
    <x v="2"/>
    <s v="Subdirección_de_Estadísticas"/>
    <s v="SDESTAD"/>
    <x v="2"/>
    <x v="2"/>
    <s v="GASTOS_DE_COMERCIALIZACIÓN_Y_PRODUCCIÓN "/>
    <x v="0"/>
    <x v="0"/>
    <s v=" "/>
    <s v="Prestación de servicios profesionales para realizar la calificación, recalificación, codificación de pregunta abierta y actualización de resultados, procesamiento técnico de bases de datos, generación de análisis de copia,  calibración y validación de las diferentes pruebas de  los exámenes de estado y de nuevos negocios, así como apoyar la gestión de procedimientos estadísticos, analíticos  y operativos de pruebas por computador y en papel."/>
    <n v="74175047"/>
    <n v="74471747"/>
    <x v="0"/>
    <n v="12"/>
    <m/>
    <s v=" "/>
    <m/>
    <s v=" "/>
    <m/>
    <m/>
    <m/>
    <m/>
    <m/>
    <m/>
    <m/>
    <m/>
    <m/>
    <m/>
    <m/>
    <m/>
    <m/>
    <s v="Prioridad #2 - Inicia el 18 de enero de 2021"/>
    <m/>
    <m/>
    <m/>
    <n v="74175047"/>
    <n v="74175047"/>
    <s v="CARLOS REYES"/>
    <s v="Persona Natural"/>
    <x v="0"/>
    <s v="Contratación Directa (ID)"/>
    <s v="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Origen: Línea base Plan de Acción Institucional 2020"/>
    <m/>
  </r>
  <r>
    <s v="PDTE"/>
    <x v="2"/>
    <s v="Subdirección_de_Estadísticas"/>
    <s v="SDESTAD"/>
    <x v="2"/>
    <x v="2"/>
    <s v="GASTOS_DE_COMERCIALIZACIÓN_Y_PRODUCCIÓN "/>
    <x v="0"/>
    <x v="0"/>
    <s v=" "/>
    <s v="Prestación de servicios profesionales para realizar las calibraciones, calificaciones, recalificaciones y actualizaciones de resultados, apoyando el desarrollo de las nuevas iniciativas de calificación para nuevos negocios, así como realizar actividades de análisis estadísticos y procesamientos estadísticos apoyando la gestión operativa de la Subdirección de pruebas electrónicas y pruebas en papel."/>
    <n v="53400000"/>
    <n v="53613600"/>
    <x v="0"/>
    <n v="12"/>
    <m/>
    <s v=" "/>
    <m/>
    <s v=" "/>
    <m/>
    <m/>
    <m/>
    <m/>
    <m/>
    <m/>
    <m/>
    <m/>
    <m/>
    <m/>
    <m/>
    <m/>
    <m/>
    <s v="Prioridad #1 - Inicia el 05 de enero de 2021"/>
    <m/>
    <m/>
    <m/>
    <n v="53400000"/>
    <n v="53400000"/>
    <s v="LEONARDO RODRIGUEZ"/>
    <s v="Persona Natural"/>
    <x v="0"/>
    <s v="Contratación Directa (ID)"/>
    <s v="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Origen: Línea base Plan de Acción Institucional 2020"/>
    <m/>
  </r>
  <r>
    <s v="PDTE"/>
    <x v="2"/>
    <s v="Subdirección_de_Estadísticas"/>
    <s v="SDESTAD"/>
    <x v="2"/>
    <x v="2"/>
    <s v="GASTOS_DE_COMERCIALIZACIÓN_Y_PRODUCCIÓN "/>
    <x v="0"/>
    <x v="0"/>
    <s v=" "/>
    <s v="Prestación de servicios profesionales para dar tratamiento a bases de datos en plataformas especificas del Instituto, depuración y procesamiento de información codificada , así como apoyar las actividades de los proyectos de &quot;El Icfes tiene un PreIcfes&quot; y de &quot;sistematización  de textos y automatización&quot;, realizando actividades del  procedimiento sistemático de la Subdirección de Estadísticas."/>
    <n v="86807504"/>
    <n v="87154734"/>
    <x v="0"/>
    <n v="12"/>
    <m/>
    <s v=" "/>
    <m/>
    <s v=" "/>
    <m/>
    <m/>
    <m/>
    <m/>
    <m/>
    <m/>
    <m/>
    <m/>
    <m/>
    <m/>
    <m/>
    <m/>
    <m/>
    <s v="Prioridad #2 - Inicia el 18 de enero de 2021"/>
    <m/>
    <m/>
    <m/>
    <n v="86807504"/>
    <n v="86807504"/>
    <s v="OSCAR JAVIER ESPITIA MENDOZA"/>
    <s v="Persona Natural"/>
    <x v="0"/>
    <s v="Contratación Directa (ID)"/>
    <s v="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Origen: Línea base Plan de Acción Institucional 2020"/>
    <m/>
  </r>
  <r>
    <s v="PDTE"/>
    <x v="2"/>
    <s v="Subdirección_de_Estadísticas"/>
    <s v="SDESTAD"/>
    <x v="2"/>
    <x v="2"/>
    <s v="GASTOS_DE_COMERCIALIZACIÓN_Y_PRODUCCIÓN "/>
    <x v="0"/>
    <x v="0"/>
    <s v=" "/>
    <s v="Prestación de servicios profesionales para apoyar el desarrollo de los proyectosde calibración y análisis de ítem y los demás proyectos estratégicos, de investigación y análisis del instituto, atendiendo los requerimientos internos y externos para publicación de documentos técnicos de acuerdo a los requerimientos de la Subdirección de Estadísticas."/>
    <n v="40219515"/>
    <n v="40380393"/>
    <x v="1"/>
    <n v="11"/>
    <m/>
    <s v=" "/>
    <m/>
    <s v=" "/>
    <m/>
    <m/>
    <m/>
    <m/>
    <m/>
    <m/>
    <m/>
    <m/>
    <m/>
    <m/>
    <m/>
    <m/>
    <m/>
    <s v="Prioridad #3 - Inicia el 01 de febrero de 2021"/>
    <m/>
    <m/>
    <m/>
    <n v="40219515"/>
    <n v="40219515"/>
    <s v="LEONARDO PUERTAS"/>
    <s v="Persona Natural"/>
    <x v="0"/>
    <s v="Contratación Directa (ID)"/>
    <s v="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Origen: Línea base Plan de Acción Institucional 2020"/>
    <m/>
  </r>
  <r>
    <s v="PDTE"/>
    <x v="2"/>
    <s v="Subdirección_de_Estadísticas"/>
    <s v="SDESTAD"/>
    <x v="2"/>
    <x v="2"/>
    <s v="GASTOS_DE_COMERCIALIZACIÓN_Y_PRODUCCIÓN "/>
    <x v="0"/>
    <x v="0"/>
    <s v=" "/>
    <s v="Prestación de servicios profesionales para realizar actividades de investigación, análisis de resultados, planeación estratégica y gestión operativa en la Subdirección de Estadísticas, así como apoyar procesos de calificación, recalificación, equiparación y validación de pruebas electrónicas respecto a pruebas en papel y lápiz. "/>
    <n v="110591963"/>
    <n v="111034331"/>
    <x v="0"/>
    <n v="12"/>
    <m/>
    <s v=" "/>
    <m/>
    <s v=" "/>
    <m/>
    <m/>
    <m/>
    <m/>
    <m/>
    <m/>
    <m/>
    <m/>
    <m/>
    <m/>
    <m/>
    <m/>
    <m/>
    <s v="Prioridad #2 - Inicia el 18 de enero de 2021"/>
    <m/>
    <m/>
    <m/>
    <n v="110591963"/>
    <n v="110591963"/>
    <s v="LUIS ADRIAN QUINTERO. "/>
    <s v="Persona Natural"/>
    <x v="0"/>
    <s v="Contratación Directa (ID)"/>
    <s v="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Origen: Línea base Plan de Acción Institucional 2020"/>
    <m/>
  </r>
  <r>
    <s v="PDTE"/>
    <x v="2"/>
    <s v="Subdirección_de_Estadísticas"/>
    <s v="SDESTAD"/>
    <x v="2"/>
    <x v="2"/>
    <s v="GASTOS_DE_COMERCIALIZACIÓN_Y_PRODUCCIÓN "/>
    <x v="0"/>
    <x v="0"/>
    <s v=" "/>
    <s v="Prestación de servicios profesionales para proponer, revisar y evaluar las metodologías estadísticas sobre los procesamientos de evaluación,  aplicando modelos de calificación y calibración de resultados, así como desarrollar herramientas estadísticas para tratamiento de la codificación de pregunta abierta y el tratamiento de bases de datos manejadas en la Subdirección de Estadísticas."/>
    <n v="69814272"/>
    <n v="70093529"/>
    <x v="1"/>
    <n v="12"/>
    <m/>
    <s v=" "/>
    <m/>
    <s v=" "/>
    <m/>
    <m/>
    <m/>
    <m/>
    <m/>
    <m/>
    <m/>
    <m/>
    <m/>
    <m/>
    <m/>
    <m/>
    <m/>
    <s v="Prioridad #3 - Inicia el 01 de febrero de 2021"/>
    <m/>
    <m/>
    <m/>
    <n v="69814272"/>
    <n v="69814272"/>
    <s v="CARLOS PARRA"/>
    <s v="Persona Natural"/>
    <x v="0"/>
    <s v="Contratación Directa (ID)"/>
    <s v="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Origen: Línea base Plan de Acción Institucional 2020"/>
    <m/>
  </r>
  <r>
    <s v="PDTE"/>
    <x v="2"/>
    <s v="Subdirección_de_Estadísticas"/>
    <s v="SDESTAD"/>
    <x v="2"/>
    <x v="2"/>
    <s v="GASTOS_DE_COMERCIALIZACIÓN_Y_PRODUCCIÓN "/>
    <x v="0"/>
    <x v="0"/>
    <s v=" "/>
    <s v="Prestación de servicios profesionales para planear y ejecutar las actividades propias del grupo de comunicación, ejecutando mecanismos estadísticos para fortalecer los procesos de calificación y análisis estadístico, así como apoyar las actividades operativas definidas en el marco de los procesamientos estadísticos de Inclusión."/>
    <n v="69814272"/>
    <n v="70093529"/>
    <x v="1"/>
    <n v="12"/>
    <m/>
    <s v=" "/>
    <m/>
    <s v=" "/>
    <m/>
    <m/>
    <m/>
    <m/>
    <m/>
    <m/>
    <m/>
    <m/>
    <m/>
    <m/>
    <m/>
    <m/>
    <m/>
    <s v="Prioridad #3 - Inicia el 01 de febrero de 2021"/>
    <m/>
    <m/>
    <m/>
    <n v="69814272"/>
    <n v="69814272"/>
    <s v="TATIANA FERNANDEZ"/>
    <s v="Persona Natural"/>
    <x v="0"/>
    <s v="Contratación Directa (ID)"/>
    <s v="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Origen: Línea base Plan de Acción Institucional 2020"/>
    <m/>
  </r>
  <r>
    <s v="PDTE"/>
    <x v="2"/>
    <s v="Subdirección_de_Estadísticas"/>
    <s v="SDESTAD"/>
    <x v="2"/>
    <x v="2"/>
    <s v="GASTOS_DE_COMERCIALIZACIÓN_Y_PRODUCCIÓN "/>
    <x v="0"/>
    <x v="0"/>
    <s v=" "/>
    <s v="Prestación de servicios profesionales para apoyar el desarrollo del proyecto de evaluación automática de textos para el módulo de comunicación escrita y encadenar los procesos de calificación y sistematización técnica de información en la Subdirección de Estadísticas, así como apoyar los procesos del proyecto de &quot;El Icfes tiene un PreIcfes&quot; y los demás proyectos investigación y de validación de los exámenes aplicados por el Instituto."/>
    <n v="52224000"/>
    <n v="52432896"/>
    <x v="1"/>
    <n v="7"/>
    <m/>
    <s v=" "/>
    <m/>
    <s v=" "/>
    <m/>
    <m/>
    <m/>
    <m/>
    <m/>
    <m/>
    <m/>
    <m/>
    <m/>
    <m/>
    <m/>
    <m/>
    <m/>
    <s v="Prioridad #3 - Inicia el 01 de febrero de 2021"/>
    <m/>
    <m/>
    <m/>
    <n v="52224000"/>
    <n v="52224000"/>
    <s v="YURI  MEJIA"/>
    <s v="Persona Natural"/>
    <x v="0"/>
    <s v="Contratación Directa (ID)"/>
    <s v="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Origen: Línea base Plan de Acción Institucional 2020"/>
    <m/>
  </r>
  <r>
    <s v="PDTE"/>
    <x v="2"/>
    <s v="Subdirección_de_Estadísticas"/>
    <s v="SDESTAD"/>
    <x v="2"/>
    <x v="2"/>
    <s v="GASTOS_DE_COMERCIALIZACIÓN_Y_PRODUCCIÓN "/>
    <x v="0"/>
    <x v="0"/>
    <s v=" "/>
    <s v="Prestación de servicios profesionales para aplicar herramientas estadísticas para la asignación de puntajes, generación de bases de datos de muestreo y apoyar el procesamiento del proyecto de trayectorias educativas, así como realizar los análisis estadísticos, clasificación de planteles y validaciones sobre los ítems de las pruebas aplicadas por el Icfes y las requeridas por consorcios Internacionales."/>
    <n v="70886667"/>
    <n v="71170214"/>
    <x v="0"/>
    <n v="12"/>
    <m/>
    <s v=" "/>
    <m/>
    <s v=" "/>
    <m/>
    <m/>
    <m/>
    <m/>
    <m/>
    <m/>
    <m/>
    <m/>
    <m/>
    <m/>
    <m/>
    <m/>
    <m/>
    <s v="Prioridad #2 - Inicia el 18 de enero de 2021"/>
    <m/>
    <m/>
    <m/>
    <n v="70886667"/>
    <n v="70886667"/>
    <s v="JESUS SANCHEZ"/>
    <s v="Persona Natural"/>
    <x v="0"/>
    <s v="Contratación Directa (ID)"/>
    <s v="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Origen: Línea base Plan de Acción Institucional 2020"/>
    <m/>
  </r>
  <r>
    <s v="PDTE"/>
    <x v="2"/>
    <s v="Subdirección_de_Estadísticas"/>
    <s v="SDESTAD"/>
    <x v="2"/>
    <x v="2"/>
    <s v="GASTOS_DE_COMERCIALIZACIÓN_Y_PRODUCCIÓN "/>
    <x v="0"/>
    <x v="0"/>
    <s v=" "/>
    <s v="Prestación de servicios profesionales para apoyar el desarrollo de metodologías estadísticas de proyectos estratégicos y de inclusión de interés para la Subdirección de Estadística, así como realizar actividades de análisis psicométrico de los items de todas las evaluaciones en las que el Icfes participe."/>
    <n v="73216000"/>
    <n v="73508864"/>
    <x v="1"/>
    <n v="12"/>
    <m/>
    <s v=" "/>
    <m/>
    <s v=" "/>
    <m/>
    <m/>
    <m/>
    <m/>
    <m/>
    <m/>
    <m/>
    <m/>
    <m/>
    <m/>
    <m/>
    <m/>
    <m/>
    <s v="Prioridad #3 - Inicia el 01 de febrero de 2021"/>
    <m/>
    <m/>
    <m/>
    <n v="73216000"/>
    <n v="73216000"/>
    <s v="ROCIO BARAJAS"/>
    <s v="Persona Natural"/>
    <x v="0"/>
    <s v="Contratación Directa (ID)"/>
    <s v="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Origen: Línea base Plan de Acción Institucional 2020"/>
    <m/>
  </r>
  <r>
    <s v="PDTE"/>
    <x v="2"/>
    <s v="Subdirección_de_Estadísticas"/>
    <s v="SDESTAD"/>
    <x v="2"/>
    <x v="2"/>
    <s v="GASTOS_DE_COMERCIALIZACIÓN_Y_PRODUCCIÓN "/>
    <x v="0"/>
    <x v="0"/>
    <s v=" "/>
    <s v="Prestación de servicios profesionales para construir, analizar, y documentar los resultados obtenidos de los procesos de asignación de puntajes y los productos asociados al análisis estadístico, así como realizar estimaciones, cálculos y modelamientos de los procesos de agregados requeridos en los exámenes aplicados por el Instituto y apoyo a la gestión operativa de la Subdirección."/>
    <n v="68600000"/>
    <n v="68874400"/>
    <x v="0"/>
    <n v="12"/>
    <m/>
    <s v=" "/>
    <m/>
    <s v=" "/>
    <m/>
    <m/>
    <m/>
    <m/>
    <m/>
    <m/>
    <m/>
    <m/>
    <m/>
    <m/>
    <m/>
    <m/>
    <m/>
    <s v="Prioridad #2 - Inicia el 18 de enero de 2021"/>
    <m/>
    <m/>
    <m/>
    <n v="68600000"/>
    <n v="68600000"/>
    <s v="JUAN JOSE RUBIO"/>
    <s v="Persona Natural"/>
    <x v="0"/>
    <s v="Contratación Directa (ID)"/>
    <s v="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Origen: Línea base Plan de Acción Institucional 2020"/>
    <m/>
  </r>
  <r>
    <s v="PDTE"/>
    <x v="2"/>
    <s v="Subdirección_de_Estadísticas"/>
    <s v="SDESTAD"/>
    <x v="2"/>
    <x v="2"/>
    <s v="GASTOS_DE_COMERCIALIZACIÓN_Y_PRODUCCIÓN "/>
    <x v="0"/>
    <x v="0"/>
    <s v=" "/>
    <s v="Prestación de servicios profesionales para desarrollar información automatizada en textos de ensayo, así como apoyar la generación de procesamientos estadísticos, analíticos y de validación  sistematizada que se requieren en el Instituto, apoyando el análisis de copia y automatización de textos, derivados de la gestión operativa de la Subdirección de Estadísticas."/>
    <n v="69814272"/>
    <n v="70093529"/>
    <x v="1"/>
    <n v="12"/>
    <m/>
    <s v=" "/>
    <m/>
    <s v=" "/>
    <m/>
    <m/>
    <m/>
    <m/>
    <m/>
    <m/>
    <m/>
    <m/>
    <m/>
    <m/>
    <m/>
    <m/>
    <m/>
    <s v="Prioridad #3 - Inicia el 01 de febrero de 2021"/>
    <m/>
    <m/>
    <m/>
    <n v="69814272"/>
    <n v="69814272"/>
    <s v="CAMILO NORIEGA"/>
    <s v="Persona Natural"/>
    <x v="0"/>
    <s v="Contratación Directa (ID)"/>
    <s v="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Origen: Línea base Plan de Acción Institucional 2020"/>
    <m/>
  </r>
  <r>
    <s v="PDTE"/>
    <x v="2"/>
    <s v="Subdirección_de_Estadísticas"/>
    <s v="SDESTAD"/>
    <x v="2"/>
    <x v="2"/>
    <s v="GASTOS_DE_COMERCIALIZACIÓN_Y_PRODUCCIÓN "/>
    <x v="0"/>
    <x v="0"/>
    <s v=" "/>
    <s v="Prestación de servicios profesionales para realizar la calificación, recalificación, generación de las  bases de datos con resultados de los exámenes aplicados por el Icfes, apoyando las  actividades de análisis estadísticos y psicométricos de los ítems, así como realizar actividades de validación, equiparación, muestreo y estimación de los evaluados incluyendo la gestión operativa que requiera en los diferentes proyectos y nuevos negocios."/>
    <n v="67584000"/>
    <n v="67854336"/>
    <x v="1"/>
    <n v="12"/>
    <m/>
    <s v=" "/>
    <m/>
    <s v=" "/>
    <m/>
    <m/>
    <m/>
    <m/>
    <m/>
    <m/>
    <m/>
    <m/>
    <m/>
    <m/>
    <m/>
    <m/>
    <m/>
    <s v="Prioridad #3 - Inicia el 01 de febrero de 2021"/>
    <m/>
    <m/>
    <m/>
    <n v="67584000"/>
    <n v="67584000"/>
    <s v="CAMPO ELIAS PINILLOS"/>
    <s v="Persona Natural"/>
    <x v="0"/>
    <s v="Contratación Directa (ID)"/>
    <s v="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Origen: Línea base Plan de Acción Institucional 2020"/>
    <m/>
  </r>
  <r>
    <s v="PDTE"/>
    <x v="2"/>
    <s v="Subdirección_de_Estadísticas"/>
    <s v="SDESTAD"/>
    <x v="2"/>
    <x v="2"/>
    <s v="GASTOS_DE_COMERCIALIZACIÓN_Y_PRODUCCIÓN "/>
    <x v="0"/>
    <x v="0"/>
    <s v=" "/>
    <s v="Prestación de servicios profesionales para proporcionar los resultados técnicos estadísticos de las bases de datos con la lecturas de los evaluados, calificar y recalificar, así como aplicar los modelos estadísticos,  validando, analizando y midiendo la confiabilidad de los instrumentos de calibración y calificación de los exámenes aplicados por el Icfes."/>
    <n v="61952000"/>
    <n v="62199808"/>
    <x v="1"/>
    <n v="12"/>
    <m/>
    <s v=" "/>
    <m/>
    <s v=" "/>
    <m/>
    <m/>
    <m/>
    <m/>
    <m/>
    <m/>
    <m/>
    <m/>
    <m/>
    <m/>
    <m/>
    <m/>
    <m/>
    <s v="Prioridad #3 - Inicia el 01 de febrero de 2021"/>
    <m/>
    <m/>
    <m/>
    <n v="61952000"/>
    <n v="61952000"/>
    <s v="Oscar Angarita"/>
    <s v="Persona Natural"/>
    <x v="0"/>
    <s v="Contratación Directa (ID)"/>
    <s v="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Origen: Línea base Plan de Acción Institucional 2020"/>
    <m/>
  </r>
  <r>
    <s v="PDTE"/>
    <x v="2"/>
    <s v="Subdirección_de_Estadísticas"/>
    <s v="SDESTAD"/>
    <x v="0"/>
    <x v="0"/>
    <s v="ADQUISICIONES_DIFERENTES_DE_ACTIVOS_"/>
    <x v="0"/>
    <x v="0"/>
    <s v=" "/>
    <s v="Prestación de servicios profesionales para apoyar actividades de gestión y seguimiento asociadas con el proceso de certificación de la operación Estadísticas del Instituto con la norma NTC PE -1000 y apoyar las diferentes estrategias de comunicación internas y eternas de cara al área."/>
    <n v="37669547"/>
    <n v="37820225"/>
    <x v="0"/>
    <n v="12"/>
    <m/>
    <s v=" "/>
    <m/>
    <s v=" "/>
    <m/>
    <m/>
    <m/>
    <m/>
    <m/>
    <m/>
    <m/>
    <m/>
    <m/>
    <m/>
    <m/>
    <m/>
    <m/>
    <s v="Prioridad #1 - Inicia el 05 de enero de 2021"/>
    <m/>
    <m/>
    <m/>
    <n v="37669547"/>
    <n v="37669547"/>
    <s v="LORENA DUARTE"/>
    <s v="Persona Natural"/>
    <x v="0"/>
    <s v="Contratación Directa (ID)"/>
    <s v="El ítem se relaciona con varias actividades, se detallan en el campo de comentarios "/>
    <s v="*Actividades de apoyo administrativo, contractual y las actividades operativas para el correcto funcionamiento de la Subdirección de Estadísticas. "/>
  </r>
  <r>
    <s v="PDTE"/>
    <x v="2"/>
    <s v="Subdirección_de_Estadísticas"/>
    <s v="SDESTAD"/>
    <x v="2"/>
    <x v="2"/>
    <s v="GASTOS_DE_COMERCIALIZACIÓN_Y_PRODUCCIÓN "/>
    <x v="0"/>
    <x v="0"/>
    <s v=" "/>
    <s v="Prestación de servicios profesionales para apoyar las actividades de  implementación del proyecto de certificación de calidad estadística, con el fin de certificar las operaciones Estadísticas del Instituto direccionado por el Departamento Administrativo Nacional de Estadística (DANE)."/>
    <n v="39424000"/>
    <n v="39581696"/>
    <x v="0"/>
    <n v="11"/>
    <m/>
    <s v=" "/>
    <m/>
    <s v=" "/>
    <m/>
    <m/>
    <m/>
    <m/>
    <m/>
    <m/>
    <m/>
    <m/>
    <m/>
    <m/>
    <m/>
    <m/>
    <m/>
    <s v="Prioridad #2 - Inicia el 18 de enero de 2021"/>
    <m/>
    <m/>
    <m/>
    <n v="39424000"/>
    <n v="39424000"/>
    <s v="EDWIN GARCIA"/>
    <s v="Persona Natural"/>
    <x v="0"/>
    <s v="Contratación Directa (ID)"/>
    <s v="Otra actividad detallada en el campo de comentarios porque no se encuentra en la lista de opciones. "/>
    <s v="Actividad: Apoyar todas las actividades que se deben realizar en terminos del proceso de certificación de la operación estadística del instituto a través de la norma NTC PE - 1000 - Versión 2020"/>
  </r>
  <r>
    <s v="PDTE"/>
    <x v="2"/>
    <s v="Subdirección_de_Estadísticas"/>
    <s v="SDESTAD"/>
    <x v="2"/>
    <x v="2"/>
    <s v="GASTOS_DE_COMERCIALIZACIÓN_Y_PRODUCCIÓN "/>
    <x v="0"/>
    <x v="0"/>
    <s v=" "/>
    <s v="Prestación de servicios profesionales para gestionar las actividades relacionadas con la implementación del cumplimiento de los requisitos  de la norma Técnica de  calidad NTC - PE 1000, asociado con las Operaciones Estadísticas del Instituto como segunda parte del proceso de certificación en la respectiva norma que se llevará a cabo con el Departamento Administrativo Nacional de Estadística (DANE)."/>
    <n v="73216000"/>
    <n v="73508864"/>
    <x v="0"/>
    <n v="11"/>
    <m/>
    <s v=" "/>
    <m/>
    <s v=" "/>
    <m/>
    <m/>
    <m/>
    <m/>
    <m/>
    <m/>
    <m/>
    <m/>
    <m/>
    <m/>
    <m/>
    <m/>
    <m/>
    <s v="Prioridad #2 - Inicia el 18 de enero de 2021"/>
    <m/>
    <m/>
    <m/>
    <n v="73216000"/>
    <n v="73216000"/>
    <s v="ANA PAOLA CORTES"/>
    <s v="Persona Natural"/>
    <x v="0"/>
    <s v="Contratación Directa (ID)"/>
    <s v="Otra actividad detallada en el campo de comentarios porque no se encuentra en la lista de opciones. "/>
    <s v="Actividad: Coordinar todas las actividades que se deben realizar en terminos del proceso de certificación de la operación estadística del instituto a través de la norma NTC PE - 1000 - Versión 2020"/>
  </r>
  <r>
    <s v="PDTE"/>
    <x v="3"/>
    <s v="Dirección_de_Producción_y_Operaciones"/>
    <s v="DRPRODU"/>
    <x v="0"/>
    <x v="0"/>
    <s v="ADQUISICIONES_DIFERENTES_DE_ACTIVOS_"/>
    <x v="0"/>
    <x v="0"/>
    <s v=" "/>
    <s v="Prestación de servicios profesionales para apoyar la gestión y la coordinación de los procesos administrativos que adelanta la Dirección de Producción y Operaciones, tales como el apoyo a la gestión contractual, seguimiento al Comité de la Dirección de Producción y Operaciones, control presupuestal, plan de compras, planeación y demás procesos administrativos."/>
    <n v="54586667"/>
    <n v="54805014"/>
    <x v="0"/>
    <n v="12"/>
    <m/>
    <m/>
    <m/>
    <m/>
    <m/>
    <m/>
    <m/>
    <m/>
    <m/>
    <m/>
    <m/>
    <m/>
    <m/>
    <m/>
    <m/>
    <m/>
    <m/>
    <s v="Prioridad #1 - Inicia el 05 de enero de 2021"/>
    <m/>
    <m/>
    <m/>
    <n v="54586667"/>
    <n v="54586667"/>
    <m/>
    <s v="Persona Natural"/>
    <x v="0"/>
    <s v="Contratación Directa (ID)"/>
    <s v="El ítem se relaciona con varias actividades, se detallan en el campo de comentarios "/>
    <s v="Apoyar la elaboración de estudios previos para la consecución de bienes y servicios de la Dirección de Producción y Operaciones de acuerdo con la programación de las necesidades contractuales para efectos de planeación estratégica de recursos y gestión de estas._x000a_Apoyar y realizar el seguimiento respectivo a la ejecución financiera de los contratos a cargo de la Dirección de Producción y Operaciones."/>
  </r>
  <r>
    <s v="PDTE"/>
    <x v="3"/>
    <s v="Dirección_de_Producción_y_Operaciones"/>
    <s v="DRPRODU"/>
    <x v="0"/>
    <x v="0"/>
    <s v="ADQUISICIONES_DIFERENTES_DE_ACTIVOS_"/>
    <x v="0"/>
    <x v="0"/>
    <s v=" "/>
    <s v="Prestar servicios profesionales para la elaboración y apoyo juridico en la etapa precontractual y contractual de los contratos y convenios bajo supervisión o responsabilidad de la DPO, SAI y SPI. Del mismo modo apoyar la revisión, seguimiento, proyección y respuesta de las observaciones derivadas de los contratos, el segumiento y acompañamiento a los diferentes comites, ademas de la revisión y recomendación de las PQR'S y tutelas que se requieran en las areas mencionadas."/>
    <n v="83066667"/>
    <n v="83398934"/>
    <x v="0"/>
    <n v="12"/>
    <m/>
    <m/>
    <m/>
    <m/>
    <m/>
    <m/>
    <m/>
    <m/>
    <m/>
    <m/>
    <m/>
    <m/>
    <m/>
    <m/>
    <m/>
    <m/>
    <m/>
    <s v="Prioridad #1 - Inicia el 05 de enero de 2021"/>
    <s v="Se cuenta con perfil en derecho para el apoyo jurídico en la DPO-SAI-SPI"/>
    <m/>
    <m/>
    <n v="83066667"/>
    <n v="83066667"/>
    <m/>
    <s v="Persona Natural"/>
    <x v="0"/>
    <s v="Contratación Directa (ID)"/>
    <s v="El ítem se relaciona con varias actividades, se detallan en el campo de comentarios "/>
    <s v="Apoyar a la Dirección de Producción y Operaciones en la gestión precontractual que se adelante, en lo relacionado con la revisión y ajustes a las especificaciones técnicas, los estudios previos y estudios de mercado de los procesos a cargo de la Dirección o de sus dependencias._x000a_Apoyar jurídicamente, en el marco de las funciones, la supervisión de los contratos y convenios asignados a la Dirección de Producción y Operaciones y sus dependencias."/>
  </r>
  <r>
    <s v="PDTE"/>
    <x v="3"/>
    <s v="Dirección_de_Producción_y_Operaciones"/>
    <s v="DRPRODU"/>
    <x v="0"/>
    <x v="0"/>
    <s v="ADQUISICIONES_DIFERENTES_DE_ACTIVOS_"/>
    <x v="0"/>
    <x v="0"/>
    <s v=" "/>
    <s v="Prestación de servicios profesionales para apoyar a la Dirección de Producción y Operaciones, la Subdirección de Aplicación de Instrumentos y la Subdirección de Producción de Instrumentos en el establecimiento, documentación, implementación, mantenimiento y mejora de los procesos y procedimientos del sistema de gestión de calidad."/>
    <n v="51450000"/>
    <n v="51655800"/>
    <x v="0"/>
    <n v="12"/>
    <m/>
    <m/>
    <m/>
    <m/>
    <m/>
    <m/>
    <m/>
    <m/>
    <m/>
    <m/>
    <m/>
    <m/>
    <m/>
    <m/>
    <m/>
    <m/>
    <m/>
    <s v="Prioridad #1 - Inicia el 05 de enero de 2021"/>
    <m/>
    <m/>
    <m/>
    <n v="51450000"/>
    <n v="51450000"/>
    <m/>
    <s v="Persona Natural"/>
    <x v="0"/>
    <s v="Contratación Directa (ID)"/>
    <s v="El ítem se relaciona con varias actividades, se detallan en el campo de comentarios "/>
    <s v="Revisar y actualizar los procesos, procedimientos y manuales del sistema de gestión de calidad de la_x000a_Dirección y sus subdirecciones._x000a_Ajustar, implementar y realizar el seguimiento de_x000a_los indicadores de gestión de los procesos de la_x000a_Subdirección de Aplicación de Instrumentos."/>
  </r>
  <r>
    <s v="PDTE"/>
    <x v="3"/>
    <s v="Dirección_de_Producción_y_Operaciones"/>
    <s v="DRPRODU"/>
    <x v="2"/>
    <x v="2"/>
    <s v="GASTOS_DE_COMERCIALIZACIÓN_Y_PRODUCCIÓN "/>
    <x v="0"/>
    <x v="0"/>
    <s v=" "/>
    <s v="Prestar servicios profesionales para apoyar a la Dirección de Producción y Operaciones en las labores de monitoreo, aprovisionamiento de material, ordenamiento y numeración de combos de aprovisionamiento, así como la implementación de procesos de depuración y procesamiento estadístico que permitan la validación y estructuración de información con base a estándares de calidad adecuados. "/>
    <n v="51450000"/>
    <n v="51655800"/>
    <x v="0"/>
    <n v="12"/>
    <m/>
    <m/>
    <m/>
    <m/>
    <m/>
    <m/>
    <m/>
    <m/>
    <m/>
    <m/>
    <m/>
    <m/>
    <m/>
    <m/>
    <m/>
    <m/>
    <m/>
    <s v="Prioridad #2 - Inicia el 18 de enero de 2021"/>
    <m/>
    <m/>
    <m/>
    <n v="51450000"/>
    <n v="51450000"/>
    <m/>
    <s v="Persona Natural"/>
    <x v="0"/>
    <s v="Contratación Directa (ID)"/>
    <s v="Actividad relacionada con el proyecto 2.2.4 Innovación tecnológica para producción y aplicación _x0009__x0009__x0009__x0009__x0009__x0009__x0009__x0009__x0009__x0009_"/>
    <s v="N/A"/>
  </r>
  <r>
    <s v="PDTE"/>
    <x v="3"/>
    <s v="Dirección_de_Producción_y_Operaciones"/>
    <s v="DRPRODU"/>
    <x v="2"/>
    <x v="2"/>
    <s v="GASTOS_DE_COMERCIALIZACIÓN_Y_PRODUCCIÓN "/>
    <x v="0"/>
    <x v="0"/>
    <s v=" "/>
    <s v="Prestar servicios profesionales como apoyo a la realización de los análisis de sector e investigaciones de mercado, analisis financiero, anexos tecnicos  y acompañamiento a los procesos de selección de los diferentes operadores para la correcta ejecución de programas, proyectos y estudios orientados al fortalecimiento de los procesos organizacionales del Icfes en la DPO, SAI y SPI."/>
    <n v="85440000"/>
    <n v="85781760"/>
    <x v="0"/>
    <n v="12"/>
    <m/>
    <m/>
    <m/>
    <m/>
    <m/>
    <m/>
    <m/>
    <m/>
    <m/>
    <m/>
    <m/>
    <m/>
    <m/>
    <m/>
    <m/>
    <m/>
    <m/>
    <s v="Prioridad #1 - Inicia el 05 de enero de 2021"/>
    <m/>
    <m/>
    <m/>
    <n v="85440000"/>
    <n v="85440000"/>
    <m/>
    <s v="Persona Natural"/>
    <x v="0"/>
    <s v="Contratación Directa (ID)"/>
    <s v="El ítem se relaciona con varias actividades, se detallan en el campo de comentarios "/>
    <s v="Realizar el análisis de información que permita establecer las bases para elaborar y proponer herramientas metodológicas para la elaboración de estudios de sector y análisis de mercado que contribuyan en los procesos de adquisición de bienes y servicios requeridos por la Dirección de Producción y Operaciones para las pruebas que aplica El ICFES._x000a_Apoya la elaboración de los estudios de sector de acuerdo con la información del mercado para la adquisición de bienes y servicios, según las estrategias definidas por la Dirección de Producción y Operaciones y sus Subdirecciones. "/>
  </r>
  <r>
    <s v="PDTE"/>
    <x v="3"/>
    <s v="Dirección_de_Producción_y_Operaciones"/>
    <s v="DRPRODU"/>
    <x v="2"/>
    <x v="2"/>
    <s v="GASTOS_DE_COMERCIALIZACIÓN_Y_PRODUCCIÓN "/>
    <x v="0"/>
    <x v="0"/>
    <s v=" "/>
    <s v="Prestar servicios profesionales para el manejo de bases de datos y analisis e información como resultado a los diferentes cruces que de las mismas datas se arrojen, siendo trasversal al proceso de registro y citación, impresión, lectura, distribución y logistica de aplicación."/>
    <n v="51450000"/>
    <n v="51655800"/>
    <x v="0"/>
    <n v="12"/>
    <m/>
    <m/>
    <m/>
    <m/>
    <m/>
    <m/>
    <m/>
    <m/>
    <m/>
    <m/>
    <m/>
    <m/>
    <m/>
    <m/>
    <m/>
    <m/>
    <m/>
    <s v="Prioridad #2 - Inicia el 18 de enero de 2021"/>
    <m/>
    <m/>
    <m/>
    <n v="51450000"/>
    <n v="51450000"/>
    <m/>
    <s v="Persona Natural"/>
    <x v="0"/>
    <s v="Contratación Directa (ID)"/>
    <s v="El ítem se relaciona con varias actividades, se detallan en el campo de comentarios "/>
    <s v="Realizar el análisis de información que permita establecer las bases para elaborar y proponer herramientas metodológicas para la elaboración de estudios de sector y análisis de mercado que contribuyan en los procesos de adquisición de bienes y servicios requeridos por la Dirección de Producción y Operaciones para las pruebas que aplica El ICFES._x000a_Apoya la elaboración de los estudios de sector de acuerdo con la información del mercado para la adquisición de bienes y servicios, según las estrategias definidas por la Dirección de Producción y Operaciones y sus Subdirecciones. "/>
  </r>
  <r>
    <s v="PDTE"/>
    <x v="3"/>
    <s v="Dirección_de_Producción_y_Operaciones"/>
    <s v="DRPRODU"/>
    <x v="1"/>
    <x v="1"/>
    <s v="Programas_de_Inversión_Bruta_de_Capital"/>
    <x v="8"/>
    <x v="11"/>
    <m/>
    <s v="Prestar el servicio para la organización, administración y ejecución de la logística para la aplicación de la prueba piloto PISA 2021 en la vigencia 2021."/>
    <n v="500000000"/>
    <n v="502000000"/>
    <x v="1"/>
    <n v="7"/>
    <m/>
    <m/>
    <m/>
    <m/>
    <m/>
    <m/>
    <m/>
    <m/>
    <m/>
    <m/>
    <m/>
    <m/>
    <m/>
    <m/>
    <m/>
    <m/>
    <m/>
    <m/>
    <m/>
    <m/>
    <m/>
    <n v="500000000"/>
    <n v="500000000"/>
    <m/>
    <s v="Persona Jurídica"/>
    <x v="0"/>
    <s v="Invitación Cerrada (IC)"/>
    <s v="Actividad relacionada con el proyecto 2.2.4 Innovación tecnológica para producción y aplicación _x0009__x0009__x0009__x0009__x0009__x0009__x0009__x0009__x0009__x0009_"/>
    <s v="N/A"/>
  </r>
  <r>
    <s v="PDTE"/>
    <x v="3"/>
    <s v="Dirección_de_Producción_y_Operaciones"/>
    <s v="DRPRODU"/>
    <x v="1"/>
    <x v="1"/>
    <s v="Programas_de_Inversión_Bruta_de_Capital"/>
    <x v="8"/>
    <x v="11"/>
    <m/>
    <s v="Prestar el servicio para la organización, administración y ejecución de la logística para la aplicación de la prueba piloto ICCS 2021 en la vigencia 2021"/>
    <n v="423725647"/>
    <n v="425420550"/>
    <x v="0"/>
    <n v="4"/>
    <m/>
    <m/>
    <m/>
    <m/>
    <m/>
    <m/>
    <m/>
    <m/>
    <m/>
    <m/>
    <m/>
    <m/>
    <m/>
    <m/>
    <m/>
    <m/>
    <m/>
    <m/>
    <m/>
    <m/>
    <m/>
    <n v="423725647"/>
    <n v="423725647"/>
    <m/>
    <s v="Persona Jurídica"/>
    <x v="0"/>
    <s v="Invitación Cerrada (IC)"/>
    <s v="Actividad relacionada con el proyecto 2.2.4 Innovación tecnológica para producción y aplicación _x0009__x0009__x0009__x0009__x0009__x0009__x0009__x0009__x0009__x0009_"/>
    <s v="N/A"/>
  </r>
  <r>
    <s v="PDTE"/>
    <x v="3"/>
    <s v="Subdirección_de_Aplicación_de_Instrumentos"/>
    <s v="SDAPLIC"/>
    <x v="0"/>
    <x v="0"/>
    <s v="ADQUISICIONES_DIFERENTES_DE_ACTIVOS_"/>
    <x v="0"/>
    <x v="0"/>
    <s v=" "/>
    <s v="Prestar servicios profesionales para apoyar los procesos administrativos que adelanta la Subdirección de Aplicación de Instrumentos."/>
    <n v="47466667"/>
    <n v="47656534"/>
    <x v="0"/>
    <n v="12"/>
    <m/>
    <m/>
    <m/>
    <m/>
    <m/>
    <m/>
    <m/>
    <m/>
    <m/>
    <m/>
    <m/>
    <m/>
    <m/>
    <m/>
    <m/>
    <m/>
    <m/>
    <s v="Prioridad #1 - Inicia el 05 de enero de 2021"/>
    <m/>
    <m/>
    <m/>
    <n v="47466667"/>
    <n v="47466667"/>
    <m/>
    <s v="Persona Natural"/>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os procesos administrativos que adelanta la Subdirección de Aplicación de Instrumentos. "/>
  </r>
  <r>
    <s v="PDTE"/>
    <x v="3"/>
    <s v="Subdirección_de_Aplicación_de_Instrumentos"/>
    <s v="SDAPLIC"/>
    <x v="2"/>
    <x v="2"/>
    <s v="GASTOS_DE_COMERCIALIZACIÓN_Y_PRODUCCIÓN "/>
    <x v="0"/>
    <x v="0"/>
    <s v=" "/>
    <s v="Prestación de servicios profesionales para apoyar las investigaciones relacionadas a los proyectos estratégicos misionales, la revisión metodológica e implementación de validación, limpieza, ajuste y manejo de bases de datos o string de respuestas, así como la implementación de los procesamientos estadísticos necesarios desde la producción de información que permitan llevar a cabo la óptima calificación de los exámenes que aplica el Icfes."/>
    <n v="35316667"/>
    <n v="35457934"/>
    <x v="0"/>
    <n v="6"/>
    <m/>
    <m/>
    <m/>
    <m/>
    <m/>
    <m/>
    <m/>
    <m/>
    <m/>
    <m/>
    <m/>
    <m/>
    <m/>
    <m/>
    <m/>
    <m/>
    <m/>
    <s v="Prioridad #2 - Inicia el 18 de enero de 2021"/>
    <m/>
    <m/>
    <m/>
    <n v="35316667"/>
    <n v="35316667"/>
    <m/>
    <s v="Persona Natural"/>
    <x v="0"/>
    <s v="Contratación Directa (ID)"/>
    <s v="Actividad relacionada con el proyecto 2.2.4 Innovación tecnológica para producción y aplicación _x0009__x0009__x0009__x0009__x0009__x0009__x0009__x0009__x0009__x0009_"/>
    <s v="N/A"/>
  </r>
  <r>
    <s v="PDTE"/>
    <x v="3"/>
    <s v="Subdirección_de_Aplicación_de_Instrumentos"/>
    <s v="SDAPLIC"/>
    <x v="2"/>
    <x v="2"/>
    <s v="GASTOS_DE_COMERCIALIZACIÓN_Y_PRODUCCIÓN "/>
    <x v="0"/>
    <x v="0"/>
    <s v=" "/>
    <s v="Prestar servicios profesionales en los procesos de gestión de sitios, registro, citación, confirmación de la población en condición de discapacidad y la actualización de las bases de datos de las plantas físicas para las pruebas que aplica el Icfes en el territorio nacional y fuera del país."/>
    <n v="47048627"/>
    <n v="47236822"/>
    <x v="0"/>
    <n v="12"/>
    <m/>
    <m/>
    <m/>
    <m/>
    <m/>
    <m/>
    <m/>
    <m/>
    <m/>
    <m/>
    <m/>
    <m/>
    <m/>
    <m/>
    <m/>
    <m/>
    <m/>
    <s v="Prioridad #2 - Inicia el 18 de enero de 2021"/>
    <m/>
    <m/>
    <m/>
    <n v="47048627"/>
    <n v="47048627"/>
    <m/>
    <s v="Persona Natural"/>
    <x v="0"/>
    <s v="Contratación Directa (ID)"/>
    <s v="Actividad relacionada con el proyecto 3.2.3. Estrategia de contratación y operación para la aplicación"/>
    <m/>
  </r>
  <r>
    <s v="PDTE"/>
    <x v="3"/>
    <s v="Subdirección_de_Aplicación_de_Instrumentos"/>
    <s v="SDAPLIC"/>
    <x v="2"/>
    <x v="2"/>
    <s v="GASTOS_DE_COMERCIALIZACIÓN_Y_PRODUCCIÓN "/>
    <x v="0"/>
    <x v="0"/>
    <s v=" "/>
    <s v="Prestar servicios profesionales en  los procesos de gestión de sitios, registro, citación de examinandos, coordinación en la consecución de equipos de cómputo para la aplicación de pruebas electrónicas, generación de bases de datos, apoyar en la Parametrización de los procesos de aprovisionamiento y citación en la plataforma PRISMA, necesarios para la aplicación de las pruebas a cargo del ICFES. "/>
    <n v="49570543"/>
    <n v="49768825"/>
    <x v="0"/>
    <n v="12"/>
    <m/>
    <m/>
    <m/>
    <m/>
    <m/>
    <m/>
    <m/>
    <m/>
    <m/>
    <m/>
    <m/>
    <m/>
    <m/>
    <m/>
    <m/>
    <m/>
    <m/>
    <s v="Prioridad #2 - Inicia el 18 de enero de 2021"/>
    <m/>
    <m/>
    <m/>
    <n v="49570543"/>
    <n v="49570543"/>
    <m/>
    <s v="Persona Natural"/>
    <x v="0"/>
    <s v="Contratación Directa (ID)"/>
    <s v="Actividad relacionada con el proyecto 3.2.3. Estrategia de contratación y operación para la aplicación"/>
    <m/>
  </r>
  <r>
    <s v="PDTE"/>
    <x v="3"/>
    <s v="Subdirección_de_Aplicación_de_Instrumentos"/>
    <s v="SDAPLIC"/>
    <x v="2"/>
    <x v="2"/>
    <s v="GASTOS_DE_COMERCIALIZACIÓN_Y_PRODUCCIÓN "/>
    <x v="0"/>
    <x v="0"/>
    <s v=" "/>
    <s v="Prestar servicios profesionales en los procesos de actualización de las bases de datos de las plantas físicas en las cuales el Icfes realiza sus aplicaciones y apoyar las actividades de registro."/>
    <n v="34300000"/>
    <n v="34437200"/>
    <x v="0"/>
    <n v="12"/>
    <m/>
    <m/>
    <m/>
    <m/>
    <m/>
    <m/>
    <m/>
    <m/>
    <m/>
    <m/>
    <m/>
    <m/>
    <m/>
    <m/>
    <m/>
    <m/>
    <m/>
    <s v="Prioridad #2 - Inicia el 18 de enero de 2021"/>
    <m/>
    <m/>
    <m/>
    <n v="34300000"/>
    <n v="34300000"/>
    <m/>
    <s v="Persona Natural"/>
    <x v="0"/>
    <s v="Contratación Directa (ID)"/>
    <s v="Actividad relacionada con el proyecto 3.2.3. Estrategia de contratación y operación para la aplicación"/>
    <m/>
  </r>
  <r>
    <s v="PDTE"/>
    <x v="3"/>
    <s v="Subdirección_de_Aplicación_de_Instrumentos"/>
    <s v="SDAPLIC"/>
    <x v="2"/>
    <x v="2"/>
    <s v="GASTOS_DE_COMERCIALIZACIÓN_Y_PRODUCCIÓN "/>
    <x v="0"/>
    <x v="0"/>
    <s v=" "/>
    <s v="Prestar servicios profesionales para apoyar los procesos administrativos, operativos y logísticos, relacionados con los procesos de registro y citación de examinandos, actualización de las bases de Establecimientos Penitenciarios y Centros de Reclusión de Menores, apoyar las actividades necesarias para la realización de la prueba Saber Pro Ejercicio Práctico de Arquitectura."/>
    <n v="49537387"/>
    <n v="49735537"/>
    <x v="0"/>
    <n v="12"/>
    <m/>
    <m/>
    <m/>
    <m/>
    <m/>
    <m/>
    <m/>
    <m/>
    <m/>
    <m/>
    <m/>
    <m/>
    <m/>
    <m/>
    <m/>
    <m/>
    <m/>
    <s v="Prioridad #2 - Inicia el 18 de enero de 2021"/>
    <m/>
    <m/>
    <m/>
    <n v="49537387"/>
    <n v="49537387"/>
    <m/>
    <s v="Persona Natural"/>
    <x v="0"/>
    <s v="Contratación Directa (ID)"/>
    <s v="Actividad relacionada con el proyecto 3.2.3. Estrategia de contratación y operación para la aplicación"/>
    <m/>
  </r>
  <r>
    <s v="PDTE"/>
    <x v="3"/>
    <s v="Subdirección_de_Aplicación_de_Instrumentos"/>
    <s v="SDAPLIC"/>
    <x v="2"/>
    <x v="2"/>
    <s v="GASTOS_DE_COMERCIALIZACIÓN_Y_PRODUCCIÓN "/>
    <x v="0"/>
    <x v="0"/>
    <s v=" "/>
    <s v="Prestar servicios profesionales en los procesos de gestión de sitios, registro, citación de examinandos, gestión de población en condición de discapacidad, en desarrollo de las pruebas que aplica el Icfes."/>
    <n v="35123200"/>
    <n v="35263693"/>
    <x v="0"/>
    <n v="12"/>
    <m/>
    <m/>
    <m/>
    <m/>
    <m/>
    <m/>
    <m/>
    <m/>
    <m/>
    <m/>
    <m/>
    <m/>
    <m/>
    <m/>
    <m/>
    <m/>
    <m/>
    <s v="Prioridad #2 - Inicia el 18 de enero de 2021"/>
    <m/>
    <m/>
    <m/>
    <n v="35123200"/>
    <n v="35123200"/>
    <m/>
    <s v="Persona Natural"/>
    <x v="0"/>
    <s v="Contratación Directa (ID)"/>
    <s v="Actividad relacionada con el proyecto 3.2.3. Estrategia de contratación y operación para la aplicación"/>
    <m/>
  </r>
  <r>
    <s v="PDTE"/>
    <x v="3"/>
    <s v="Subdirección_de_Aplicación_de_Instrumentos"/>
    <s v="SDAPLIC"/>
    <x v="2"/>
    <x v="2"/>
    <s v="GASTOS_DE_COMERCIALIZACIÓN_Y_PRODUCCIÓN "/>
    <x v="0"/>
    <x v="0"/>
    <s v=" "/>
    <s v="Prestar servicios profesionales en el diseño, diagramación, actualización y adaptación del  material requerido para el desarrollo de los talleres prácticos y para la aplicación de las pruebas, así como los demás documentos que se requieran para las pruebas que aplica el Icfes."/>
    <n v="34300000"/>
    <n v="34437200"/>
    <x v="0"/>
    <n v="12"/>
    <m/>
    <m/>
    <m/>
    <m/>
    <m/>
    <m/>
    <m/>
    <m/>
    <m/>
    <m/>
    <m/>
    <m/>
    <m/>
    <m/>
    <m/>
    <m/>
    <m/>
    <s v="Prioridad #2 - Inicia el 18 de enero de 2021"/>
    <m/>
    <m/>
    <m/>
    <n v="34300000"/>
    <n v="34300000"/>
    <m/>
    <s v="Persona Natural"/>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el diseño, diagramación, actualización y adaptación del  material requerido para el desarrollo de los talleres prácticos, así como los demás documentos que se requieran para las pruebas que aplica el Icfes. "/>
  </r>
  <r>
    <s v="PDTE"/>
    <x v="3"/>
    <s v="Subdirección_de_Aplicación_de_Instrumentos"/>
    <s v="SDAPLIC"/>
    <x v="2"/>
    <x v="2"/>
    <s v="GASTOS_DE_COMERCIALIZACIÓN_Y_PRODUCCIÓN "/>
    <x v="0"/>
    <x v="0"/>
    <s v=" "/>
    <s v="Prestar servicios profesionales en el diseño, diagramación, actualización y adaptación del  material requerido para el desarrollo de los talleres prácticos, así como los demás documentos que se requieran para las pruebas que aplica el Icfes."/>
    <n v="34300000"/>
    <n v="34437200"/>
    <x v="0"/>
    <n v="12"/>
    <m/>
    <m/>
    <m/>
    <m/>
    <m/>
    <m/>
    <m/>
    <m/>
    <m/>
    <m/>
    <m/>
    <m/>
    <m/>
    <m/>
    <m/>
    <m/>
    <m/>
    <s v="Prioridad #2 - Inicia el 18 de enero de 2021"/>
    <m/>
    <m/>
    <m/>
    <n v="34300000"/>
    <n v="34300000"/>
    <m/>
    <s v="Persona Natural"/>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el diseño, diagramación, actualización y adaptación del  material requerido para el desarrollo de los talleres prácticos, así como los demás documentos que se requieran para las pruebas que aplica el Icfes. "/>
  </r>
  <r>
    <s v="PDTE"/>
    <x v="3"/>
    <s v="Subdirección_de_Aplicación_de_Instrumentos"/>
    <s v="SDAPLIC"/>
    <x v="2"/>
    <x v="2"/>
    <s v="GASTOS_DE_COMERCIALIZACIÓN_Y_PRODUCCIÓN "/>
    <x v="0"/>
    <x v="0"/>
    <s v=" "/>
    <s v="Prestar servicios de apoyo a la gestión en la elaboración de las especificaciones técnicas, apoyo a la supervisión de los procesos de impresión, distribución y logística de aplicación, y capacitación a los operadores que participan de las pruebas que aplica el ICFES."/>
    <n v="53400000"/>
    <n v="53613600"/>
    <x v="0"/>
    <n v="12"/>
    <m/>
    <m/>
    <m/>
    <m/>
    <m/>
    <m/>
    <m/>
    <m/>
    <m/>
    <m/>
    <m/>
    <m/>
    <m/>
    <m/>
    <m/>
    <m/>
    <m/>
    <s v="Prioridad #1 - Inicia el 05 de enero de 2021"/>
    <m/>
    <m/>
    <m/>
    <n v="53400000"/>
    <n v="53400000"/>
    <m/>
    <s v="Persona Natural"/>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la elaboración de las especificaciones técnicas, apoyo a la supervisión de los procesos de impresión, distribución y logística de aplicación, y capacitación a los operadores que participan de las pruebas que aplica el ICFES. "/>
  </r>
  <r>
    <s v="PDTE"/>
    <x v="3"/>
    <s v="Subdirección_de_Aplicación_de_Instrumentos"/>
    <s v="SDAPLIC"/>
    <x v="2"/>
    <x v="2"/>
    <s v="GASTOS_DE_COMERCIALIZACIÓN_Y_PRODUCCIÓN "/>
    <x v="0"/>
    <x v="0"/>
    <s v=" "/>
    <s v="Prestar servicios profesionales en la elaboración de las especificaciones técnicas, revisión y aprobación de materiales audiovisuales y entregables por parte de los operadores según los requerimientos relacionados con las pruebas que aplica EL ICFES."/>
    <n v="34300000"/>
    <n v="34437200"/>
    <x v="0"/>
    <n v="12"/>
    <m/>
    <m/>
    <m/>
    <m/>
    <m/>
    <m/>
    <m/>
    <m/>
    <m/>
    <m/>
    <m/>
    <m/>
    <m/>
    <m/>
    <m/>
    <m/>
    <m/>
    <s v="Prioridad #2 - Inicia el 18 de enero de 2021"/>
    <m/>
    <m/>
    <m/>
    <n v="34300000"/>
    <n v="34300000"/>
    <m/>
    <s v="Persona Natural"/>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la elaboración de las especificaciones técnicas, revisión y aprobación de materiales audiovisuales y entregables por parte de los operadores según los requerimientos relacionados con las pruebas que aplica EL ICFES."/>
  </r>
  <r>
    <s v="PDTE"/>
    <x v="3"/>
    <s v="Subdirección_de_Aplicación_de_Instrumentos"/>
    <s v="SDAPLIC"/>
    <x v="2"/>
    <x v="2"/>
    <s v="GASTOS_DE_COMERCIALIZACIÓN_Y_PRODUCCIÓN "/>
    <x v="0"/>
    <x v="0"/>
    <s v=" "/>
    <s v="Prestar servicios profesionales en las actividades de preparación de materiales, monitoreo, seguimiento y elaboración de informes de la logística de aplicación de las pruebas que aplica el Icfes."/>
    <n v="35600000"/>
    <n v="35742400"/>
    <x v="0"/>
    <n v="12"/>
    <m/>
    <m/>
    <m/>
    <m/>
    <m/>
    <m/>
    <m/>
    <m/>
    <m/>
    <m/>
    <m/>
    <m/>
    <m/>
    <m/>
    <m/>
    <m/>
    <m/>
    <s v="Prioridad #1 - Inicia el 05 de enero de 2021"/>
    <m/>
    <m/>
    <m/>
    <n v="35600000"/>
    <n v="35600000"/>
    <m/>
    <s v="Persona Natural"/>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las actividades de preparación de materiales, monitoreo, seguimiento y elaboración de informes de la logística de aplicación de las pruebas que aplica el Icfes."/>
  </r>
  <r>
    <s v="PDTE"/>
    <x v="3"/>
    <s v="Subdirección_de_Aplicación_de_Instrumentos"/>
    <s v="SDAPLIC"/>
    <x v="2"/>
    <x v="2"/>
    <s v="GASTOS_DE_COMERCIALIZACIÓN_Y_PRODUCCIÓN "/>
    <x v="0"/>
    <x v="0"/>
    <s v=" "/>
    <s v="Prestar servicios de apoyo a la gestión en las actividades de gestión logística con los establecimientos educativos, Secretarías de Educación y Entes Territoriales; elaboración y envío de comunicaciones y, el seguimiento de los operadores de las pruebas que aplica el Icfes."/>
    <n v="35600000"/>
    <n v="35742400"/>
    <x v="0"/>
    <n v="12"/>
    <m/>
    <m/>
    <m/>
    <m/>
    <m/>
    <m/>
    <m/>
    <m/>
    <m/>
    <m/>
    <m/>
    <m/>
    <m/>
    <m/>
    <m/>
    <m/>
    <m/>
    <s v="Prioridad #1 - Inicia el 05 de enero de 2021"/>
    <m/>
    <m/>
    <m/>
    <n v="35600000"/>
    <n v="35600000"/>
    <m/>
    <s v="Persona Natural"/>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las actividades de gestión logística con los establecimientos educativos, Secretarías de Educación y Entes Territoriales; elaboración y envío de comunicaciones y, el seguimiento de los operadores de las pruebas que aplica el Icfes."/>
  </r>
  <r>
    <s v="PDTE"/>
    <x v="3"/>
    <s v="Subdirección_de_Aplicación_de_Instrumentos"/>
    <s v="SDAPLIC"/>
    <x v="2"/>
    <x v="2"/>
    <s v="GASTOS_DE_COMERCIALIZACIÓN_Y_PRODUCCIÓN "/>
    <x v="0"/>
    <x v="0"/>
    <s v=" "/>
    <s v="Prestar servicios profesionales en las actividades de preparación de materiales, monitoreo, seguimiento y elaboración de informes de la logística de aplicación de las pruebas que aplica el Icfes."/>
    <n v="34300000"/>
    <n v="34437200"/>
    <x v="0"/>
    <n v="12"/>
    <m/>
    <m/>
    <m/>
    <m/>
    <m/>
    <m/>
    <m/>
    <m/>
    <m/>
    <m/>
    <m/>
    <m/>
    <m/>
    <m/>
    <m/>
    <m/>
    <m/>
    <s v="Prioridad #2 - Inicia el 18 de enero de 2021"/>
    <m/>
    <m/>
    <m/>
    <n v="34300000"/>
    <n v="34300000"/>
    <m/>
    <s v="Persona Natural"/>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las actividades de preparación de materiales, monitoreo, seguimiento y elaboración de informes de la logística de aplicación de las pruebas que aplica el Icfes."/>
  </r>
  <r>
    <s v="PDTE"/>
    <x v="3"/>
    <s v="Subdirección_de_Aplicación_de_Instrumentos"/>
    <s v="SDAPLIC"/>
    <x v="2"/>
    <x v="2"/>
    <s v="GASTOS_DE_COMERCIALIZACIÓN_Y_PRODUCCIÓN "/>
    <x v="0"/>
    <x v="0"/>
    <s v=" "/>
    <s v="Prestar servicios profesionales para apoyar la supervisión de los procesos de impresión, empaque y transporte del material de examen e impresión del material de apoyo de aplicación, apoyar la elaboración de anexos técnicos y la revisión de las evaluaciones técnicas de las propuestas presentadas dentro de los procesos de selección para la contratación de los servicios de impresión, empaque y transporte de las pruebas que realice el ICFES."/>
    <n v="45733333"/>
    <n v="45916266"/>
    <x v="0"/>
    <n v="12"/>
    <m/>
    <m/>
    <m/>
    <m/>
    <m/>
    <m/>
    <m/>
    <m/>
    <m/>
    <m/>
    <m/>
    <m/>
    <m/>
    <m/>
    <m/>
    <m/>
    <m/>
    <s v="Prioridad #2 - Inicia el 18 de enero de 2021"/>
    <m/>
    <m/>
    <m/>
    <n v="45733333"/>
    <n v="45733333"/>
    <m/>
    <s v="Persona Natural"/>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el seguimiento a la supervisión de los procesos de impresión, empaque y transporte del material de examen e impresión del material de apoyo de aplicación, apoyar la elaboración de anexos técnicos y la revisión de las evaluaciones técnicas de las propuestas presentadas dentro de los procesos de selección para la contratación de los servicios de impresión, empaque y transporte de las pruebas que realice el ICFES."/>
  </r>
  <r>
    <s v="PDTE"/>
    <x v="3"/>
    <s v="Subdirección_de_Aplicación_de_Instrumentos"/>
    <s v="SDAPLIC"/>
    <x v="2"/>
    <x v="2"/>
    <s v="GASTOS_DE_COMERCIALIZACIÓN_Y_PRODUCCIÓN "/>
    <x v="0"/>
    <x v="0"/>
    <s v=" "/>
    <s v="Prestar servicios profesionales en el seguimiento a las actividades de desempaque y destrucción del material de examen, así como el desempaque y lectura de hojas de respuestas, incluyendo la revisión, validación, clasificación y consolidación de novedades presentadas dentro del proceso de lectura para todas las pruebas que aplique el ICFES."/>
    <n v="37973333"/>
    <n v="38125226"/>
    <x v="0"/>
    <n v="12"/>
    <m/>
    <m/>
    <m/>
    <m/>
    <m/>
    <m/>
    <m/>
    <m/>
    <m/>
    <m/>
    <m/>
    <m/>
    <m/>
    <m/>
    <m/>
    <m/>
    <m/>
    <s v="Prioridad #1 - Inicia el 05 de enero de 2021"/>
    <m/>
    <m/>
    <m/>
    <n v="37973333"/>
    <n v="37973333"/>
    <m/>
    <s v="Persona Natural"/>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el seguimiento a las actividades de desempaque y destrucción del material de examen, así como el desempaque y lectura de hojas de respuestas, incluyendo la revisión, validación, clasificación y consolidación de novedades presentadas dentro del proceso de lectura para todas las pruebas que aplique el ICFES."/>
  </r>
  <r>
    <s v="PDTE"/>
    <x v="3"/>
    <s v="Subdirección_de_Aplicación_de_Instrumentos"/>
    <s v="SDAPLIC"/>
    <x v="2"/>
    <x v="2"/>
    <s v="GASTOS_DE_COMERCIALIZACIÓN_Y_PRODUCCIÓN "/>
    <x v="0"/>
    <x v="0"/>
    <s v=" "/>
    <s v="Prestar servicios profesionales en la elaboración de cronogramas de seguimiento, elaboración de metodologías para la auditoría al cumplimiento de los  contractos de los operadores y apoyar en la elaboración de informes para el seguimiento a los procesos logísticos de impresión y distribución del material de examen y kits de aplicación de las pruebas que aplica el Icfes."/>
    <n v="34300000"/>
    <n v="34437200"/>
    <x v="0"/>
    <n v="12"/>
    <m/>
    <m/>
    <m/>
    <m/>
    <m/>
    <m/>
    <m/>
    <m/>
    <m/>
    <m/>
    <m/>
    <m/>
    <m/>
    <m/>
    <m/>
    <m/>
    <m/>
    <s v="Prioridad #2 - Inicia el 18 de enero de 2021"/>
    <m/>
    <m/>
    <m/>
    <n v="34300000"/>
    <n v="34300000"/>
    <m/>
    <s v="Persona Natural"/>
    <x v="0"/>
    <s v="Contratación Directa (ID)"/>
    <s v="Otra actividad detallada en el campo de comentarios porque no se encuentra en la lista de opciones. "/>
    <s v="Se debe  incluir en el plan de acción 2021 una actividad que de cuenta de la gestión que realiza el área frente a las actividades a cargo. Actividad preliminar: Gestionar la elaboración de cronogramas de seguimiento, elaboración de metodologías para la auditoría al cumplimiento de los  contractos de los operadores y apoyar en la elaboración de informes para el seguimiento a los procesos logísticos de impresión y distribución del material de examen y kits de aplicación de las pruebas que aplica el Icfes."/>
  </r>
  <r>
    <s v="PDTE"/>
    <x v="3"/>
    <s v="Subdirección_de_Aplicación_de_Instrumentos"/>
    <s v="SDAPLIC"/>
    <x v="2"/>
    <x v="2"/>
    <s v="GASTOS_DE_COMERCIALIZACIÓN_Y_PRODUCCIÓN "/>
    <x v="0"/>
    <x v="0"/>
    <s v=" "/>
    <s v="Servicio de impresión, empaque primario, secundario, terciario, almacenamiento, digitalización, lectura de hojas de respuestas y destrucción                            "/>
    <n v="7267159655"/>
    <n v="7296228294"/>
    <x v="1"/>
    <n v="12"/>
    <m/>
    <m/>
    <m/>
    <m/>
    <m/>
    <m/>
    <m/>
    <m/>
    <m/>
    <m/>
    <m/>
    <m/>
    <m/>
    <m/>
    <m/>
    <m/>
    <m/>
    <m/>
    <m/>
    <m/>
    <m/>
    <n v="7267159655"/>
    <n v="7267159655"/>
    <m/>
    <s v="Persona Jurídica"/>
    <x v="0"/>
    <s v="Invitación Abierta (IA)"/>
    <s v="Actividad: Optimizar la planeación y ejecución la  logística para la aplicación de las pruebas. Origen: Línea base Plan de Acción Institucional 2020"/>
    <m/>
  </r>
  <r>
    <s v="PDTE"/>
    <x v="3"/>
    <s v="Subdirección_de_Aplicación_de_Instrumentos"/>
    <s v="SDAPLIC"/>
    <x v="2"/>
    <x v="2"/>
    <s v="GASTOS_DE_COMERCIALIZACIÓN_Y_PRODUCCIÓN "/>
    <x v="0"/>
    <x v="0"/>
    <m/>
    <s v="Servicio de suministro, impresión, empaque, transporte y entrega de kits de aplicación."/>
    <n v="954181499"/>
    <n v="957998225"/>
    <x v="1"/>
    <n v="12"/>
    <m/>
    <s v=" "/>
    <m/>
    <s v=" "/>
    <m/>
    <m/>
    <m/>
    <m/>
    <m/>
    <m/>
    <m/>
    <m/>
    <m/>
    <m/>
    <m/>
    <m/>
    <m/>
    <m/>
    <m/>
    <m/>
    <m/>
    <n v="954181499"/>
    <n v="954181499"/>
    <m/>
    <s v="Persona Jurídica"/>
    <x v="0"/>
    <s v="Invitación Abierta (IA)"/>
    <m/>
    <m/>
  </r>
  <r>
    <s v="PDTE"/>
    <x v="3"/>
    <s v="Subdirección_de_Aplicación_de_Instrumentos"/>
    <s v="SDAPLIC"/>
    <x v="2"/>
    <x v="2"/>
    <s v="GASTOS_DE_COMERCIALIZACIÓN_Y_PRODUCCIÓN "/>
    <x v="7"/>
    <x v="17"/>
    <s v="5116510"/>
    <s v="Servicio de transporte del material de examen."/>
    <n v="5358318103"/>
    <n v="5379751375"/>
    <x v="1"/>
    <n v="12"/>
    <m/>
    <m/>
    <m/>
    <m/>
    <m/>
    <m/>
    <m/>
    <m/>
    <m/>
    <m/>
    <m/>
    <m/>
    <m/>
    <m/>
    <m/>
    <m/>
    <m/>
    <m/>
    <m/>
    <m/>
    <m/>
    <n v="5358318103"/>
    <n v="5358318103"/>
    <m/>
    <s v="Persona Jurídica"/>
    <x v="0"/>
    <s v="Invitación Abierta (IA)"/>
    <s v="Actividad: Optimizar la planeación y ejecución la  logística para la aplicación de las pruebas. Origen: Línea base Plan de Acción Institucional 2020"/>
    <m/>
  </r>
  <r>
    <s v="PDTE"/>
    <x v="3"/>
    <s v="Subdirección_de_Aplicación_de_Instrumentos"/>
    <s v="SDAPLIC"/>
    <x v="2"/>
    <x v="2"/>
    <s v="GASTOS_DE_COMERCIALIZACIÓN_Y_PRODUCCIÓN "/>
    <x v="0"/>
    <x v="1"/>
    <s v="5118310"/>
    <s v="Servicio de organización, administración y ejecución de la logística para la aplicación de las pruebas de Estado"/>
    <n v="22124731482"/>
    <n v="22213230408"/>
    <x v="1"/>
    <n v="12"/>
    <m/>
    <m/>
    <m/>
    <m/>
    <m/>
    <m/>
    <m/>
    <m/>
    <m/>
    <m/>
    <m/>
    <m/>
    <m/>
    <m/>
    <m/>
    <m/>
    <m/>
    <m/>
    <m/>
    <m/>
    <m/>
    <n v="22124731482"/>
    <n v="22124731482"/>
    <m/>
    <s v="Persona Jurídica"/>
    <x v="0"/>
    <s v="Invitación Abierta (IA)"/>
    <s v="Actividad: Optimizar la planeación y ejecución la  logística para la aplicación de las pruebas. Origen: Línea base Plan de Acción Institucional 2020"/>
    <m/>
  </r>
  <r>
    <s v="PDTE"/>
    <x v="3"/>
    <s v="Subdirección_de_Producción_de_Instrumentos"/>
    <s v="SDPRODI"/>
    <x v="2"/>
    <x v="2"/>
    <s v="GASTOS_DE_COMERCIALIZACIÓN_Y_PRODUCCIÓN "/>
    <x v="0"/>
    <x v="0"/>
    <s v=" "/>
    <s v="Prestar sus servicios para la disposición, organización, control y mantenimiento adecuado del archivo del banco de pruebas e ítems de la Subdirección de Producción de Instrumentos"/>
    <n v="44590000"/>
    <n v="44768360"/>
    <x v="0"/>
    <n v="12"/>
    <m/>
    <m/>
    <m/>
    <m/>
    <m/>
    <m/>
    <m/>
    <m/>
    <m/>
    <m/>
    <m/>
    <m/>
    <m/>
    <m/>
    <m/>
    <m/>
    <m/>
    <m/>
    <m/>
    <m/>
    <m/>
    <n v="44590000"/>
    <n v="44590000"/>
    <m/>
    <s v="Persona Natural"/>
    <x v="0"/>
    <s v="Contratación Directa (ID)"/>
    <s v="Actividad: Ejecución del plan de producción editorial de las pruebas siguiendo criterios de innovación, calidad y oportunidad.. Origen: Línea base Plan de Acción Institucional 2020"/>
    <s v="También apoya Actividad: Propuesta de formas alternas de producción editorial de instrumentos de evaluación para inclusión. Origen: Proyecto estratégico 2.2.3 Producción y aplicación de instrumentos de evaluación para inclusión. Actividad: Análisis e interpretación de variables asociadas a la codificación como ejercicio de inclusión en la operatividad. Origen: Proyecto estratégico 2.2.3 Producción y aplicación de instrumentos de evaluación para inclusión"/>
  </r>
  <r>
    <s v="PDTE"/>
    <x v="3"/>
    <s v="Subdirección_de_Producción_de_Instrumentos"/>
    <s v="SDPRODI"/>
    <x v="2"/>
    <x v="2"/>
    <s v="GASTOS_DE_COMERCIALIZACIÓN_Y_PRODUCCIÓN "/>
    <x v="0"/>
    <x v="0"/>
    <s v=" "/>
    <s v="Prestar sus servicios para la diagramación, ilustración, edición, ensamble y versionamiento de instrumentos de evaluación de los exámenes de Estado y demás pruebas a cargo del Icfes."/>
    <n v="51026667"/>
    <n v="51230774"/>
    <x v="0"/>
    <n v="12"/>
    <m/>
    <m/>
    <m/>
    <m/>
    <m/>
    <m/>
    <m/>
    <m/>
    <m/>
    <m/>
    <m/>
    <m/>
    <m/>
    <m/>
    <m/>
    <m/>
    <m/>
    <m/>
    <m/>
    <m/>
    <m/>
    <n v="51026667"/>
    <n v="51026667"/>
    <m/>
    <s v="Persona Natural"/>
    <x v="0"/>
    <s v="Contratación Directa (ID)"/>
    <s v="Actividad: Ejecución del plan de producción editorial de las pruebas siguiendo criterios de innovación, calidad y oportunidad.. Origen: Línea base Plan de Acción Institucional 2020"/>
    <s v="También apoya la Actividad: Propuesta de formas alternas de producción editorial de instrumentos de evaluación para inclusión. Origen: Proyecto estratégico 2.2.3 Producción y aplicación de instrumentos de evaluación para inclusión"/>
  </r>
  <r>
    <s v="PDTE"/>
    <x v="3"/>
    <s v="Subdirección_de_Producción_de_Instrumentos"/>
    <s v="SDPRODI"/>
    <x v="2"/>
    <x v="2"/>
    <s v="GASTOS_DE_COMERCIALIZACIÓN_Y_PRODUCCIÓN "/>
    <x v="0"/>
    <x v="0"/>
    <s v=" "/>
    <s v="Realizar la revisión y corrección de estilo de los instrumentos de evaluación, documentos, reportes, informes y estudios generados por el ICFES, según asignación de la Subdirección de Producción de Instrumentos."/>
    <n v="49163333"/>
    <n v="49359986"/>
    <x v="0"/>
    <n v="12"/>
    <m/>
    <m/>
    <m/>
    <m/>
    <m/>
    <m/>
    <m/>
    <m/>
    <m/>
    <m/>
    <m/>
    <m/>
    <m/>
    <m/>
    <m/>
    <m/>
    <m/>
    <m/>
    <m/>
    <m/>
    <m/>
    <n v="49163333"/>
    <n v="49163333"/>
    <m/>
    <s v="Persona Natural"/>
    <x v="0"/>
    <s v="Contratación Directa (ID)"/>
    <s v="Actividad: Ejecución del plan de producción editorial de las pruebas siguiendo criterios de innovación, calidad y oportunidad.. Origen: Línea base Plan de Acción Institucional 2020"/>
    <s v="Apoya la Actividad: Propuesta de formas alternas de producción editorial de instrumentos de evaluación para inclusión. Origen: Proyecto estratégico 2.2.3 Producción y aplicación de instrumentos de evaluación para inclusión"/>
  </r>
  <r>
    <s v="PDTE"/>
    <x v="3"/>
    <s v="Subdirección_de_Producción_de_Instrumentos"/>
    <s v="SDPRODI"/>
    <x v="2"/>
    <x v="2"/>
    <s v="GASTOS_DE_COMERCIALIZACIÓN_Y_PRODUCCIÓN "/>
    <x v="0"/>
    <x v="0"/>
    <s v=" "/>
    <s v="Prestación de servicios profesionales para adelantar los procesos de gestión de bases de datos, revisión de armado de pruebas, distribución de ítems y pruebas para diagramación y revisión de estilo, a cargo de la Subdirección de Producción de instrumentos."/>
    <n v="52213333"/>
    <n v="52422186"/>
    <x v="0"/>
    <n v="12"/>
    <m/>
    <m/>
    <m/>
    <m/>
    <m/>
    <m/>
    <m/>
    <m/>
    <m/>
    <m/>
    <m/>
    <m/>
    <m/>
    <m/>
    <m/>
    <m/>
    <m/>
    <m/>
    <m/>
    <m/>
    <m/>
    <n v="52213333"/>
    <n v="52213333"/>
    <m/>
    <s v="Persona Natural"/>
    <x v="0"/>
    <s v="Contratación Directa (ID)"/>
    <s v="Actividad: Ejecución del plan de producción editorial de las pruebas siguiendo criterios de innovación, calidad y oportunidad.. Origen: Línea base Plan de Acción Institucional 2020"/>
    <s v="Apoya la Actividad: Propuesta de formas alternas de producción editorial de instrumentos de evaluación para inclusión. Origen: Proyecto estratégico 2.2.3 Producción y aplicación de instrumentos de evaluación para inclusión"/>
  </r>
  <r>
    <s v="PDTE"/>
    <x v="3"/>
    <s v="Subdirección_de_Producción_de_Instrumentos"/>
    <s v="SDPRODI"/>
    <x v="2"/>
    <x v="2"/>
    <s v="GASTOS_DE_COMERCIALIZACIÓN_Y_PRODUCCIÓN "/>
    <x v="0"/>
    <x v="0"/>
    <s v=" "/>
    <s v="Prestar sus servicios profesionales para realizar el diseño gráfico, diagramación, ilustración, edición, ensamble y revisión de instrumentos de evaluación de los exámenes de Estado y demás pruebas a cargo del Icfes."/>
    <n v="52213333"/>
    <n v="52422186"/>
    <x v="0"/>
    <n v="12"/>
    <m/>
    <m/>
    <m/>
    <m/>
    <m/>
    <m/>
    <m/>
    <m/>
    <m/>
    <m/>
    <m/>
    <m/>
    <m/>
    <m/>
    <m/>
    <m/>
    <m/>
    <m/>
    <m/>
    <m/>
    <m/>
    <n v="52213333"/>
    <n v="52213333"/>
    <m/>
    <s v="Persona Natural"/>
    <x v="0"/>
    <s v="Contratación Directa (ID)"/>
    <s v="Actividad: Ejecución del plan de producción editorial de las pruebas siguiendo criterios de innovación, calidad y oportunidad.. Origen: Línea base Plan de Acción Institucional 2020"/>
    <s v="Apoya la Actividad: Propuesta de formas alternas de producción editorial de instrumentos de evaluación para inclusión. Origen: Proyecto estratégico 2.2.3 Producción y aplicación de instrumentos de evaluación para inclusión"/>
  </r>
  <r>
    <s v="PDTE"/>
    <x v="3"/>
    <s v="Subdirección_de_Producción_de_Instrumentos"/>
    <s v="SDPRODI"/>
    <x v="2"/>
    <x v="2"/>
    <s v="GASTOS_DE_COMERCIALIZACIÓN_Y_PRODUCCIÓN "/>
    <x v="0"/>
    <x v="0"/>
    <s v=" "/>
    <s v="Prestar sus servicios profesionales para realizar el diseño gráfico, diagramación, ilustración, edición, ensamble y revisión de instrumentos de evaluación de los exámenes de Estado y demás pruebas a cargo del Icfes."/>
    <n v="52213333"/>
    <n v="52422186"/>
    <x v="0"/>
    <n v="12"/>
    <m/>
    <m/>
    <m/>
    <m/>
    <m/>
    <m/>
    <m/>
    <m/>
    <m/>
    <m/>
    <m/>
    <m/>
    <m/>
    <m/>
    <m/>
    <m/>
    <m/>
    <m/>
    <m/>
    <m/>
    <m/>
    <n v="52213333"/>
    <n v="52213333"/>
    <m/>
    <s v="Persona Natural"/>
    <x v="0"/>
    <s v="Contratación Directa (ID)"/>
    <s v="Actividad: Ejecución del plan de producción editorial de las pruebas siguiendo criterios de innovación, calidad y oportunidad.. Origen: Línea base Plan de Acción Institucional 2020"/>
    <s v="Apoya la Actividad: Actividad: Propuesta de formas alternas de producción editorial de instrumentos de evaluación para inclusión. Origen: Proyecto estratégico 2.2.3 Producción y aplicación de instrumentos de evaluación para inclusión"/>
  </r>
  <r>
    <s v="PDTE"/>
    <x v="3"/>
    <s v="Subdirección_de_Producción_de_Instrumentos"/>
    <s v="SDPRODI"/>
    <x v="2"/>
    <x v="2"/>
    <s v="GASTOS_DE_COMERCIALIZACIÓN_Y_PRODUCCIÓN "/>
    <x v="0"/>
    <x v="0"/>
    <s v=" "/>
    <s v="Prestar sus servicios profesionales para realizar el diseño gráfico, diagramación, ilustración, edición, ensamble y revisión de instrumentos de evaluación de los exámenes de Estado y demás pruebas a cargo del Icfes."/>
    <n v="52213333"/>
    <n v="52422186"/>
    <x v="0"/>
    <n v="12"/>
    <m/>
    <m/>
    <m/>
    <m/>
    <m/>
    <m/>
    <m/>
    <m/>
    <m/>
    <m/>
    <m/>
    <m/>
    <m/>
    <m/>
    <m/>
    <m/>
    <m/>
    <m/>
    <m/>
    <m/>
    <m/>
    <n v="52213333"/>
    <n v="52213333"/>
    <m/>
    <s v="Persona Natural"/>
    <x v="0"/>
    <s v="Contratación Directa (ID)"/>
    <s v="Actividad: Ejecución del plan de producción editorial de las pruebas siguiendo criterios de innovación, calidad y oportunidad.. Origen: Línea base Plan de Acción Institucional 2020"/>
    <s v="Apoya la Actividad: Propuesta de formas alternas de producción editorial de instrumentos de evaluación para inclusión. Origen: Proyecto estratégico 2.2.3 Producción y aplicación de instrumentos de evaluación para inclusión"/>
  </r>
  <r>
    <s v="PDTE"/>
    <x v="3"/>
    <s v="Subdirección_de_Producción_de_Instrumentos"/>
    <s v="SDPRODI"/>
    <x v="2"/>
    <x v="2"/>
    <s v="GASTOS_DE_COMERCIALIZACIÓN_Y_PRODUCCIÓN "/>
    <x v="0"/>
    <x v="0"/>
    <s v=" "/>
    <s v="Prestar sus servicios profesionales para el diseño gráfico, diagramación, ilustración, edición, ensamble y revisión de instrumentos de evaluación de los exámenes de Estado y demás pruebas a cargo del Icfes"/>
    <n v="52213333"/>
    <n v="52422186"/>
    <x v="0"/>
    <n v="12"/>
    <m/>
    <m/>
    <m/>
    <m/>
    <m/>
    <m/>
    <m/>
    <m/>
    <m/>
    <m/>
    <m/>
    <m/>
    <m/>
    <m/>
    <m/>
    <m/>
    <m/>
    <m/>
    <m/>
    <m/>
    <m/>
    <n v="52213333"/>
    <n v="52213333"/>
    <m/>
    <s v="Persona Natural"/>
    <x v="0"/>
    <s v="Contratación Directa (ID)"/>
    <s v="Actividad: Ejecución del plan de producción editorial de las pruebas siguiendo criterios de innovación, calidad y oportunidad.. Origen: Línea base Plan de Acción Institucional 2020"/>
    <s v="Apoya la Actividad: Propuesta de formas alternas de producción editorial de instrumentos de evaluación para inclusión. Origen: Proyecto estratégico 2.2.3 Producción y aplicación de instrumentos de evaluación para inclusión"/>
  </r>
  <r>
    <s v="PDTE"/>
    <x v="3"/>
    <s v="Subdirección_de_Producción_de_Instrumentos"/>
    <s v="SDPRODI"/>
    <x v="2"/>
    <x v="2"/>
    <s v="GASTOS_DE_COMERCIALIZACIÓN_Y_PRODUCCIÓN "/>
    <x v="0"/>
    <x v="0"/>
    <s v=" "/>
    <s v="Prestar sus servicios profesionales para el diseño gráfico, diagramación, ilustración, edición, ensamble y revisión de instrumentos de evaluación de los exámenes de Estado y demás pruebas a cargo del Icfes"/>
    <n v="52213333"/>
    <n v="52422186"/>
    <x v="0"/>
    <n v="12"/>
    <m/>
    <m/>
    <m/>
    <m/>
    <m/>
    <m/>
    <m/>
    <m/>
    <m/>
    <m/>
    <m/>
    <m/>
    <m/>
    <m/>
    <m/>
    <m/>
    <m/>
    <m/>
    <m/>
    <m/>
    <m/>
    <n v="52213333"/>
    <n v="52213333"/>
    <m/>
    <s v="Persona Natural"/>
    <x v="0"/>
    <s v="Contratación Directa (ID)"/>
    <s v="Actividad: Ejecución del plan de producción editorial de las pruebas siguiendo criterios de innovación, calidad y oportunidad.. Origen: Línea base Plan de Acción Institucional 2020"/>
    <s v="Apoya la Actividad: Propuesta de formas alternas de producción editorial de instrumentos de evaluación para inclusión. Origen: Proyecto estratégico 2.2.3 Producción y aplicación de instrumentos de evaluación para inclusión"/>
  </r>
  <r>
    <s v="PDTE"/>
    <x v="3"/>
    <s v="Subdirección_de_Producción_de_Instrumentos"/>
    <s v="SDPRODI"/>
    <x v="2"/>
    <x v="2"/>
    <s v="GASTOS_DE_COMERCIALIZACIÓN_Y_PRODUCCIÓN "/>
    <x v="0"/>
    <x v="0"/>
    <s v=" "/>
    <s v="Apoyar la producción editorial desde la perspectiva de inclusión y la utilización de nuevas tecnologías en la Subdirección de Producción de Instrumentos."/>
    <n v="49163333"/>
    <n v="49359986"/>
    <x v="0"/>
    <n v="12"/>
    <m/>
    <m/>
    <m/>
    <m/>
    <m/>
    <m/>
    <m/>
    <m/>
    <m/>
    <m/>
    <m/>
    <m/>
    <m/>
    <m/>
    <m/>
    <m/>
    <m/>
    <m/>
    <m/>
    <m/>
    <m/>
    <n v="49163333"/>
    <n v="49163333"/>
    <m/>
    <s v="Persona Natural"/>
    <x v="0"/>
    <s v="Contratación Directa (ID)"/>
    <s v="Actividad: Propuesta de formas alternas de producción editorial de instrumentos de evaluación para inclusión. Origen: Proyecto estratégico 2.2.3 Producción y aplicación de instrumentos de evaluación para inclusión"/>
    <s v="Apoya la Actividad: Ejecución del plan de producción editorial de las pruebas siguiendo criterios de innovación, calidad y oportunidad.. Origen: Línea base Plan de Acción Institucional 2020"/>
  </r>
  <r>
    <s v="PDTE"/>
    <x v="3"/>
    <s v="Subdirección_de_Producción_de_Instrumentos"/>
    <s v="SDPRODI"/>
    <x v="2"/>
    <x v="2"/>
    <s v="GASTOS_DE_COMERCIALIZACIÓN_Y_PRODUCCIÓN "/>
    <x v="0"/>
    <x v="0"/>
    <s v=" "/>
    <s v="Prestar servicios profesionales para la revisión y corrección de estilo de los instrumentos de evaluación, documentos, reportes, informes y estudios generados por el ICFES, según asignación de la Subdirección de Producción de Instrumentos."/>
    <n v="52213333"/>
    <n v="52422186"/>
    <x v="0"/>
    <n v="12"/>
    <m/>
    <m/>
    <m/>
    <m/>
    <m/>
    <m/>
    <m/>
    <m/>
    <m/>
    <m/>
    <m/>
    <m/>
    <m/>
    <m/>
    <m/>
    <m/>
    <m/>
    <m/>
    <m/>
    <m/>
    <m/>
    <n v="52213333"/>
    <n v="52213333"/>
    <m/>
    <s v="Persona Natural"/>
    <x v="0"/>
    <s v="Contratación Directa (ID)"/>
    <s v="Actividad: Ejecución del plan de producción editorial de las pruebas siguiendo criterios de innovación, calidad y oportunidad.. Origen: Línea base Plan de Acción Institucional 2020"/>
    <s v="Apoya las Actividades: Propuesta de formas alternas de producción editorial de instrumentos de evaluación para inclusión. Origen: Proyecto estratégico 2.2.3 Producción y aplicación de instrumentos de evaluación para inclusión; y Actividad: Análisis e interpretación de variables asociadas a la codificación como ejercicio de inclusión en la operatividad. Origen: Proyecto estratégico 2.2.3 Producción y aplicación de instrumentos de evaluación para inclusión"/>
  </r>
  <r>
    <s v="PDTE"/>
    <x v="3"/>
    <s v="Subdirección_de_Producción_de_Instrumentos"/>
    <s v="SDPRODI"/>
    <x v="2"/>
    <x v="2"/>
    <s v="GASTOS_DE_COMERCIALIZACIÓN_Y_PRODUCCIÓN "/>
    <x v="0"/>
    <x v="0"/>
    <s v=" "/>
    <s v="Prestación de servicios profesionales para la verificación de insumos y productos de los procesos de armado, edición y codificación, así como la elaboración de informes y análisis relacionados con las pruebas de los exámenes de estado, pruebas internacionales y nuevos negocios a cargo de la Subdirección de Producción de instrumentos."/>
    <n v="52213333"/>
    <n v="52422186"/>
    <x v="0"/>
    <n v="12"/>
    <m/>
    <m/>
    <m/>
    <m/>
    <m/>
    <m/>
    <m/>
    <m/>
    <m/>
    <m/>
    <m/>
    <m/>
    <m/>
    <m/>
    <m/>
    <m/>
    <m/>
    <m/>
    <m/>
    <m/>
    <m/>
    <n v="52213333"/>
    <n v="52213333"/>
    <m/>
    <s v="Persona Natural"/>
    <x v="0"/>
    <s v="Contratación Directa (ID)"/>
    <s v="Actividad: Ejecución del plan de producción editorial de las pruebas siguiendo criterios de innovación, calidad y oportunidad.. Origen: Línea base Plan de Acción Institucional 2020"/>
    <s v="También apoya: Actividad: Propuesta de formas alternas de producción editorial de instrumentos de evaluación para inclusión. Origen: Proyecto estratégico 2.2.3 Producción y aplicación de instrumentos de evaluación para inclusión. Actividad: Análisis e interpretación de variables asociadas a la codificación como ejercicio de inclusión en la operatividad. Origen: Proyecto estratégico 2.2.3 Producción y aplicación de instrumentos de evaluación para inclusión. Actividad: Ejecución del plan de codificación de pruebas de estado, proyectos de evaluación y pruebas internacionales de acuerdo con criterios de innovación e inclusión.. Origen: Línea base Plan de Acción Institucional 2020"/>
  </r>
  <r>
    <s v="PDTE"/>
    <x v="3"/>
    <s v="Subdirección_de_Producción_de_Instrumentos"/>
    <s v="SDPRODI"/>
    <x v="2"/>
    <x v="2"/>
    <s v="GASTOS_DE_COMERCIALIZACIÓN_Y_PRODUCCIÓN "/>
    <x v="0"/>
    <x v="0"/>
    <s v=" "/>
    <s v="Apoyar la producción editorial desde la perspectiva de inclusión y la utilización de nuevas tecnologías en la Subdirección de Producción de Instrumentos."/>
    <n v="49163333"/>
    <n v="49359986"/>
    <x v="0"/>
    <n v="12"/>
    <m/>
    <m/>
    <m/>
    <m/>
    <m/>
    <m/>
    <m/>
    <m/>
    <m/>
    <m/>
    <m/>
    <m/>
    <m/>
    <m/>
    <m/>
    <m/>
    <m/>
    <m/>
    <m/>
    <m/>
    <m/>
    <n v="49163333"/>
    <n v="49163333"/>
    <m/>
    <s v="Persona Natural"/>
    <x v="0"/>
    <s v="Contratación Directa (ID)"/>
    <s v="Actividad: Propuesta de formas alternas de producción editorial de instrumentos de evaluación para inclusión. Origen: Proyecto estratégico 2.2.3 Producción y aplicación de instrumentos de evaluación para inclusión"/>
    <s v="Apoya la Actividad: Ejecución del plan de producción editorial de las pruebas siguiendo criterios de innovación, calidad y oportunidad.. Origen: Línea base Plan de Acción Institucional 2020"/>
  </r>
  <r>
    <s v="PDTE"/>
    <x v="3"/>
    <s v="Subdirección_de_Producción_de_Instrumentos"/>
    <s v="SDPRODI"/>
    <x v="2"/>
    <x v="2"/>
    <s v="GASTOS_DE_COMERCIALIZACIÓN_Y_PRODUCCIÓN "/>
    <x v="0"/>
    <x v="0"/>
    <s v=" "/>
    <s v="Prestar sus servicios profesionales para la gestión de la codificación de las pruebas de estado, pruebas internacionales y negocios nuevos a cargo de la Subdirección de Producción de Instrumentos"/>
    <n v="59333333"/>
    <n v="59570666"/>
    <x v="0"/>
    <n v="12"/>
    <m/>
    <m/>
    <m/>
    <m/>
    <m/>
    <m/>
    <m/>
    <m/>
    <m/>
    <m/>
    <m/>
    <m/>
    <m/>
    <m/>
    <m/>
    <m/>
    <m/>
    <m/>
    <m/>
    <m/>
    <m/>
    <n v="59333333"/>
    <n v="59333333"/>
    <m/>
    <s v="Persona Natural"/>
    <x v="0"/>
    <s v="Contratación Directa (ID)"/>
    <s v="Actividad: Análisis e interpretación de variables asociadas a la codificación como ejercicio de inclusión en la operatividad. Origen: Proyecto estratégico 2.2.3 Producción y aplicación de instrumentos de evaluación para inclusión"/>
    <s v="Actividad: Ejecución del plan de codificación de pruebas de estado, proyectos de evaluación y pruebas internacionales de acuerdo con criterios de innovación e inclusión.. Origen: Línea base Plan de Acción Institucional 2020"/>
  </r>
  <r>
    <s v="PDTE"/>
    <x v="3"/>
    <s v="Subdirección_de_Producción_de_Instrumentos"/>
    <s v="SDPRODI"/>
    <x v="2"/>
    <x v="2"/>
    <s v="GASTOS_DE_COMERCIALIZACIÓN_Y_PRODUCCIÓN "/>
    <x v="0"/>
    <x v="0"/>
    <s v=" "/>
    <s v="Prestar sus servicios profesionales para la gestión de la codificación de las pruebas de estado, pruebas internacionales y negocios nuevos a cargo de la Subdirección de Producción de Instrumentos"/>
    <n v="59333333"/>
    <n v="59570666"/>
    <x v="0"/>
    <n v="12"/>
    <m/>
    <m/>
    <m/>
    <m/>
    <m/>
    <m/>
    <m/>
    <m/>
    <m/>
    <m/>
    <m/>
    <m/>
    <m/>
    <m/>
    <m/>
    <m/>
    <m/>
    <m/>
    <m/>
    <m/>
    <m/>
    <n v="59333333"/>
    <n v="59333333"/>
    <m/>
    <s v="Persona Natural"/>
    <x v="0"/>
    <s v="Contratación Directa (ID)"/>
    <s v="Actividad: Ejecución del plan de codificación de pruebas de estado, proyectos de evaluación y pruebas internacionales de acuerdo con criterios de innovación e inclusión.. Origen: Línea base Plan de Acción Institucional 2020"/>
    <s v="Apoya la Actividad: Análisis e interpretación de variables asociadas a la codificación como ejercicio de inclusión en la operatividad. Origen: Proyecto estratégico 2.2.3 Producción y aplicación de instrumentos de evaluación para inclusión"/>
  </r>
  <r>
    <s v="PDTE"/>
    <x v="3"/>
    <s v="Subdirección_de_Producción_de_Instrumentos"/>
    <s v="SDPRODI"/>
    <x v="2"/>
    <x v="2"/>
    <s v="GASTOS_DE_COMERCIALIZACIÓN_Y_PRODUCCIÓN "/>
    <x v="0"/>
    <x v="0"/>
    <s v=" "/>
    <s v="Prestar sus servicios profesionales para apoyar la organización y el seguimiento de la codificación de los exámenes de estado y pruebas internacionales a cargo de la Subdirección de Producción de Instrumentos del Icfes."/>
    <n v="49163333"/>
    <n v="49359986"/>
    <x v="0"/>
    <n v="12"/>
    <m/>
    <m/>
    <m/>
    <m/>
    <m/>
    <m/>
    <m/>
    <m/>
    <m/>
    <m/>
    <m/>
    <m/>
    <m/>
    <m/>
    <m/>
    <m/>
    <m/>
    <m/>
    <m/>
    <m/>
    <m/>
    <n v="49163333"/>
    <n v="49163333"/>
    <m/>
    <s v="Persona Natural"/>
    <x v="0"/>
    <s v="Contratación Directa (ID)"/>
    <s v="Actividad: Ejecución del plan de codificación de pruebas de estado, proyectos de evaluación y pruebas internacionales de acuerdo con criterios de innovación e inclusión.. Origen: Línea base Plan de Acción Institucional 2020"/>
    <s v="Apoya la Actividad: Análisis e interpretación de variables asociadas a la codificación como ejercicio de inclusión en la operatividad. Origen: Proyecto estratégico 2.2.3 Producción y aplicación de instrumentos de evaluación para inclusión"/>
  </r>
  <r>
    <s v="PDTE"/>
    <x v="3"/>
    <s v="Subdirección_de_Producción_de_Instrumentos"/>
    <s v="SDPRODI"/>
    <x v="2"/>
    <x v="2"/>
    <s v="GASTOS_DE_COMERCIALIZACIÓN_Y_PRODUCCIÓN "/>
    <x v="0"/>
    <x v="0"/>
    <s v=" "/>
    <s v="Prestar sus servicios profesionales para apoyar la coordinación y seguimiento de las actividades de construcción, producción editorial, armado y seguridad de las pruebas y de los ítems."/>
    <n v="92560000"/>
    <n v="92930240"/>
    <x v="0"/>
    <n v="12"/>
    <m/>
    <m/>
    <m/>
    <m/>
    <m/>
    <m/>
    <m/>
    <m/>
    <m/>
    <m/>
    <m/>
    <m/>
    <m/>
    <m/>
    <m/>
    <m/>
    <m/>
    <m/>
    <m/>
    <m/>
    <m/>
    <n v="92560000"/>
    <n v="92560000"/>
    <m/>
    <s v="Persona Natural"/>
    <x v="0"/>
    <s v="Contratación Directa (ID)"/>
    <s v="Actividad: Ejecución del plan de producción editorial de las pruebas siguiendo criterios de innovación, calidad y oportunidad.. Origen: Línea base Plan de Acción Institucional 2020"/>
    <s v="Apoya la Actividad: Propuesta de formas alternas de producción editorial de instrumentos de evaluación para inclusión. Origen: Proyecto estratégico 2.2.3 Producción y aplicación de instrumentos de evaluación para inclusión"/>
  </r>
  <r>
    <s v="PDTE"/>
    <x v="3"/>
    <s v="Subdirección_de_Producción_de_Instrumentos"/>
    <s v="SDPRODI"/>
    <x v="1"/>
    <x v="1"/>
    <s v="Programas_de_Inversión_Bruta_de_Capital"/>
    <x v="8"/>
    <x v="11"/>
    <m/>
    <s v="Prestar los servicios para la codificación de respuestas a las preguntas abiertas y demás instrumentos de evaluación, correspondientes a las diferentes pruebas internacionales y proyectos especiales a cargo del Icfes."/>
    <n v="300000000"/>
    <n v="301200000"/>
    <x v="6"/>
    <n v="12"/>
    <m/>
    <m/>
    <m/>
    <m/>
    <m/>
    <m/>
    <m/>
    <m/>
    <m/>
    <m/>
    <m/>
    <m/>
    <m/>
    <m/>
    <m/>
    <m/>
    <m/>
    <m/>
    <s v="Codificación Piloto PISA y Piloto ICSS"/>
    <m/>
    <m/>
    <n v="300000000"/>
    <n v="300000000"/>
    <m/>
    <s v="Persona Jurídica"/>
    <x v="0"/>
    <s v="Invitación Cerrada (IC)"/>
    <s v="Actividad: Ejecución del plan de codificación de pruebas de estado, proyectos de evaluación y pruebas internacionales de acuerdo con criterios de innovación e inclusión.. Origen: Línea base Plan de Acción Institucional 2020"/>
    <s v="Codificación Piloto PISA y Piloto ICSS"/>
  </r>
  <r>
    <s v="PDTE"/>
    <x v="3"/>
    <s v="Subdirección_de_Producción_de_Instrumentos"/>
    <s v="SDPRODI"/>
    <x v="2"/>
    <x v="2"/>
    <s v="GASTOS_DE_COMERCIALIZACIÓN_Y_PRODUCCIÓN "/>
    <x v="0"/>
    <x v="1"/>
    <s v="5118310"/>
    <s v="Prestar los servicios profesionales para la codificación del Módulo Proyecto de Arquitectura de los estudiantes que presenten el examen Saber Pro."/>
    <n v="175000000"/>
    <n v="175700000"/>
    <x v="9"/>
    <n v="12"/>
    <m/>
    <m/>
    <m/>
    <m/>
    <m/>
    <m/>
    <m/>
    <m/>
    <m/>
    <m/>
    <m/>
    <m/>
    <m/>
    <m/>
    <m/>
    <m/>
    <m/>
    <m/>
    <m/>
    <m/>
    <m/>
    <n v="175000000"/>
    <n v="175000000"/>
    <m/>
    <s v="Persona Jurídica"/>
    <x v="0"/>
    <s v="Contratación Directa (ID)"/>
    <s v="Actividad: Ejecución del plan de codificación de pruebas de estado, proyectos de evaluación y pruebas internacionales de acuerdo con criterios de innovación e inclusión.. Origen: Línea base Plan de Acción Institucional 2020"/>
    <m/>
  </r>
  <r>
    <s v="PDTE"/>
    <x v="3"/>
    <s v="Subdirección_de_Producción_de_Instrumentos"/>
    <s v="SDPRODI"/>
    <x v="2"/>
    <x v="2"/>
    <s v="GASTOS_DE_COMERCIALIZACIÓN_Y_PRODUCCIÓN "/>
    <x v="0"/>
    <x v="1"/>
    <s v="5118310"/>
    <s v="Prestar los servicios para la codificación de respuestas a las preguntas abiertas, ensayos y demás instrumentos de evaluación, correspondientes a los diferentes exámenes y pruebas a cargo del Icfes."/>
    <n v="2041247236"/>
    <n v="2049412225"/>
    <x v="4"/>
    <n v="12"/>
    <m/>
    <m/>
    <m/>
    <m/>
    <m/>
    <m/>
    <m/>
    <m/>
    <m/>
    <m/>
    <m/>
    <m/>
    <m/>
    <m/>
    <m/>
    <m/>
    <m/>
    <m/>
    <s v="Codificación Módulo Comunicación Escrita Saber TyT 1 semestre y Saber Pro y Saber TyT 2 semestre."/>
    <m/>
    <m/>
    <n v="2041247236"/>
    <n v="2041247236"/>
    <m/>
    <s v="Persona Jurídica"/>
    <x v="0"/>
    <s v="Invitación Abierta (IA)"/>
    <s v="Actividad: Ejecución del plan de codificación de pruebas de estado, proyectos de evaluación y pruebas internacionales de acuerdo con criterios de innovación e inclusión.. Origen: Línea base Plan de Acción Institucional 2020"/>
    <s v="Codificación Módulo Comunicación Escrita Saber TyT 1 semestre y Saber Pro y Saber TyT 2 semestre."/>
  </r>
  <r>
    <s v="PDTE"/>
    <x v="4"/>
    <s v="Dirección_de_Tecnología_e_Información"/>
    <s v="DRTECNO"/>
    <x v="0"/>
    <x v="0"/>
    <s v="ADQUISICIONES_DIFERENTES_DE_ACTIVOS_"/>
    <x v="0"/>
    <x v="0"/>
    <s v=" "/>
    <s v="Prestar los servicios profesionales para realizar apoyo administrativo y operativo a la Dirección de Tecnología e Información en el seguimiento a las actividades propias de esta área, la gestión y digitalización de documentos, tramite de correspondencia interna y externa, solicitud de viáticos, y demás actividades relacionadas."/>
    <n v="45893364"/>
    <n v="46076937"/>
    <x v="0"/>
    <n v="12"/>
    <m/>
    <s v=" "/>
    <m/>
    <s v=" "/>
    <m/>
    <m/>
    <m/>
    <m/>
    <m/>
    <m/>
    <m/>
    <m/>
    <m/>
    <m/>
    <m/>
    <m/>
    <m/>
    <m/>
    <m/>
    <m/>
    <m/>
    <n v="45893364"/>
    <n v="45893364"/>
    <m/>
    <s v="Persona Natural"/>
    <x v="0"/>
    <s v="Contratación Directa (ID)"/>
    <s v="Otra actividad detallada en el campo de comentarios porque no se encuentra en la lista de opciones. "/>
    <s v="Apoyo administrativo"/>
  </r>
  <r>
    <s v="PDTE"/>
    <x v="4"/>
    <s v="Dirección_de_Tecnología_e_Información"/>
    <s v="DRTECNO"/>
    <x v="2"/>
    <x v="2"/>
    <s v="GASTOS_DE_COMERCIALIZACIÓN_Y_PRODUCCIÓN "/>
    <x v="0"/>
    <x v="0"/>
    <s v=" "/>
    <s v="Prestar los servicios profesionales para apoyar a la Dirección de Tecnología e Información en la planeación, ejecución y seguimiento de las actividades relacionadas con la operación y soporte de los servicios de Tecnología e Información del Instituto que apoyan los procesos de negocio del Icfes."/>
    <n v="108000000"/>
    <n v="108432000"/>
    <x v="0"/>
    <n v="12"/>
    <m/>
    <s v=" "/>
    <m/>
    <s v=" "/>
    <m/>
    <m/>
    <m/>
    <m/>
    <m/>
    <m/>
    <m/>
    <m/>
    <m/>
    <m/>
    <m/>
    <m/>
    <m/>
    <m/>
    <m/>
    <m/>
    <m/>
    <n v="108000000"/>
    <n v="108000000"/>
    <m/>
    <s v="Persona Natural"/>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0"/>
    <x v="0"/>
    <s v="ADQUISICIONES_DIFERENTES_DE_ACTIVOS_"/>
    <x v="0"/>
    <x v="0"/>
    <s v=" "/>
    <s v="Prestar los servicios profesionales para brindar soporte tecnico y operativo a las estrategias de servicios TI para las plataformas tecnologicas del Instituto, mediante el uso adecuado de herramientas tecnológicas que permitan el desempeño de cada dependencia de la Entidad"/>
    <n v="102000000"/>
    <n v="102408000"/>
    <x v="0"/>
    <n v="12"/>
    <m/>
    <s v=" "/>
    <m/>
    <s v=" "/>
    <m/>
    <m/>
    <m/>
    <m/>
    <m/>
    <m/>
    <m/>
    <m/>
    <m/>
    <m/>
    <m/>
    <m/>
    <m/>
    <m/>
    <m/>
    <m/>
    <m/>
    <n v="102000000"/>
    <n v="102000000"/>
    <m/>
    <s v="Persona Natural"/>
    <x v="0"/>
    <s v="Contratación Directa (ID)"/>
    <s v="Actividad: Plan de Mantenimiento de Servicios Tecnológicos. Origen: Planes MIPG"/>
    <m/>
  </r>
  <r>
    <s v="PDTE"/>
    <x v="4"/>
    <s v="Dirección_de_Tecnología_e_Información"/>
    <s v="DRTECNO"/>
    <x v="2"/>
    <x v="2"/>
    <s v="GASTOS_DE_COMERCIALIZACIÓN_Y_PRODUCCIÓN "/>
    <x v="0"/>
    <x v="0"/>
    <s v=" "/>
    <s v="Prestar los servicios profesionales para la operación, administración, actualización y seguimiento de las plataformas tecnologicas de Office 365 y directorio activo que se ofrecen a los usuarios internos y externos de la Dirección de Tecnología e Información."/>
    <n v="102000000"/>
    <n v="102408000"/>
    <x v="0"/>
    <n v="12"/>
    <m/>
    <s v=" "/>
    <m/>
    <s v=" "/>
    <m/>
    <m/>
    <m/>
    <m/>
    <m/>
    <m/>
    <m/>
    <m/>
    <m/>
    <m/>
    <m/>
    <m/>
    <m/>
    <m/>
    <m/>
    <m/>
    <m/>
    <n v="102000000"/>
    <n v="102000000"/>
    <m/>
    <s v="Persona Natural"/>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0"/>
    <x v="0"/>
    <s v="ADQUISICIONES_DIFERENTES_DE_ACTIVOS_"/>
    <x v="0"/>
    <x v="0"/>
    <s v=" "/>
    <s v="Administrar, monitorear y operar los elementos de red y comunicaciones del Icfes, garantizando el funcionamiento normal de los mismos, para asegurar y garantizar el uso adecuado y funcionamiento en la prestacion de los servicios de TI y atencion a los usuarios internos y externos de la Entidad."/>
    <n v="78000000"/>
    <n v="78312000"/>
    <x v="0"/>
    <n v="12"/>
    <m/>
    <s v=" "/>
    <m/>
    <s v=" "/>
    <m/>
    <m/>
    <m/>
    <m/>
    <m/>
    <m/>
    <m/>
    <m/>
    <m/>
    <m/>
    <m/>
    <m/>
    <m/>
    <m/>
    <m/>
    <m/>
    <m/>
    <n v="78000000"/>
    <n v="78000000"/>
    <m/>
    <s v="Persona Natural"/>
    <x v="0"/>
    <s v="Contratación Directa (ID)"/>
    <s v="Actividad: Plan de Mantenimiento de Servicios Tecnológicos. Origen: Planes MIPG"/>
    <m/>
  </r>
  <r>
    <s v="PDTE"/>
    <x v="4"/>
    <s v="Dirección_de_Tecnología_e_Información"/>
    <s v="DRTECNO"/>
    <x v="2"/>
    <x v="2"/>
    <s v="GASTOS_DE_COMERCIALIZACIÓN_Y_PRODUCCIÓN "/>
    <x v="0"/>
    <x v="0"/>
    <s v=" "/>
    <s v="Prestar los servicios profesionales para la instalación, soporte, mantenimiento, administración y monitoreo de la  infraestructura tecnologíca en los ambientes de pruebas, producción y contingencia de TI, que soporta los servicios de tecnología e información del Instituto."/>
    <n v="121380000"/>
    <n v="121865520"/>
    <x v="0"/>
    <n v="12"/>
    <m/>
    <s v=" "/>
    <m/>
    <s v=" "/>
    <m/>
    <m/>
    <m/>
    <m/>
    <m/>
    <m/>
    <m/>
    <m/>
    <m/>
    <m/>
    <m/>
    <m/>
    <m/>
    <m/>
    <m/>
    <m/>
    <m/>
    <n v="121380000"/>
    <n v="121380000"/>
    <m/>
    <s v="Persona Natural"/>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2"/>
    <x v="2"/>
    <s v="GASTOS_DE_COMERCIALIZACIÓN_Y_PRODUCCIÓN "/>
    <x v="0"/>
    <x v="0"/>
    <s v=" "/>
    <s v="Prestar los servicios profesionales para administrar y dar soporte a los elementos de infraestructura tecnologíca de los ambientes windows y linux, nubes publicas y privadas y datacenter que soporta los servicios de tecnología e información del Instituto"/>
    <n v="93500000"/>
    <n v="93874000"/>
    <x v="1"/>
    <n v="12"/>
    <m/>
    <s v=" "/>
    <m/>
    <s v=" "/>
    <m/>
    <m/>
    <m/>
    <m/>
    <m/>
    <m/>
    <m/>
    <m/>
    <m/>
    <m/>
    <m/>
    <m/>
    <m/>
    <m/>
    <m/>
    <m/>
    <m/>
    <n v="93500000"/>
    <n v="93500000"/>
    <m/>
    <s v="Persona Natural"/>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1"/>
    <x v="1"/>
    <s v="Programas_de_Inversión_Bruta_de_Capital"/>
    <x v="9"/>
    <x v="11"/>
    <m/>
    <s v="Prestar los servicios profesionales como analista de datos para apoyar en las actividades relacionadas con la administración, soporte y mantenimiento, calidad y migración de los componentes de información y servicios de información del Instituto."/>
    <n v="71500000"/>
    <n v="71786000"/>
    <x v="1"/>
    <n v="12"/>
    <m/>
    <s v=" "/>
    <m/>
    <s v=" "/>
    <m/>
    <m/>
    <m/>
    <m/>
    <m/>
    <m/>
    <m/>
    <m/>
    <m/>
    <m/>
    <m/>
    <m/>
    <m/>
    <m/>
    <m/>
    <m/>
    <m/>
    <n v="71500000"/>
    <n v="71500000"/>
    <m/>
    <s v="Persona Natural"/>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2"/>
    <x v="2"/>
    <s v="GASTOS_DE_COMERCIALIZACIÓN_Y_PRODUCCIÓN "/>
    <x v="0"/>
    <x v="0"/>
    <s v=" "/>
    <s v="Prestar los servicios profesionales como analista de datos para apoyar en las actividades relacionadas con la administración, soporte y mantenimiento, calidad y migración de los componentes de información y servicios de información del Instituto."/>
    <n v="78000000"/>
    <n v="78312000"/>
    <x v="0"/>
    <n v="12"/>
    <m/>
    <s v=" "/>
    <m/>
    <s v=" "/>
    <m/>
    <m/>
    <m/>
    <m/>
    <m/>
    <m/>
    <m/>
    <m/>
    <m/>
    <m/>
    <m/>
    <m/>
    <m/>
    <m/>
    <m/>
    <m/>
    <m/>
    <n v="78000000"/>
    <n v="78000000"/>
    <m/>
    <s v="Persona Natural"/>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1"/>
    <x v="1"/>
    <s v="Programas_de_Inversión_Bruta_de_Capital"/>
    <x v="9"/>
    <x v="11"/>
    <m/>
    <s v="Prestar los servicios profesionales como analista de aplicaciones para apoyar en las actividades relacionadas con la administración, configuración, puesta en producción y operación de aplicaciones, herramientas y sistemas de información."/>
    <n v="66000000"/>
    <n v="66264000"/>
    <x v="0"/>
    <n v="12"/>
    <m/>
    <s v=" "/>
    <m/>
    <s v=" "/>
    <m/>
    <m/>
    <m/>
    <m/>
    <m/>
    <m/>
    <m/>
    <m/>
    <m/>
    <m/>
    <m/>
    <m/>
    <m/>
    <m/>
    <m/>
    <m/>
    <m/>
    <n v="66000000"/>
    <n v="66000000"/>
    <m/>
    <s v="Persona Natural"/>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1"/>
    <x v="1"/>
    <s v="Programas_de_Inversión_Bruta_de_Capital"/>
    <x v="9"/>
    <x v="11"/>
    <m/>
    <s v="Prestar los servicios profesionales como analista de aplicaciones para apoyar en las actividades relacionadas con la administración, configuración, puesta en producción y operación de aplicaciones, herramientas y sistemas de información."/>
    <n v="66000000"/>
    <n v="66264000"/>
    <x v="0"/>
    <n v="12"/>
    <m/>
    <s v=" "/>
    <m/>
    <s v=" "/>
    <m/>
    <m/>
    <m/>
    <m/>
    <m/>
    <m/>
    <m/>
    <m/>
    <m/>
    <m/>
    <m/>
    <m/>
    <m/>
    <m/>
    <m/>
    <m/>
    <m/>
    <n v="66000000"/>
    <n v="66000000"/>
    <m/>
    <s v="Persona Natural"/>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2"/>
    <x v="2"/>
    <s v="GASTOS_DE_COMERCIALIZACIÓN_Y_PRODUCCIÓN "/>
    <x v="0"/>
    <x v="0"/>
    <s v=" "/>
    <s v="Prestar los servicios profesionales como administrador de aplicaciones para apoyar en las actividades relacionadas con la administración, configuración y puesta en producción de aplicaciones, así como el soporte a otras áreas del Instituto sobre aplicaciones, herramientas y sistemas de información que le sean asignadas."/>
    <n v="78000000"/>
    <n v="78312000"/>
    <x v="0"/>
    <n v="12"/>
    <m/>
    <s v=" "/>
    <m/>
    <s v=" "/>
    <m/>
    <m/>
    <m/>
    <m/>
    <m/>
    <m/>
    <m/>
    <m/>
    <m/>
    <m/>
    <m/>
    <m/>
    <m/>
    <m/>
    <m/>
    <m/>
    <m/>
    <n v="78000000"/>
    <n v="78000000"/>
    <m/>
    <s v="Persona Natural"/>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2"/>
    <x v="2"/>
    <s v="GASTOS_DE_COMERCIALIZACIÓN_Y_PRODUCCIÓN "/>
    <x v="0"/>
    <x v="0"/>
    <s v=" "/>
    <s v="Realizar la planeación y seguimiento de las actividades relacionadas con la administración, configuración y puesta en producción de aplicaciones, así como el soporte a otras áreas del Instituto sobre aplicaciones, herramientas y sistemas de información que le sean asignadas."/>
    <n v="102000000"/>
    <n v="102408000"/>
    <x v="0"/>
    <n v="12"/>
    <m/>
    <s v=" "/>
    <m/>
    <s v=" "/>
    <m/>
    <m/>
    <m/>
    <m/>
    <m/>
    <m/>
    <m/>
    <m/>
    <m/>
    <m/>
    <m/>
    <m/>
    <m/>
    <m/>
    <m/>
    <m/>
    <m/>
    <n v="102000000"/>
    <n v="102000000"/>
    <m/>
    <s v="Persona Natural"/>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1"/>
    <s v="Dirección_General"/>
    <s v="DRDGENE"/>
    <x v="1"/>
    <x v="1"/>
    <s v="Programas_de_Inversión_Bruta_de_Capital"/>
    <x v="9"/>
    <x v="11"/>
    <m/>
    <s v="Prestar los servicios profesionales como líder de arquitectura empresarial, estrategia e innovación para apoyar a la Dirección de Tecnología e Información en la alineación permanente para el uso estratégico de la tecnología en el Instituto para el cumplimiento del Plan Estratégico de TI PETI."/>
    <n v="85000000"/>
    <n v="85340000"/>
    <x v="4"/>
    <n v="12"/>
    <m/>
    <s v=" "/>
    <m/>
    <s v=" "/>
    <m/>
    <m/>
    <m/>
    <m/>
    <m/>
    <m/>
    <m/>
    <m/>
    <m/>
    <m/>
    <m/>
    <m/>
    <m/>
    <m/>
    <s v="Grupo de Innovación enviado a la DG"/>
    <m/>
    <m/>
    <n v="85000000"/>
    <n v="85000000"/>
    <m/>
    <s v="Persona Natural"/>
    <x v="0"/>
    <s v="Contratación Directa (ID)"/>
    <s v="Actividad: Laboratorio de Innovación y prototipado_x0009__x0009__x0009__x0009_. Origen: Proyecto estratégico 2.3.1 Implementación de las acciones estratégicas del Plan Estratégico de Tecnologías de la Información (PETI)_x0009__x0009__x0009__x0009__x0009__x0009__x0009__x0009__x0009__x0009_"/>
    <m/>
  </r>
  <r>
    <s v="PDTE"/>
    <x v="1"/>
    <s v="Dirección_General"/>
    <s v="DRDGENE"/>
    <x v="1"/>
    <x v="1"/>
    <s v="Programas_de_Inversión_Bruta_de_Capital"/>
    <x v="9"/>
    <x v="11"/>
    <m/>
    <s v="Prestar los servicios profesionales para la formulación, diseño, desarrollo e implementación del laboratorio de innovación y metodologías de innovación para generar la transformación en los procesos, productos y servicios de negocio del Instituto."/>
    <n v="85000000"/>
    <n v="85340000"/>
    <x v="4"/>
    <n v="12"/>
    <m/>
    <s v=" "/>
    <m/>
    <s v=" "/>
    <m/>
    <m/>
    <m/>
    <m/>
    <m/>
    <m/>
    <m/>
    <m/>
    <m/>
    <m/>
    <m/>
    <m/>
    <m/>
    <m/>
    <s v="Grupo de Innovación enviado a la DG"/>
    <m/>
    <m/>
    <n v="85000000"/>
    <n v="85000000"/>
    <m/>
    <s v="Persona Natural"/>
    <x v="0"/>
    <s v="Contratación Directa (ID)"/>
    <s v="Actividad: Laboratorio de Innovación y prototipado_x0009__x0009__x0009__x0009_. Origen: Proyecto estratégico 2.3.1 Implementación de las acciones estratégicas del Plan Estratégico de Tecnologías de la Información (PETI)_x0009__x0009__x0009__x0009__x0009__x0009__x0009__x0009__x0009__x0009_"/>
    <m/>
  </r>
  <r>
    <s v="PDTE"/>
    <x v="1"/>
    <s v="Dirección_General"/>
    <s v="DRDGENE"/>
    <x v="1"/>
    <x v="1"/>
    <s v="Programas_de_Inversión_Bruta_de_Capital"/>
    <x v="9"/>
    <x v="11"/>
    <m/>
    <s v="Prestar los servicios profesionales como Arquitecto de Soluciones para apoyar a la Dirección de Tecnología e Información en la definición de la Arquitectura de Solución para el Sistema de Información Misional del Instituto."/>
    <n v="85000000"/>
    <n v="85340000"/>
    <x v="4"/>
    <n v="12"/>
    <m/>
    <s v=" "/>
    <m/>
    <s v=" "/>
    <m/>
    <m/>
    <m/>
    <m/>
    <m/>
    <m/>
    <m/>
    <m/>
    <m/>
    <m/>
    <m/>
    <m/>
    <m/>
    <m/>
    <s v="Grupo de Innovación enviado a la DG"/>
    <m/>
    <m/>
    <n v="85000000"/>
    <n v="85000000"/>
    <m/>
    <s v="Persona Natural"/>
    <x v="0"/>
    <s v="Contratación Directa (ID)"/>
    <s v="Actividad: Uso y Apropiación de T.I. 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2"/>
    <x v="2"/>
    <s v="GASTOS_DE_COMERCIALIZACIÓN_Y_PRODUCCIÓN "/>
    <x v="0"/>
    <x v="0"/>
    <s v=" "/>
    <s v="Prestar los servicios técnicos como analista de datos para apoyar en las actividades relacionadas con la documentación de las servicios, soluciones e infraestructura del Instituto."/>
    <n v="33000000"/>
    <n v="33132000"/>
    <x v="1"/>
    <n v="12"/>
    <m/>
    <s v=" "/>
    <m/>
    <s v=" "/>
    <m/>
    <m/>
    <m/>
    <m/>
    <m/>
    <m/>
    <m/>
    <m/>
    <m/>
    <m/>
    <m/>
    <m/>
    <m/>
    <m/>
    <m/>
    <m/>
    <m/>
    <n v="33000000"/>
    <n v="33000000"/>
    <m/>
    <s v="Persona Natural"/>
    <x v="0"/>
    <s v="Contratación Directa (ID)"/>
    <s v="Actividad: Uso y Apropiación de T.I. 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0"/>
    <x v="0"/>
    <s v="ADQUISICIONES_DIFERENTES_DE_ACTIVOS_"/>
    <x v="0"/>
    <x v="0"/>
    <s v=" "/>
    <s v="Prestar los servicios profesionales para apoyar el análisis, consolidación y definición de requerimientos técnicos de soluciones tecnológicas para los procesos de contratación de la Dirección de Tecnología e Información, y apoyar la realización de la planeación y seguimiento a la ejecución del Plan Anual de Adquisiciones para la ejecución de los proyectos del área."/>
    <n v="102000000"/>
    <n v="102408000"/>
    <x v="0"/>
    <n v="12"/>
    <m/>
    <s v=" "/>
    <m/>
    <s v=" "/>
    <m/>
    <m/>
    <m/>
    <m/>
    <m/>
    <m/>
    <m/>
    <m/>
    <m/>
    <m/>
    <m/>
    <m/>
    <m/>
    <m/>
    <m/>
    <m/>
    <m/>
    <n v="102000000"/>
    <n v="102000000"/>
    <m/>
    <s v="Persona Natural"/>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1"/>
    <x v="1"/>
    <s v="Programas_de_Inversión_Bruta_de_Capital"/>
    <x v="9"/>
    <x v="11"/>
    <m/>
    <s v="Prestar los servicios profesionales para el apoyo a la Dirección de Tecnología e Información y sus Subdirecciones  en la formulación y ejecución de planes, proyectos y politicas de TI con el fin de dar cumplimiento a indicadores, metas y objetivos definidos por el plan Estrategico de TI, buscando la alineación permanente del uso de la tecnología con los objetivos estratégicos del Instituto en el orden administrativo, logistico, operativo y financiero."/>
    <n v="124800000"/>
    <n v="125299200"/>
    <x v="0"/>
    <n v="12"/>
    <m/>
    <s v=" "/>
    <m/>
    <s v=" "/>
    <m/>
    <m/>
    <m/>
    <m/>
    <m/>
    <m/>
    <m/>
    <m/>
    <m/>
    <m/>
    <m/>
    <m/>
    <m/>
    <m/>
    <m/>
    <m/>
    <m/>
    <n v="124800000"/>
    <n v="124800000"/>
    <m/>
    <s v="Persona Natural"/>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Subdirección_de_Información"/>
    <s v="SDINFOR"/>
    <x v="0"/>
    <x v="0"/>
    <s v="ADQUISICIONES_DIFERENTES_DE_ACTIVOS_"/>
    <x v="0"/>
    <x v="0"/>
    <s v=" "/>
    <s v="Prestar los servicios profesionales para realizar apoyo administrativo y operativo a la Subdirección de Información en el seguimiento a las actividades propias de esta área, la gestión y digitalización de documentos, tramite de correspondencia interna y externa, solicitud de viáticos, y demás actividades relacionadas."/>
    <n v="45893364"/>
    <n v="46076937"/>
    <x v="0"/>
    <n v="12"/>
    <m/>
    <s v=" "/>
    <m/>
    <s v=" "/>
    <m/>
    <m/>
    <m/>
    <m/>
    <m/>
    <m/>
    <m/>
    <m/>
    <m/>
    <m/>
    <m/>
    <m/>
    <m/>
    <m/>
    <m/>
    <m/>
    <m/>
    <n v="45893364"/>
    <n v="45893364"/>
    <m/>
    <s v="Persona Natural"/>
    <x v="0"/>
    <s v="Contratación Directa (ID)"/>
    <s v="Otra actividad detallada en el campo de comentarios porque no se encuentra en la lista de opciones. "/>
    <s v="Apoyo administrativo"/>
  </r>
  <r>
    <s v="PDTE"/>
    <x v="4"/>
    <s v="Subdirección_de_Información"/>
    <s v="SDINFOR"/>
    <x v="1"/>
    <x v="1"/>
    <s v="Programas_de_Inversión_Bruta_de_Capital"/>
    <x v="9"/>
    <x v="11"/>
    <m/>
    <s v="Prestar los servicios profesionales cómo líder de inteligencia y analítica de negocio para apoyar las actividades de planeación ejecución y seguimiento relacionadas con los proyectos de inteligencia y analítica de negocio y otros que le sean asignados."/>
    <n v="109736880"/>
    <n v="110175828"/>
    <x v="0"/>
    <n v="12"/>
    <m/>
    <s v=" "/>
    <m/>
    <s v=" "/>
    <m/>
    <m/>
    <m/>
    <m/>
    <m/>
    <m/>
    <m/>
    <m/>
    <m/>
    <m/>
    <m/>
    <m/>
    <m/>
    <m/>
    <m/>
    <m/>
    <m/>
    <n v="109736880"/>
    <n v="109736880"/>
    <m/>
    <s v="Persona Natural"/>
    <x v="0"/>
    <s v="Contratación Directa (ID)"/>
    <s v="Actividad: Sistema de Inteligencia y Analítica Institucional _x0009__x0009__x0009__x0009_. Origen: Proyecto estratégico 2.3.1 Implementación de las acciones estratégicas del Plan Estratégico de Tecnologías de la Información (PETI)_x0009__x0009__x0009__x0009__x0009__x0009__x0009__x0009__x0009__x0009_"/>
    <m/>
  </r>
  <r>
    <s v="PDTE"/>
    <x v="4"/>
    <s v="Subdirección_de_Información"/>
    <s v="SDINFOR"/>
    <x v="1"/>
    <x v="1"/>
    <s v="Programas_de_Inversión_Bruta_de_Capital"/>
    <x v="9"/>
    <x v="11"/>
    <m/>
    <s v="Prestar los servicios profesionales como arquitecto de inteligencia y analítica de negocio para apoyar las actividades de diseño, construcción e implementación relacionadas con la solución de inteligencia y analítica de negocio del Icfes y otras que le sean asignadas."/>
    <n v="102000000"/>
    <n v="102408000"/>
    <x v="0"/>
    <n v="12"/>
    <m/>
    <s v=" "/>
    <m/>
    <s v=" "/>
    <m/>
    <m/>
    <m/>
    <m/>
    <m/>
    <m/>
    <m/>
    <m/>
    <m/>
    <m/>
    <m/>
    <m/>
    <m/>
    <m/>
    <m/>
    <m/>
    <m/>
    <n v="102000000"/>
    <n v="102000000"/>
    <m/>
    <s v="Persona Natural"/>
    <x v="0"/>
    <s v="Contratación Directa (ID)"/>
    <s v="Actividad: Sistema de Inteligencia y Analítica Institucional _x0009__x0009__x0009__x0009_. Origen: Proyecto estratégico 2.3.1 Implementación de las acciones estratégicas del Plan Estratégico de Tecnologías de la Información (PETI)_x0009__x0009__x0009__x0009__x0009__x0009__x0009__x0009__x0009__x0009_"/>
    <m/>
  </r>
  <r>
    <s v="PDTE"/>
    <x v="4"/>
    <s v="Subdirección_de_Información"/>
    <s v="SDINFOR"/>
    <x v="1"/>
    <x v="1"/>
    <s v="Programas_de_Inversión_Bruta_de_Capital"/>
    <x v="9"/>
    <x v="11"/>
    <m/>
    <s v="Prestar los servicios profesionales cómo analista de inteligencia y analítica de negocio para apoyar las actividades de diseño y construcción relacionadas con la solución de inteligencia y analítica de negocio del instituto y otras que le sean asignadas"/>
    <n v="79126080"/>
    <n v="79442584"/>
    <x v="0"/>
    <n v="12"/>
    <m/>
    <s v=" "/>
    <m/>
    <s v=" "/>
    <m/>
    <m/>
    <m/>
    <m/>
    <m/>
    <m/>
    <m/>
    <m/>
    <m/>
    <m/>
    <m/>
    <m/>
    <m/>
    <m/>
    <m/>
    <m/>
    <m/>
    <n v="79126080"/>
    <n v="79126080"/>
    <m/>
    <s v="Persona Natural"/>
    <x v="0"/>
    <s v="Contratación Directa (ID)"/>
    <s v="Actividad: Sistema de Inteligencia y Analítica Institucional _x0009__x0009__x0009__x0009_. Origen: Proyecto estratégico 2.3.1 Implementación de las acciones estratégicas del Plan Estratégico de Tecnologías de la Información (PETI)_x0009__x0009__x0009__x0009__x0009__x0009__x0009__x0009__x0009__x0009_"/>
    <m/>
  </r>
  <r>
    <s v="PDTE"/>
    <x v="4"/>
    <s v="Subdirección_de_Información"/>
    <s v="SDINFOR"/>
    <x v="1"/>
    <x v="1"/>
    <s v="Programas_de_Inversión_Bruta_de_Capital"/>
    <x v="9"/>
    <x v="11"/>
    <m/>
    <s v="Prestar los servicios profesionales como oficial de seguridad de la información y continuidad del negocio para realizar las actividades de planeación, ejecución y seguimiento que conlleva la implementación del sistema de gestión de continuidad del negocio y ejecutar las actividades requeridas para la mejora continua del Sistema de Gestión de Seguridad de la Información."/>
    <n v="109736880"/>
    <n v="110175828"/>
    <x v="0"/>
    <n v="12"/>
    <m/>
    <s v=" "/>
    <m/>
    <s v=" "/>
    <m/>
    <m/>
    <m/>
    <m/>
    <m/>
    <m/>
    <m/>
    <m/>
    <m/>
    <m/>
    <m/>
    <m/>
    <m/>
    <m/>
    <m/>
    <m/>
    <m/>
    <n v="109736880"/>
    <n v="109736880"/>
    <m/>
    <s v="Persona Natural"/>
    <x v="0"/>
    <s v="Contratación Directa (ID)"/>
    <s v="Actividad: Plan de Seguridad y Privacidad de la Información. Origen: Planes MIPG"/>
    <m/>
  </r>
  <r>
    <s v="PDTE"/>
    <x v="4"/>
    <s v="Subdirección_de_Información"/>
    <s v="SDINFOR"/>
    <x v="1"/>
    <x v="1"/>
    <s v="Programas_de_Inversión_Bruta_de_Capital"/>
    <x v="9"/>
    <x v="11"/>
    <m/>
    <s v="Prestar los servicios profesionales como líder de seguridad de la información y continuidad del negocio para realizar las actividades que conllevan la implementación del sistema de gestión de continuidad del negocio y ejecutar las actividades para la mejora continua del Sistema de Gestión de Seguridad de la información."/>
    <n v="93500000"/>
    <n v="93874000"/>
    <x v="1"/>
    <n v="12"/>
    <m/>
    <s v=" "/>
    <m/>
    <s v=" "/>
    <m/>
    <m/>
    <m/>
    <m/>
    <m/>
    <m/>
    <m/>
    <m/>
    <m/>
    <m/>
    <m/>
    <m/>
    <m/>
    <m/>
    <m/>
    <m/>
    <m/>
    <n v="93500000"/>
    <n v="93500000"/>
    <m/>
    <s v="Persona Natural"/>
    <x v="0"/>
    <s v="Contratación Directa (ID)"/>
    <s v="Actividad: Plan de Seguridad y Privacidad de la Información. Origen: Planes MIPG"/>
    <m/>
  </r>
  <r>
    <s v="PDTE"/>
    <x v="4"/>
    <s v="Subdirección_de_Información"/>
    <s v="SDINFOR"/>
    <x v="1"/>
    <x v="1"/>
    <s v="Programas_de_Inversión_Bruta_de_Capital"/>
    <x v="9"/>
    <x v="11"/>
    <m/>
    <s v="Prestar los servicios profesionales para apoyar en la planeación, ejecución y seguimiento de las actividades relacionadas con la identificación, diseño, implementación, soporte, uso y apropiación de los servicios de interoperabilidad del Instituto."/>
    <n v="138671652"/>
    <n v="139226339"/>
    <x v="0"/>
    <n v="12"/>
    <m/>
    <s v=" "/>
    <m/>
    <s v=" "/>
    <m/>
    <m/>
    <m/>
    <m/>
    <m/>
    <m/>
    <m/>
    <m/>
    <m/>
    <m/>
    <m/>
    <m/>
    <m/>
    <m/>
    <m/>
    <m/>
    <m/>
    <n v="138671652"/>
    <n v="138671652"/>
    <m/>
    <s v="Persona Natural"/>
    <x v="0"/>
    <s v="Contratación Directa (ID)"/>
    <s v="Actividad: Interoperabilidad _x0009__x0009__x0009__x0009_. Origen: Proyecto estratégico 2.3.1 Implementación de las acciones estratégicas del Plan Estratégico de Tecnologías de la Información (PETI)_x0009__x0009__x0009__x0009__x0009__x0009__x0009__x0009__x0009__x0009_"/>
    <m/>
  </r>
  <r>
    <s v="PDTE"/>
    <x v="4"/>
    <s v="Subdirección_de_Información"/>
    <s v="SDINFOR"/>
    <x v="1"/>
    <x v="1"/>
    <s v="Programas_de_Inversión_Bruta_de_Capital"/>
    <x v="9"/>
    <x v="11"/>
    <m/>
    <s v="Prestar los servicios profesionales para apoyar en la ejecución de las actividades relacionadas con la identificación, diseño, implementación, soporte, uso y apropiación de los servicios de interoperabilidad del Instituto."/>
    <n v="93500000"/>
    <n v="93874000"/>
    <x v="1"/>
    <n v="12"/>
    <m/>
    <s v=" "/>
    <m/>
    <s v=" "/>
    <m/>
    <m/>
    <m/>
    <m/>
    <m/>
    <m/>
    <m/>
    <m/>
    <m/>
    <m/>
    <m/>
    <m/>
    <m/>
    <m/>
    <m/>
    <m/>
    <m/>
    <n v="93500000"/>
    <n v="93500000"/>
    <m/>
    <s v="Persona Natural"/>
    <x v="0"/>
    <s v="Contratación Directa (ID)"/>
    <s v="Actividad: Interoperabilidad _x0009__x0009__x0009__x0009_. Origen: Proyecto estratégico 2.3.1 Implementación de las acciones estratégicas del Plan Estratégico de Tecnologías de la Información (PETI)_x0009__x0009__x0009__x0009__x0009__x0009__x0009__x0009__x0009__x0009_"/>
    <m/>
  </r>
  <r>
    <s v="PDTE"/>
    <x v="4"/>
    <s v="Subdirección_de_Información"/>
    <s v="SDINFOR"/>
    <x v="1"/>
    <x v="1"/>
    <s v="Programas_de_Inversión_Bruta_de_Capital"/>
    <x v="9"/>
    <x v="11"/>
    <m/>
    <s v="Prestar los servicios profesionales como analista del grupo de gobierno y calidad de datos para realizar las actividades que conllevan la implementación del Sistema de Gestión y Gobierno de Datos – SGGD"/>
    <n v="86250000"/>
    <n v="86595000"/>
    <x v="0"/>
    <n v="12"/>
    <m/>
    <s v=" "/>
    <m/>
    <s v=" "/>
    <m/>
    <m/>
    <m/>
    <m/>
    <m/>
    <m/>
    <m/>
    <m/>
    <m/>
    <m/>
    <m/>
    <m/>
    <m/>
    <m/>
    <m/>
    <m/>
    <m/>
    <n v="86250000"/>
    <n v="86250000"/>
    <m/>
    <s v="Persona Natural"/>
    <x v="0"/>
    <s v="Contratación Directa (ID)"/>
    <s v="Actividad: Sistema de Gestión y Gobierno de Datos – SGGD. Origen: Línea base Plan de Acción Institucional 2020"/>
    <m/>
  </r>
  <r>
    <s v="PDTE"/>
    <x v="4"/>
    <s v="Subdirección_de_Información"/>
    <s v="SDINFOR"/>
    <x v="1"/>
    <x v="1"/>
    <s v="Programas_de_Inversión_Bruta_de_Capital"/>
    <x v="9"/>
    <x v="11"/>
    <m/>
    <s v="Prestar los servicios profesionales como administrador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y migración de datos que le sean asignadas."/>
    <n v="90000000"/>
    <n v="90360000"/>
    <x v="0"/>
    <n v="12"/>
    <m/>
    <s v=" "/>
    <m/>
    <s v=" "/>
    <m/>
    <m/>
    <m/>
    <m/>
    <m/>
    <m/>
    <m/>
    <m/>
    <m/>
    <m/>
    <m/>
    <m/>
    <m/>
    <m/>
    <m/>
    <m/>
    <m/>
    <n v="90000000"/>
    <n v="90000000"/>
    <m/>
    <s v="Persona Natural"/>
    <x v="0"/>
    <s v="Contratación Directa (ID)"/>
    <s v="Actividad: Gestión de arquitectura de datos e información_x0009__x0009__x0009__x0009_. Origen: Proyecto estratégico 2.3.1 Implementación de las acciones estratégicas del Plan Estratégico de Tecnologías de la Información (PETI)_x0009__x0009__x0009__x0009__x0009__x0009__x0009__x0009__x0009__x0009_"/>
    <m/>
  </r>
  <r>
    <s v="PDTE"/>
    <x v="4"/>
    <s v="Subdirección_de_Información"/>
    <s v="SDINFOR"/>
    <x v="1"/>
    <x v="1"/>
    <s v="Programas_de_Inversión_Bruta_de_Capital"/>
    <x v="9"/>
    <x v="11"/>
    <m/>
    <s v="Prestar los servicios profesionales como líder de datos para realizar la planeación, ejecución y seguimiento relacionada con el diseño, construcción, soporte, mantenimiento y análisis de los componentes de información del Instituto de acuerdo con la normatividad vigente y las necesidades del Instituto."/>
    <n v="109736880"/>
    <n v="110175828"/>
    <x v="0"/>
    <n v="12"/>
    <m/>
    <s v=" "/>
    <m/>
    <s v=" "/>
    <m/>
    <m/>
    <m/>
    <m/>
    <m/>
    <m/>
    <m/>
    <m/>
    <m/>
    <m/>
    <m/>
    <m/>
    <m/>
    <m/>
    <m/>
    <m/>
    <m/>
    <n v="109736880"/>
    <n v="109736880"/>
    <m/>
    <s v="Persona Natural"/>
    <x v="0"/>
    <s v="Contratación Directa (ID)"/>
    <s v="Actividad: Gestión de arquitectura de datos e información_x0009__x0009__x0009__x0009_. Origen: Proyecto estratégico 2.3.1 Implementación de las acciones estratégicas del Plan Estratégico de Tecnologías de la Información (PETI)_x0009__x0009__x0009__x0009__x0009__x0009__x0009__x0009__x0009__x0009_"/>
    <m/>
  </r>
  <r>
    <s v="PDTE"/>
    <x v="4"/>
    <s v="Subdirección_de_Información"/>
    <s v="SDINFOR"/>
    <x v="1"/>
    <x v="1"/>
    <s v="Programas_de_Inversión_Bruta_de_Capital"/>
    <x v="9"/>
    <x v="11"/>
    <m/>
    <s v="Prestar los servicios profesionales como analista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migración de datos y administración de bases de datos que le sean asignadas; proponer mejoras en los procesos relacionados con la gestión de componentes de información del Instituto."/>
    <n v="102000000"/>
    <n v="102408000"/>
    <x v="0"/>
    <n v="12"/>
    <m/>
    <s v=" "/>
    <m/>
    <s v=" "/>
    <m/>
    <m/>
    <m/>
    <m/>
    <m/>
    <m/>
    <m/>
    <m/>
    <m/>
    <m/>
    <m/>
    <m/>
    <m/>
    <m/>
    <m/>
    <m/>
    <m/>
    <n v="102000000"/>
    <n v="102000000"/>
    <m/>
    <s v="Persona Natural"/>
    <x v="0"/>
    <s v="Contratación Directa (ID)"/>
    <s v="Actividad: Gestión de arquitectura de datos e información_x0009__x0009__x0009__x0009_. Origen: Proyecto estratégico 2.3.1 Implementación de las acciones estratégicas del Plan Estratégico de Tecnologías de la Información (PETI)_x0009__x0009__x0009__x0009__x0009__x0009__x0009__x0009__x0009__x0009_"/>
    <m/>
  </r>
  <r>
    <s v="PDTE"/>
    <x v="4"/>
    <s v="Subdirección_de_Información"/>
    <s v="SDINFOR"/>
    <x v="1"/>
    <x v="1"/>
    <s v="Programas_de_Inversión_Bruta_de_Capital"/>
    <x v="9"/>
    <x v="11"/>
    <m/>
    <s v="Prestar los servicios profesionales como analista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que le sean asignadas."/>
    <n v="78000000"/>
    <n v="78312000"/>
    <x v="0"/>
    <n v="12"/>
    <m/>
    <s v=" "/>
    <m/>
    <s v=" "/>
    <m/>
    <m/>
    <m/>
    <m/>
    <m/>
    <m/>
    <m/>
    <m/>
    <m/>
    <m/>
    <m/>
    <m/>
    <m/>
    <m/>
    <m/>
    <m/>
    <m/>
    <n v="78000000"/>
    <n v="78000000"/>
    <m/>
    <s v="Persona Natural"/>
    <x v="0"/>
    <s v="Contratación Directa (ID)"/>
    <s v="Actividad: Gestión de arquitectura de datos e información_x0009__x0009__x0009__x0009_. Origen: Proyecto estratégico 2.3.1 Implementación de las acciones estratégicas del Plan Estratégico de Tecnologías de la Información (PETI)_x0009__x0009__x0009__x0009__x0009__x0009__x0009__x0009__x0009__x0009_"/>
    <m/>
  </r>
  <r>
    <s v="PDTE"/>
    <x v="4"/>
    <s v="Subdirección_de_Información"/>
    <s v="SDINFOR"/>
    <x v="1"/>
    <x v="1"/>
    <s v="Programas_de_Inversión_Bruta_de_Capital"/>
    <x v="9"/>
    <x v="11"/>
    <m/>
    <s v="Prestar los servicios profesionales como analista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que le sean asignadas."/>
    <n v="71500000"/>
    <n v="71786000"/>
    <x v="0"/>
    <n v="12"/>
    <m/>
    <s v=" "/>
    <m/>
    <s v=" "/>
    <m/>
    <m/>
    <m/>
    <m/>
    <m/>
    <m/>
    <m/>
    <m/>
    <m/>
    <m/>
    <m/>
    <m/>
    <m/>
    <m/>
    <m/>
    <m/>
    <m/>
    <n v="71500000"/>
    <n v="71500000"/>
    <m/>
    <s v="Persona Natural"/>
    <x v="0"/>
    <s v="Contratación Directa (ID)"/>
    <s v="Actividad: Gestión de arquitectura de datos e información_x0009__x0009__x0009__x0009_. Origen: Proyecto estratégico 2.3.1 Implementación de las acciones estratégicas del Plan Estratégico de Tecnologías de la Información (PETI)_x0009__x0009__x0009__x0009__x0009__x0009__x0009__x0009__x0009__x0009_"/>
    <m/>
  </r>
  <r>
    <s v="PDTE"/>
    <x v="4"/>
    <s v="Subdirección_de_Información"/>
    <s v="SDINFOR"/>
    <x v="2"/>
    <x v="2"/>
    <s v="GASTOS_DE_COMERCIALIZACIÓN_Y_PRODUCCIÓN "/>
    <x v="0"/>
    <x v="0"/>
    <s v=" "/>
    <s v="Prestar los servicios profesionales como analista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que le sean asignadas."/>
    <n v="71500000"/>
    <n v="71786000"/>
    <x v="0"/>
    <n v="12"/>
    <m/>
    <s v=" "/>
    <m/>
    <s v=" "/>
    <m/>
    <m/>
    <m/>
    <m/>
    <m/>
    <m/>
    <m/>
    <m/>
    <m/>
    <m/>
    <m/>
    <m/>
    <m/>
    <m/>
    <m/>
    <m/>
    <m/>
    <n v="71500000"/>
    <n v="71500000"/>
    <m/>
    <s v="Persona Natural"/>
    <x v="0"/>
    <s v="Contratación Directa (ID)"/>
    <s v="Actividad: Gestión de arquitectura de datos e información_x0009__x0009__x0009__x0009_. Origen: Proyecto estratégico 2.3.1 Implementación de las acciones estratégicas del Plan Estratégico de Tecnologías de la Información (PETI)_x0009__x0009__x0009__x0009__x0009__x0009__x0009__x0009__x0009__x0009_"/>
    <m/>
  </r>
  <r>
    <s v="PDTE"/>
    <x v="4"/>
    <s v="Subdirección_de_Información"/>
    <s v="SDINFOR"/>
    <x v="2"/>
    <x v="2"/>
    <s v="GASTOS_DE_COMERCIALIZACIÓN_Y_PRODUCCIÓN "/>
    <x v="0"/>
    <x v="0"/>
    <s v=" "/>
    <s v="Prestar los servicios profesionales como analista de datos para apoyar en las actividades relacionadas con la administración, soporte y mantenimiento, calidad y migración de los componentes de información y servicios de información del Instituto."/>
    <n v="82500000"/>
    <n v="82830000"/>
    <x v="1"/>
    <n v="12"/>
    <m/>
    <s v=" "/>
    <m/>
    <s v=" "/>
    <m/>
    <m/>
    <m/>
    <m/>
    <m/>
    <m/>
    <m/>
    <m/>
    <m/>
    <m/>
    <m/>
    <m/>
    <m/>
    <m/>
    <m/>
    <m/>
    <m/>
    <n v="82500000"/>
    <n v="82500000"/>
    <m/>
    <s v="Persona Natural"/>
    <x v="0"/>
    <s v="Contratación Directa (ID)"/>
    <s v="Actividad: Gestión de arquitectura de datos e información_x0009__x0009__x0009__x0009_. Origen: Proyecto estratégico 2.3.1 Implementación de las acciones estratégicas del Plan Estratégico de Tecnologías de la Información (PETI)_x0009__x0009__x0009__x0009__x0009__x0009__x0009__x0009__x0009__x0009_"/>
    <m/>
  </r>
  <r>
    <s v="PDTE"/>
    <x v="4"/>
    <s v="Subdirección_de_Información"/>
    <s v="SDINFOR"/>
    <x v="2"/>
    <x v="2"/>
    <s v="GASTOS_DE_COMERCIALIZACIÓN_Y_PRODUCCIÓN "/>
    <x v="0"/>
    <x v="0"/>
    <s v=" "/>
    <s v="Prestar los servicios profesionales para apoyar en la planeación, ejecución y seguimiento de las actividades relacionadas con la administración, soporte, mantenimiento, calidad y migración de los componentes de información y servicios de información del Instituto."/>
    <n v="102000000"/>
    <n v="102408000"/>
    <x v="0"/>
    <n v="12"/>
    <m/>
    <s v=" "/>
    <m/>
    <s v=" "/>
    <m/>
    <m/>
    <m/>
    <m/>
    <m/>
    <m/>
    <m/>
    <m/>
    <m/>
    <m/>
    <m/>
    <m/>
    <m/>
    <m/>
    <m/>
    <m/>
    <m/>
    <n v="102000000"/>
    <n v="102000000"/>
    <m/>
    <s v="Persona Natural"/>
    <x v="0"/>
    <s v="Contratación Directa (ID)"/>
    <s v="Actividad: Gestión de arquitectura de datos e información_x0009__x0009__x0009__x0009_. Origen: Proyecto estratégico 2.3.1 Implementación de las acciones estratégicas del Plan Estratégico de Tecnologías de la Información (PETI)_x0009__x0009__x0009__x0009__x0009__x0009__x0009__x0009__x0009__x0009_"/>
    <m/>
  </r>
  <r>
    <s v="PDTE"/>
    <x v="4"/>
    <s v="Subdirección_de_Información"/>
    <s v="SDINFOR"/>
    <x v="0"/>
    <x v="0"/>
    <s v="ADQUISICIONES_DIFERENTES_DE_ACTIVOS_"/>
    <x v="0"/>
    <x v="0"/>
    <s v=" "/>
    <s v="Prestar los servicios profesionales para apoyar el soporte de la herramienta ERP y sus distintos módulos."/>
    <n v="102000000"/>
    <n v="102408000"/>
    <x v="0"/>
    <n v="12"/>
    <m/>
    <s v=" "/>
    <m/>
    <s v=" "/>
    <m/>
    <m/>
    <m/>
    <m/>
    <m/>
    <m/>
    <m/>
    <m/>
    <m/>
    <m/>
    <m/>
    <m/>
    <m/>
    <m/>
    <m/>
    <m/>
    <m/>
    <n v="102000000"/>
    <n v="102000000"/>
    <m/>
    <s v="Persona Natural"/>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Subdirección_de_Información"/>
    <s v="SDINFOR"/>
    <x v="2"/>
    <x v="2"/>
    <s v="GASTOS_DE_COMERCIALIZACIÓN_Y_PRODUCCIÓN "/>
    <x v="0"/>
    <x v="0"/>
    <s v=" "/>
    <s v="Prestar los servicios profesionales como administrador de los portales web del Instituto y otras aplicaciones que le sean asignadas."/>
    <n v="86250000"/>
    <n v="86595000"/>
    <x v="0"/>
    <n v="12"/>
    <m/>
    <s v=" "/>
    <m/>
    <s v=" "/>
    <m/>
    <m/>
    <m/>
    <m/>
    <m/>
    <m/>
    <m/>
    <m/>
    <m/>
    <m/>
    <m/>
    <m/>
    <m/>
    <m/>
    <m/>
    <m/>
    <m/>
    <n v="86250000"/>
    <n v="86250000"/>
    <s v="OPERADOR BANCARIO"/>
    <s v="Persona Natural"/>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Subdirección_de_Desarrollo_de_Aplicaciones"/>
    <s v="SDDESAP"/>
    <x v="1"/>
    <x v="1"/>
    <s v="Programas_de_Inversión_Bruta_de_Capital"/>
    <x v="9"/>
    <x v="11"/>
    <m/>
    <s v="Prestar los servicios profesionales para el cumplimiento del modelo de Desarrollo de Software del Icfes, y garantizar la calidad de los productos de software en la Dirección de Tecnología del Icfes."/>
    <n v="93500000"/>
    <n v="93874000"/>
    <x v="1"/>
    <n v="12"/>
    <m/>
    <s v=" "/>
    <m/>
    <s v=" "/>
    <m/>
    <m/>
    <m/>
    <m/>
    <m/>
    <m/>
    <m/>
    <m/>
    <m/>
    <m/>
    <m/>
    <m/>
    <m/>
    <m/>
    <m/>
    <m/>
    <m/>
    <n v="93500000"/>
    <n v="93500000"/>
    <m/>
    <s v="Persona Natural"/>
    <x v="0"/>
    <s v="Contratación Directa (ID)"/>
    <s v="Actividad: Evolucionar (estabilizar) soluciones misionales y de apoyo. Origen: Línea base Plan de Acción Institucional 2020"/>
    <m/>
  </r>
  <r>
    <s v="PDTE"/>
    <x v="4"/>
    <s v="Subdirección_de_Desarrollo_de_Aplicaciones"/>
    <s v="SDDESAP"/>
    <x v="1"/>
    <x v="1"/>
    <s v="Programas_de_Inversión_Bruta_de_Capital"/>
    <x v="9"/>
    <x v="11"/>
    <m/>
    <s v="Prestar los servicios profesionales como arquitecto de soluciones de tecnología e información para apoyar a la Subdirección de Desarrollo de Aplicaciones en el diseño, construcción y documentación de las arquitecturas de solución proyectos de tecnología e información, aplicando los lineamientos de arquitectura empresarial, patrones de diseño y requerimientos no funcionales."/>
    <n v="108100000"/>
    <n v="108532400"/>
    <x v="0"/>
    <n v="12"/>
    <m/>
    <s v=" "/>
    <m/>
    <s v=" "/>
    <m/>
    <m/>
    <m/>
    <m/>
    <m/>
    <m/>
    <m/>
    <m/>
    <m/>
    <m/>
    <m/>
    <m/>
    <m/>
    <m/>
    <m/>
    <m/>
    <m/>
    <n v="108100000"/>
    <n v="108100000"/>
    <m/>
    <s v="Persona Natural"/>
    <x v="0"/>
    <s v="Contratación Directa (ID)"/>
    <s v="Actividad: Evolucionar (estabilizar) soluciones misionales y de apoyo. Origen: Línea base Plan de Acción Institucional 2020"/>
    <m/>
  </r>
  <r>
    <s v="PDTE"/>
    <x v="4"/>
    <s v="Subdirección_de_Desarrollo_de_Aplicaciones"/>
    <s v="SDDESAP"/>
    <x v="1"/>
    <x v="1"/>
    <s v="Programas_de_Inversión_Bruta_de_Capital"/>
    <x v="9"/>
    <x v="11"/>
    <m/>
    <s v="Prestar los servicios profesionales como analista de negocio para apoyar a la Subdirección de Desarrollo de Aplicaciones en la especificación de requerimientos funcionales (comportamientos específicos del sistema de información) y requerimientos no funcionales (criterios para evaluar la operación de un servicio de tecnología de información) a partir de las necesidades de las áreas de negocio."/>
    <n v="77000000"/>
    <n v="77308000"/>
    <x v="1"/>
    <n v="12"/>
    <m/>
    <s v=" "/>
    <m/>
    <s v=" "/>
    <m/>
    <m/>
    <m/>
    <m/>
    <m/>
    <m/>
    <m/>
    <m/>
    <m/>
    <m/>
    <m/>
    <m/>
    <m/>
    <m/>
    <m/>
    <m/>
    <m/>
    <n v="77000000"/>
    <n v="77000000"/>
    <m/>
    <s v="Persona Natural"/>
    <x v="0"/>
    <s v="Contratación Directa (ID)"/>
    <s v="Actividad: Evolucionar (estabilizar) soluciones misionales y de apoyo. Origen: Línea base Plan de Acción Institucional 2022"/>
    <m/>
  </r>
  <r>
    <s v="PDTE"/>
    <x v="4"/>
    <s v="Subdirección_de_Desarrollo_de_Aplicaciones"/>
    <s v="SDDESAP"/>
    <x v="1"/>
    <x v="1"/>
    <s v="Programas_de_Inversión_Bruta_de_Capital"/>
    <x v="9"/>
    <x v="11"/>
    <m/>
    <s v="Prestar los servicios profesionales como analista de negocio para apoyar a la Subdirección de Desarrollo de Aplicaciones en la especificación de requerimientos funcionales (comportamientos específicos del sistema de información) y requerimientos no funcionales (criterios para evaluar la operación de un servicio de tecnología de información) a partir de las necesidades de las áreas de negocio."/>
    <n v="80500000"/>
    <n v="80822000"/>
    <x v="0"/>
    <n v="12"/>
    <m/>
    <s v=" "/>
    <m/>
    <s v=" "/>
    <m/>
    <m/>
    <m/>
    <m/>
    <m/>
    <m/>
    <m/>
    <m/>
    <m/>
    <m/>
    <m/>
    <m/>
    <m/>
    <m/>
    <m/>
    <m/>
    <m/>
    <n v="80500000"/>
    <n v="80500000"/>
    <m/>
    <s v="Persona Natural"/>
    <x v="0"/>
    <s v="Contratación Directa (ID)"/>
    <s v="Actividad: Evolucionar (estabilizar) soluciones misionales y de apoyo. Origen: Línea base Plan de Acción Institucional 2023"/>
    <m/>
  </r>
  <r>
    <s v="PDTE"/>
    <x v="4"/>
    <s v="Subdirección_de_Desarrollo_de_Aplicaciones"/>
    <s v="SDDESAP"/>
    <x v="1"/>
    <x v="1"/>
    <s v="Programas_de_Inversión_Bruta_de_Capital"/>
    <x v="9"/>
    <x v="11"/>
    <m/>
    <s v="Prestar los servicios profesionales como analista de negocio para apoyar a la Subdirección de Desarrollo de Aplicaciones en la especificación de requerimientos funcionales (comportamientos específicos del sistema de información) y requerimientos no funcionales (criterios para evaluar la operación de un servicio de tecnología de información) a partir de las necesidades de las áreas de negocio."/>
    <n v="77000000"/>
    <n v="77308000"/>
    <x v="1"/>
    <n v="12"/>
    <m/>
    <s v=" "/>
    <m/>
    <s v=" "/>
    <m/>
    <m/>
    <m/>
    <m/>
    <m/>
    <m/>
    <m/>
    <m/>
    <m/>
    <m/>
    <m/>
    <m/>
    <m/>
    <m/>
    <m/>
    <m/>
    <m/>
    <n v="77000000"/>
    <n v="77000000"/>
    <m/>
    <s v="Persona Natural"/>
    <x v="0"/>
    <s v="Contratación Directa (ID)"/>
    <s v="Actividad: Evolucionar (estabilizar) soluciones misionales y de apoyo. Origen: Línea base Plan de Acción Institucional 2024"/>
    <m/>
  </r>
  <r>
    <s v="PDTE"/>
    <x v="4"/>
    <s v="Subdirección_de_Desarrollo_de_Aplicaciones"/>
    <s v="SDDESAP"/>
    <x v="1"/>
    <x v="1"/>
    <s v="Programas_de_Inversión_Bruta_de_Capital"/>
    <x v="9"/>
    <x v="11"/>
    <m/>
    <s v="Prestar los servicios profesionales para apoyar a la Subdirección de Desarrollo de Aplicaciones en la planeación, coordinación, ejecución y seguimiento al desarrollo de las soluciones de tecnología e información asignadas "/>
    <n v="102000000"/>
    <n v="102408000"/>
    <x v="0"/>
    <n v="12"/>
    <m/>
    <s v=" "/>
    <m/>
    <s v=" "/>
    <m/>
    <m/>
    <m/>
    <m/>
    <m/>
    <m/>
    <m/>
    <m/>
    <m/>
    <m/>
    <m/>
    <m/>
    <m/>
    <m/>
    <m/>
    <m/>
    <m/>
    <n v="102000000"/>
    <n v="102000000"/>
    <m/>
    <s v="Persona Natural"/>
    <x v="0"/>
    <s v="Contratación Directa (ID)"/>
    <s v="Actividad: Evolucionar (estabilizar) soluciones misionales y de apoyo. Origen: Línea base Plan de Acción Institucional 2025"/>
    <m/>
  </r>
  <r>
    <s v="PDTE"/>
    <x v="4"/>
    <s v="Subdirección_de_Desarrollo_de_Aplicaciones"/>
    <s v="SDDESAP"/>
    <x v="1"/>
    <x v="1"/>
    <s v="Programas_de_Inversión_Bruta_de_Capital"/>
    <x v="9"/>
    <x v="11"/>
    <m/>
    <s v="Prestar los servicios profesionales para apoyar a la Subdirección de Desarrollo de Aplicaciones en la planeación, ejecución y seguimiento de los proyectos de tecnología e información que le sean asignados; y apoyar en la mejora continua de los sistemas de gestión del instituto."/>
    <n v="102000000"/>
    <n v="102408000"/>
    <x v="0"/>
    <n v="12"/>
    <m/>
    <s v=" "/>
    <m/>
    <s v=" "/>
    <m/>
    <m/>
    <m/>
    <m/>
    <m/>
    <m/>
    <m/>
    <m/>
    <m/>
    <m/>
    <m/>
    <m/>
    <m/>
    <m/>
    <m/>
    <m/>
    <m/>
    <n v="102000000"/>
    <n v="102000000"/>
    <m/>
    <s v="Persona Natural"/>
    <x v="0"/>
    <s v="Contratación Directa (ID)"/>
    <s v="Actividad: Evolucionar (estabilizar) soluciones misionales y de apoyo. Origen: Línea base Plan de Acción Institucional 2026"/>
    <m/>
  </r>
  <r>
    <s v="PDTE"/>
    <x v="4"/>
    <s v="Subdirección_de_Desarrollo_de_Aplicaciones"/>
    <s v="SDDESAP"/>
    <x v="1"/>
    <x v="1"/>
    <s v="Programas_de_Inversión_Bruta_de_Capital"/>
    <x v="9"/>
    <x v="11"/>
    <m/>
    <s v="Prestar los servicios profesionales como desarrollador de software, para la construcción e implantación de nuevas funcionalidades en las soluciones de TI asignadas y mantenimientos sobre las funcionalidades ya existentes y proponer mejoras a la metodología de desarrollo de software del Instituto, así como apoyar la verificación de la ejecución de las pruebas realizadas sobre los desarrollos."/>
    <n v="71500000"/>
    <n v="71786000"/>
    <x v="1"/>
    <n v="12"/>
    <m/>
    <s v=" "/>
    <m/>
    <s v=" "/>
    <m/>
    <m/>
    <m/>
    <m/>
    <m/>
    <m/>
    <m/>
    <m/>
    <m/>
    <m/>
    <m/>
    <m/>
    <m/>
    <m/>
    <m/>
    <m/>
    <m/>
    <n v="71500000"/>
    <n v="71500000"/>
    <m/>
    <s v="Persona Natural"/>
    <x v="0"/>
    <s v="Contratación Directa (ID)"/>
    <s v="Actividad: Evolucionar (estabilizar) soluciones misionales y de apoyo. Origen: Línea base Plan de Acción Institucional 2027"/>
    <m/>
  </r>
  <r>
    <s v="PDTE"/>
    <x v="4"/>
    <s v="Subdirección_de_Desarrollo_de_Aplicaciones"/>
    <s v="SDDESAP"/>
    <x v="1"/>
    <x v="1"/>
    <s v="Programas_de_Inversión_Bruta_de_Capital"/>
    <x v="9"/>
    <x v="11"/>
    <m/>
    <s v="Prestar los servicios profesionales como desarrollador de software, para la construcción e implantación de nuevas funcionalidades en las soluciones de TI asignadas y mantenimientos sobre las funcionalidades ya existentes y proponer mejoras a la metodología de desarrollo de software del Instituto, así como apoyar la verificación de la ejecución de las pruebas realizadas sobre los desarrollos."/>
    <n v="74750000"/>
    <n v="75049000"/>
    <x v="0"/>
    <n v="12"/>
    <m/>
    <s v=" "/>
    <m/>
    <s v=" "/>
    <m/>
    <m/>
    <m/>
    <m/>
    <m/>
    <m/>
    <m/>
    <m/>
    <m/>
    <m/>
    <m/>
    <m/>
    <m/>
    <m/>
    <m/>
    <m/>
    <m/>
    <n v="74750000"/>
    <n v="74750000"/>
    <m/>
    <s v="Persona Natural"/>
    <x v="0"/>
    <s v="Contratación Directa (ID)"/>
    <s v="Actividad: Evolucionar (estabilizar) soluciones misionales y de apoyo. Origen: Línea base Plan de Acción Institucional 2028"/>
    <m/>
  </r>
  <r>
    <s v="PDTE"/>
    <x v="4"/>
    <s v="Subdirección_de_Desarrollo_de_Aplicaciones"/>
    <s v="SDDESAP"/>
    <x v="1"/>
    <x v="1"/>
    <s v="Programas_de_Inversión_Bruta_de_Capital"/>
    <x v="9"/>
    <x v="11"/>
    <m/>
    <s v="Prestar los servicios profesionales como desarrollador de software, para la construcción e implantación de nuevas funcionalidades en las soluciones de TI asignadas y mantenimientos sobre las funcionalidades ya existentes y proponer mejoras a la metodología de desarrollo de software del Instituto, así como apoyar la verificación de la ejecución de las pruebas realizadas sobre los desarrollos."/>
    <n v="74750000"/>
    <n v="75049000"/>
    <x v="0"/>
    <n v="12"/>
    <m/>
    <s v=" "/>
    <m/>
    <s v=" "/>
    <m/>
    <m/>
    <m/>
    <m/>
    <m/>
    <m/>
    <m/>
    <m/>
    <m/>
    <m/>
    <m/>
    <m/>
    <m/>
    <m/>
    <m/>
    <m/>
    <m/>
    <n v="74750000"/>
    <n v="74750000"/>
    <m/>
    <s v="Persona Natural"/>
    <x v="0"/>
    <s v="Contratación Directa (ID)"/>
    <s v="Actividad: Evolucionar (estabilizar) soluciones misionales y de apoyo. Origen: Línea base Plan de Acción Institucional 2029"/>
    <m/>
  </r>
  <r>
    <s v="PDTE"/>
    <x v="4"/>
    <s v="Subdirección_de_Desarrollo_de_Aplicaciones"/>
    <s v="SDDESAP"/>
    <x v="1"/>
    <x v="1"/>
    <s v="Programas_de_Inversión_Bruta_de_Capital"/>
    <x v="9"/>
    <x v="11"/>
    <m/>
    <s v="Prestar los servicios profesionales como desarrollador de software, para la construcción e implantación de nuevas funcionalidades en las soluciones de TI asignadas y mantenimientos sobre las funcionalidades ya existentes y proponer mejoras a la metodología de desarrollo de software del Instituto, así como apoyar la verificación de la ejecución de las pruebas realizadas sobre los desarrollos."/>
    <n v="71500000"/>
    <n v="71786000"/>
    <x v="1"/>
    <n v="12"/>
    <m/>
    <s v=" "/>
    <m/>
    <s v=" "/>
    <m/>
    <m/>
    <m/>
    <m/>
    <m/>
    <m/>
    <m/>
    <m/>
    <m/>
    <m/>
    <m/>
    <m/>
    <m/>
    <m/>
    <m/>
    <m/>
    <m/>
    <n v="71500000"/>
    <n v="71500000"/>
    <m/>
    <s v="Persona Natural"/>
    <x v="0"/>
    <s v="Contratación Directa (ID)"/>
    <s v="Actividad: Evolucionar (estabilizar) soluciones misionales y de apoyo. Origen: Línea base Plan de Acción Institucional 2030"/>
    <m/>
  </r>
  <r>
    <s v="PDTE"/>
    <x v="4"/>
    <s v="Subdirección_de_Desarrollo_de_Aplicaciones"/>
    <s v="SDDESAP"/>
    <x v="1"/>
    <x v="1"/>
    <s v="Programas_de_Inversión_Bruta_de_Capital"/>
    <x v="9"/>
    <x v="11"/>
    <m/>
    <s v="Prestar los servicios profesionales como desarrollador de software, para la construcción e implantación de nuevas funcionalidades en las soluciones de TI asignadas y mantenimientos sobre las funcionalidades ya existentes y proponer mejoras a la metodología de desarrollo de software del Instituto, así como apoyar la verificación de la ejecución de las pruebas realizadas sobre los desarrollos."/>
    <n v="71500000"/>
    <n v="71786000"/>
    <x v="1"/>
    <n v="12"/>
    <m/>
    <s v=" "/>
    <m/>
    <s v=" "/>
    <m/>
    <m/>
    <m/>
    <m/>
    <m/>
    <m/>
    <m/>
    <m/>
    <m/>
    <m/>
    <m/>
    <m/>
    <m/>
    <m/>
    <m/>
    <m/>
    <m/>
    <n v="71500000"/>
    <n v="71500000"/>
    <m/>
    <s v="Persona Natural"/>
    <x v="0"/>
    <s v="Contratación Directa (ID)"/>
    <s v="Actividad: Evolucionar (estabilizar) soluciones misionales y de apoyo. Origen: Línea base Plan de Acción Institucional 2031"/>
    <m/>
  </r>
  <r>
    <s v="PDTE"/>
    <x v="4"/>
    <s v="Subdirección_de_Desarrollo_de_Aplicaciones"/>
    <s v="SDDESAP"/>
    <x v="1"/>
    <x v="1"/>
    <s v="Programas_de_Inversión_Bruta_de_Capital"/>
    <x v="9"/>
    <x v="11"/>
    <m/>
    <s v="Prestar los servicios técnicos como desarrollador de software, para la construcción e implantación de nuevas funcionalidades en las soluciones de TI asignadas y mantenimientos sobre las funcionalidades ya existentes."/>
    <n v="33000000"/>
    <n v="33132000"/>
    <x v="1"/>
    <n v="12"/>
    <m/>
    <s v=" "/>
    <m/>
    <s v=" "/>
    <m/>
    <m/>
    <m/>
    <m/>
    <m/>
    <m/>
    <m/>
    <m/>
    <m/>
    <m/>
    <m/>
    <m/>
    <m/>
    <m/>
    <m/>
    <m/>
    <m/>
    <n v="33000000"/>
    <n v="33000000"/>
    <m/>
    <s v="Persona Natural"/>
    <x v="0"/>
    <s v="Contratación Directa (ID)"/>
    <s v="Actividad: Evolucionar (estabilizar) soluciones misionales y de apoyo. Origen: Línea base Plan de Acción Institucional 2032"/>
    <m/>
  </r>
  <r>
    <s v="PDTE"/>
    <x v="4"/>
    <s v="Subdirección_de_Desarrollo_de_Aplicaciones"/>
    <s v="SDDESAP"/>
    <x v="1"/>
    <x v="1"/>
    <s v="Programas_de_Inversión_Bruta_de_Capital"/>
    <x v="9"/>
    <x v="11"/>
    <m/>
    <s v="Prestar los servicios profesionales como desarrollador de software, para la construcción e implementación de nuevas funcionalidades en las soluciones TI asignadas y mantenimientos funcionalidades ya existentes, así como apoyar la coordinación con los contratistas y proveedores en la realización de las actividades que se requieran para la construcción o pruebas de los requerimientos funcionales planeados"/>
    <n v="82500000"/>
    <n v="82830000"/>
    <x v="1"/>
    <n v="12"/>
    <m/>
    <s v=" "/>
    <m/>
    <s v=" "/>
    <m/>
    <m/>
    <m/>
    <m/>
    <m/>
    <m/>
    <m/>
    <m/>
    <m/>
    <m/>
    <m/>
    <m/>
    <m/>
    <m/>
    <m/>
    <m/>
    <m/>
    <n v="82500000"/>
    <n v="82500000"/>
    <m/>
    <s v="Persona Natural"/>
    <x v="0"/>
    <s v="Contratación Directa (ID)"/>
    <s v="Actividad: Evolucionar (estabilizar) soluciones misionales y de apoyo. Origen: Línea base Plan de Acción Institucional 2033"/>
    <m/>
  </r>
  <r>
    <s v="PDTE"/>
    <x v="4"/>
    <s v="Subdirección_de_Desarrollo_de_Aplicaciones"/>
    <s v="SDDESAP"/>
    <x v="1"/>
    <x v="1"/>
    <s v="Programas_de_Inversión_Bruta_de_Capital"/>
    <x v="9"/>
    <x v="11"/>
    <m/>
    <s v="Prestar los servicios profesionales como desarrollador de software, para la construcción e implementación de nuevas funcionalidades en las soluciones TI asignadas y mantenimientos funcionalidades ya existentes, así como apoyar la coordinación con los contratistas y proveedores en la realización de las actividades que se requieran para la construcción o pruebas de los requerimientos funcionales planeados"/>
    <n v="82500000"/>
    <n v="82830000"/>
    <x v="1"/>
    <n v="12"/>
    <m/>
    <s v=" "/>
    <m/>
    <s v=" "/>
    <m/>
    <m/>
    <m/>
    <m/>
    <m/>
    <m/>
    <m/>
    <m/>
    <m/>
    <m/>
    <m/>
    <m/>
    <m/>
    <m/>
    <m/>
    <m/>
    <m/>
    <n v="82500000"/>
    <n v="82500000"/>
    <m/>
    <s v="Persona Natural"/>
    <x v="0"/>
    <s v="Contratación Directa (ID)"/>
    <s v="Actividad: Evolucionar (estabilizar) soluciones misionales y de apoyo. Origen: Línea base Plan de Acción Institucional 2034"/>
    <m/>
  </r>
  <r>
    <s v="PDTE"/>
    <x v="4"/>
    <s v="Subdirección_de_Desarrollo_de_Aplicaciones"/>
    <s v="SDDESAP"/>
    <x v="1"/>
    <x v="1"/>
    <s v="Programas_de_Inversión_Bruta_de_Capital"/>
    <x v="9"/>
    <x v="11"/>
    <m/>
    <s v="Prestar los servicios profesionales como desarrollador de software, para la construcción e implementación de nuevas funcionalidades en las soluciones TI asignadas y mantenimientos funcionalidades ya existentes, así como apoyar la coordinación con los contratistas y proveedores en la realización de las actividades que se requieran para la construcción o pruebas de los requerimientos funcionales planeados"/>
    <n v="82500000"/>
    <n v="82830000"/>
    <x v="1"/>
    <n v="12"/>
    <m/>
    <s v=" "/>
    <m/>
    <s v=" "/>
    <m/>
    <m/>
    <m/>
    <m/>
    <m/>
    <m/>
    <m/>
    <m/>
    <m/>
    <m/>
    <m/>
    <m/>
    <m/>
    <m/>
    <m/>
    <m/>
    <m/>
    <n v="82500000"/>
    <n v="82500000"/>
    <m/>
    <s v="Persona Natural"/>
    <x v="0"/>
    <s v="Contratación Directa (ID)"/>
    <s v="Actividad: Evolucionar (estabilizar) soluciones misionales y de apoyo. Origen: Línea base Plan de Acción Institucional 2036"/>
    <m/>
  </r>
  <r>
    <s v="PDTE"/>
    <x v="4"/>
    <s v="Subdirección_de_Desarrollo_de_Aplicaciones"/>
    <s v="SDDESAP"/>
    <x v="1"/>
    <x v="1"/>
    <s v="Programas_de_Inversión_Bruta_de_Capital"/>
    <x v="9"/>
    <x v="11"/>
    <m/>
    <s v="Prestar los servicios profesionales para apoyar la planeación, ejecución, seguimiento y cierre de los proyectos de tecnologia e información que le sean asigandos, contemplando todas las etapas del ciclo de vida de desarrollo de software (diseño, construcción, pruebas, soporte y entrega a operación)."/>
    <n v="138671652"/>
    <n v="139226339"/>
    <x v="0"/>
    <n v="12"/>
    <m/>
    <s v=" "/>
    <m/>
    <s v=" "/>
    <m/>
    <m/>
    <m/>
    <m/>
    <m/>
    <m/>
    <m/>
    <m/>
    <m/>
    <m/>
    <m/>
    <m/>
    <m/>
    <m/>
    <m/>
    <m/>
    <m/>
    <n v="138671652"/>
    <n v="138671652"/>
    <m/>
    <s v="Persona Natural"/>
    <x v="0"/>
    <s v="Contratación Directa (ID)"/>
    <s v="Actividad: Evolucionar (estabilizar) soluciones misionales y de apoyo. Origen: Línea base Plan de Acción Institucional 2037"/>
    <m/>
  </r>
  <r>
    <s v="PDTE"/>
    <x v="4"/>
    <s v="Subdirección_de_Desarrollo_de_Aplicaciones"/>
    <s v="SDDESAP"/>
    <x v="1"/>
    <x v="1"/>
    <s v="Programas_de_Inversión_Bruta_de_Capital"/>
    <x v="9"/>
    <x v="11"/>
    <m/>
    <s v="Prestar los servicios profesionales para apoyar la supervisión de los contratos relacionados con la ejecución de las actividades de aseguramiento de calidad, pruebas funcionales y no funcionales durante los procesos de desarrollo, mantenimiento de software y paso a producción de las soluciones de tecnología e información."/>
    <n v="93500000"/>
    <n v="93874000"/>
    <x v="1"/>
    <n v="12"/>
    <m/>
    <s v=" "/>
    <m/>
    <s v=" "/>
    <m/>
    <m/>
    <m/>
    <m/>
    <m/>
    <m/>
    <m/>
    <m/>
    <m/>
    <m/>
    <m/>
    <m/>
    <m/>
    <m/>
    <m/>
    <m/>
    <m/>
    <n v="93500000"/>
    <n v="93500000"/>
    <m/>
    <s v="Persona Natural"/>
    <x v="0"/>
    <s v="Contratación Directa (ID)"/>
    <s v="Actividad: Evolucionar (estabilizar) soluciones misionales y de apoyo. Origen: Línea base Plan de Acción Institucional 2038"/>
    <m/>
  </r>
  <r>
    <s v="PDTE"/>
    <x v="4"/>
    <s v="Dirección_de_Tecnología_e_Información"/>
    <s v="DRTECNO"/>
    <x v="0"/>
    <x v="0"/>
    <s v="ADQUISICIONES_DIFERENTES_DE_ACTIVOS_"/>
    <x v="0"/>
    <x v="1"/>
    <s v="2218310"/>
    <s v="Prestar el servicio de guarda, custodia y transporte de los medios magnéticos que contienen las copias de respaldo de la información del Icfes."/>
    <n v="5000000"/>
    <n v="5020000"/>
    <x v="5"/>
    <n v="12"/>
    <m/>
    <s v=" "/>
    <m/>
    <s v=" "/>
    <m/>
    <m/>
    <m/>
    <m/>
    <m/>
    <m/>
    <m/>
    <m/>
    <m/>
    <m/>
    <m/>
    <m/>
    <m/>
    <m/>
    <m/>
    <m/>
    <m/>
    <n v="5000000"/>
    <n v="5000000"/>
    <m/>
    <s v="Persona Jurídica"/>
    <x v="0"/>
    <s v="Contratación Directa (ID)"/>
    <s v="Actividad: Plan de Mantenimiento de Servicios Tecnológicos. Origen: Planes MIPG"/>
    <m/>
  </r>
  <r>
    <s v="PDTE"/>
    <x v="4"/>
    <s v="Dirección_de_Tecnología_e_Información"/>
    <s v="DRTECNO"/>
    <x v="0"/>
    <x v="0"/>
    <s v="ADQUISICIONES_DIFERENTES_DE_ACTIVOS_"/>
    <x v="2"/>
    <x v="24"/>
    <s v="2214780"/>
    <s v="Adquisición de certificados de firma digital (x1)"/>
    <n v="1000000"/>
    <n v="1004000"/>
    <x v="10"/>
    <m/>
    <m/>
    <s v=" "/>
    <m/>
    <s v=" "/>
    <m/>
    <m/>
    <m/>
    <m/>
    <m/>
    <m/>
    <m/>
    <m/>
    <m/>
    <m/>
    <m/>
    <m/>
    <m/>
    <m/>
    <m/>
    <m/>
    <m/>
    <n v="1000000"/>
    <n v="1000000"/>
    <m/>
    <s v="Persona Jurídica"/>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0"/>
    <x v="0"/>
    <s v="ADQUISICIONES_DIFERENTES_DE_ACTIVOS_"/>
    <x v="2"/>
    <x v="24"/>
    <s v="2214780"/>
    <s v="Adquisición de certificados de firma digital (x2)"/>
    <n v="1000000"/>
    <n v="1004000"/>
    <x v="10"/>
    <m/>
    <m/>
    <s v=" "/>
    <m/>
    <s v=" "/>
    <m/>
    <m/>
    <m/>
    <m/>
    <m/>
    <m/>
    <m/>
    <m/>
    <m/>
    <m/>
    <m/>
    <m/>
    <m/>
    <m/>
    <m/>
    <m/>
    <m/>
    <n v="1000000"/>
    <n v="1000000"/>
    <m/>
    <s v="Persona Jurídica"/>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0"/>
    <x v="0"/>
    <s v="ADQUISICIONES_DIFERENTES_DE_ACTIVOS_"/>
    <x v="2"/>
    <x v="24"/>
    <s v="2214780"/>
    <s v="Adquisición de certificados de firma digital (x3)"/>
    <n v="1000000"/>
    <n v="1004000"/>
    <x v="10"/>
    <m/>
    <m/>
    <s v=" "/>
    <m/>
    <s v=" "/>
    <m/>
    <m/>
    <m/>
    <m/>
    <m/>
    <m/>
    <m/>
    <m/>
    <m/>
    <m/>
    <m/>
    <m/>
    <m/>
    <m/>
    <m/>
    <m/>
    <m/>
    <n v="1000000"/>
    <n v="1000000"/>
    <m/>
    <s v="Persona Jurídica"/>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0"/>
    <x v="0"/>
    <s v="ADQUISICIONES_DIFERENTES_DE_ACTIVOS_"/>
    <x v="2"/>
    <x v="24"/>
    <s v="2214780"/>
    <s v="Adquisición de certificados de firma digital (x4)"/>
    <n v="1000000"/>
    <n v="1004000"/>
    <x v="10"/>
    <m/>
    <m/>
    <s v=" "/>
    <m/>
    <s v=" "/>
    <m/>
    <m/>
    <m/>
    <m/>
    <m/>
    <m/>
    <m/>
    <m/>
    <m/>
    <m/>
    <m/>
    <m/>
    <m/>
    <m/>
    <m/>
    <m/>
    <m/>
    <n v="1000000"/>
    <n v="1000000"/>
    <m/>
    <s v="Persona Jurídica"/>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0"/>
    <x v="0"/>
    <s v="ADQUISICIONES_DIFERENTES_DE_ACTIVOS_"/>
    <x v="2"/>
    <x v="24"/>
    <s v="2214780"/>
    <s v="Adquisición de certificados de firma digital (x5)"/>
    <n v="1000000"/>
    <n v="1004000"/>
    <x v="6"/>
    <n v="5"/>
    <m/>
    <s v=" "/>
    <m/>
    <s v=" "/>
    <m/>
    <m/>
    <m/>
    <m/>
    <m/>
    <m/>
    <m/>
    <m/>
    <m/>
    <m/>
    <m/>
    <m/>
    <m/>
    <m/>
    <m/>
    <m/>
    <m/>
    <n v="1000000"/>
    <n v="1000000"/>
    <m/>
    <s v="Persona Jurídica"/>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Subdirección_de_Información"/>
    <s v="SDINFOR"/>
    <x v="0"/>
    <x v="0"/>
    <s v="ADQUISICIONES_DIFERENTES_DE_ACTIVOS_"/>
    <x v="2"/>
    <x v="24"/>
    <s v="2214780"/>
    <s v="Renovar el soporte técnico y funcional con el fabricante de Oracle VM Premier Limited Support y Oracle Linux Premier Limited Support por un año."/>
    <n v="12000000"/>
    <n v="12048000"/>
    <x v="11"/>
    <n v="9"/>
    <m/>
    <s v=" "/>
    <m/>
    <s v=" "/>
    <m/>
    <m/>
    <m/>
    <m/>
    <m/>
    <m/>
    <m/>
    <m/>
    <m/>
    <m/>
    <m/>
    <m/>
    <m/>
    <m/>
    <m/>
    <m/>
    <m/>
    <n v="12000000"/>
    <n v="12000000"/>
    <m/>
    <s v="Persona Jurídica"/>
    <x v="0"/>
    <s v="Contratación Directa (ID)"/>
    <s v="Actividad: Sistema de Inteligencia y Analítica Institucional 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0"/>
    <x v="0"/>
    <s v="ADQUISICIONES_DIFERENTES_DE_ACTIVOS_"/>
    <x v="0"/>
    <x v="2"/>
    <s v="2218710"/>
    <s v="Mantenimiento preventivo de UPS centro de computo"/>
    <n v="15000000"/>
    <n v="15060000"/>
    <x v="9"/>
    <n v="12"/>
    <m/>
    <s v=" "/>
    <m/>
    <s v=" "/>
    <m/>
    <m/>
    <m/>
    <m/>
    <m/>
    <m/>
    <m/>
    <m/>
    <m/>
    <m/>
    <m/>
    <m/>
    <m/>
    <m/>
    <m/>
    <m/>
    <m/>
    <n v="15000000"/>
    <n v="15000000"/>
    <m/>
    <s v="Persona Jurídica"/>
    <x v="0"/>
    <s v="Contratación Directa (ID)"/>
    <s v="Actividad: Plan de Mantenimiento de Servicios Tecnológicos. Origen: Planes MIPG"/>
    <m/>
  </r>
  <r>
    <s v="PDTE"/>
    <x v="4"/>
    <s v="Dirección_de_Tecnología_e_Información"/>
    <s v="DRTECNO"/>
    <x v="0"/>
    <x v="0"/>
    <s v="ADQUISICIONES_DIFERENTES_DE_ACTIVOS_"/>
    <x v="2"/>
    <x v="24"/>
    <s v="2214780"/>
    <s v="Renovar el licenciamiento y soporte con el fabricante,  para la solución de seguridad informática perimetral FORTINET (Dos (02) software FG 600C BDL Plus Forticare and FortiGuard UTM Bundle y de un (01) software FAZ 200D Forticare Contract) por un (1) año."/>
    <n v="50000000"/>
    <n v="50200000"/>
    <x v="0"/>
    <n v="12"/>
    <m/>
    <s v=" "/>
    <m/>
    <s v=" "/>
    <m/>
    <m/>
    <m/>
    <m/>
    <m/>
    <m/>
    <m/>
    <m/>
    <m/>
    <m/>
    <m/>
    <m/>
    <m/>
    <m/>
    <m/>
    <m/>
    <m/>
    <n v="50000000"/>
    <n v="50000000"/>
    <m/>
    <s v="Persona Jurídica"/>
    <x v="0"/>
    <s v="Contratación Directa (ID)"/>
    <s v="Actividad: Plan de Seguridad y Privacidad de la Información. Origen: Planes MIPG"/>
    <m/>
  </r>
  <r>
    <s v="PDTE"/>
    <x v="4"/>
    <s v="Dirección_de_Tecnología_e_Información"/>
    <s v="DRTECNO"/>
    <x v="0"/>
    <x v="0"/>
    <s v="ADQUISICIONES_DIFERENTES_DE_ACTIVOS_"/>
    <x v="6"/>
    <x v="25"/>
    <s v="2217310"/>
    <s v="Contratar el arrendamiento de fotocopiadoras multifuncionales para el Icfes"/>
    <n v="96000000"/>
    <n v="96384000"/>
    <x v="0"/>
    <n v="12"/>
    <m/>
    <s v=" "/>
    <m/>
    <s v=" "/>
    <m/>
    <m/>
    <m/>
    <m/>
    <m/>
    <m/>
    <m/>
    <m/>
    <m/>
    <m/>
    <m/>
    <m/>
    <m/>
    <m/>
    <m/>
    <m/>
    <m/>
    <n v="96000000"/>
    <n v="96000000"/>
    <m/>
    <s v="Persona Jurídica"/>
    <x v="0"/>
    <s v="Contratación Directa (ID)"/>
    <s v="Actividad: Plan de Mantenimiento de Servicios Tecnológicos. Origen: Planes MIPG"/>
    <m/>
  </r>
  <r>
    <s v="PDTE"/>
    <x v="4"/>
    <s v="Dirección_de_Tecnología_e_Información"/>
    <s v="DRTECNO"/>
    <x v="0"/>
    <x v="0"/>
    <s v="ADQUISICIONES_DIFERENTES_DE_ACTIVOS_"/>
    <x v="2"/>
    <x v="24"/>
    <s v="2214780"/>
    <s v="Renovar el licenciamiento y soporte con el fabricante  de las herramientas e Aranda SERVICE DESK, Aranda Asset Management y Aranda CMDB 2000 CIS  por un (1) año.            "/>
    <n v="120000000"/>
    <n v="120480000"/>
    <x v="7"/>
    <n v="11"/>
    <m/>
    <s v=" "/>
    <m/>
    <s v=" "/>
    <m/>
    <m/>
    <m/>
    <m/>
    <m/>
    <m/>
    <m/>
    <m/>
    <m/>
    <m/>
    <m/>
    <m/>
    <m/>
    <m/>
    <m/>
    <m/>
    <m/>
    <n v="120000000"/>
    <n v="120000000"/>
    <m/>
    <s v="Persona Jurídica"/>
    <x v="0"/>
    <s v="Contratación Directa (ID)"/>
    <s v="Actividad: Plan de Mantenimiento de Servicios Tecnológicos. Origen: Planes MIPG"/>
    <m/>
  </r>
  <r>
    <s v="PDTE"/>
    <x v="4"/>
    <s v="Subdirección_de_Información"/>
    <s v="SDINFOR"/>
    <x v="0"/>
    <x v="0"/>
    <s v="ADQUISICIONES_DIFERENTES_DE_ACTIVOS_"/>
    <x v="2"/>
    <x v="24"/>
    <s v="2214780"/>
    <s v="Contratar la adquisición del licenciamiento de las herramientas DLP y Antivirus, incluyendo soporte técnico, mantenimiento y actualización por un (1) año y 50 horas de afinamiento de estas."/>
    <n v="160000000"/>
    <n v="160640000"/>
    <x v="11"/>
    <n v="9"/>
    <m/>
    <s v=" "/>
    <m/>
    <s v=" "/>
    <m/>
    <m/>
    <m/>
    <m/>
    <m/>
    <m/>
    <m/>
    <m/>
    <m/>
    <m/>
    <m/>
    <m/>
    <m/>
    <m/>
    <m/>
    <m/>
    <m/>
    <n v="160000000"/>
    <n v="160000000"/>
    <m/>
    <s v="Persona Jurídica"/>
    <x v="0"/>
    <s v="Invitación Cerrada (IC)"/>
    <s v="Actividad: Plan de Seguridad y Privacidad de la Información. Origen: Planes MIPG"/>
    <m/>
  </r>
  <r>
    <s v="PDTE"/>
    <x v="4"/>
    <s v="Dirección_de_Tecnología_e_Información"/>
    <s v="DRTECNO"/>
    <x v="0"/>
    <x v="0"/>
    <s v="ADQUISICIONES_DIFERENTES_DE_ACTIVOS_"/>
    <x v="6"/>
    <x v="25"/>
    <s v="2217310"/>
    <s v="Prestar los servicios en modalidad de arrendamiento de una solución de comunicaciones de voz (Telefonía IP), entrenamiento, instalación, configuración y puesta en funcionamiento, basada en los conceptos de convergencia de redes de voz y datos para el Icfes."/>
    <n v="291046246"/>
    <n v="292210431"/>
    <x v="0"/>
    <n v="12"/>
    <m/>
    <s v=" "/>
    <m/>
    <s v=" "/>
    <m/>
    <m/>
    <m/>
    <m/>
    <m/>
    <m/>
    <m/>
    <m/>
    <m/>
    <m/>
    <m/>
    <m/>
    <m/>
    <m/>
    <m/>
    <m/>
    <m/>
    <n v="291046246"/>
    <n v="291046246"/>
    <m/>
    <s v="Persona Jurídica"/>
    <x v="0"/>
    <s v="Invitación Cerrada (IC)"/>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0"/>
    <x v="0"/>
    <s v="ADQUISICIONES_DIFERENTES_DE_ACTIVOS_"/>
    <x v="2"/>
    <x v="24"/>
    <s v="2214780"/>
    <s v="Renovar licenciamiento de suite Office 365 para el Icfes."/>
    <n v="250000000"/>
    <n v="251000000"/>
    <x v="8"/>
    <n v="12"/>
    <m/>
    <s v=" "/>
    <m/>
    <s v=" "/>
    <m/>
    <m/>
    <m/>
    <m/>
    <m/>
    <m/>
    <m/>
    <m/>
    <m/>
    <m/>
    <m/>
    <m/>
    <m/>
    <m/>
    <m/>
    <m/>
    <m/>
    <n v="250000000"/>
    <n v="250000000"/>
    <m/>
    <s v="Persona Jurídica"/>
    <x v="0"/>
    <s v="Invitación Cerrada (IC)"/>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Subdirección_de_Información"/>
    <s v="SDINFOR"/>
    <x v="0"/>
    <x v="0"/>
    <s v="ADQUISICIONES_DIFERENTES_DE_ACTIVOS_"/>
    <x v="2"/>
    <x v="24"/>
    <s v="2214780"/>
    <s v="Renovar el licenciamiento y soporte técnico con el fabricante  de los productos ORACLE con los que cuenta el Instituto, por un (1) año."/>
    <n v="430000000"/>
    <n v="431720000"/>
    <x v="1"/>
    <n v="3"/>
    <m/>
    <s v=" "/>
    <m/>
    <s v=" "/>
    <m/>
    <m/>
    <m/>
    <m/>
    <m/>
    <m/>
    <m/>
    <m/>
    <m/>
    <m/>
    <m/>
    <m/>
    <m/>
    <m/>
    <m/>
    <m/>
    <m/>
    <n v="430000000"/>
    <n v="430000000"/>
    <m/>
    <s v="Persona Jurídica"/>
    <x v="0"/>
    <s v="Contratación Directa (ID)"/>
    <s v="Actividad: Gestión de arquitectura de datos e información_x0009__x0009__x0009__x0009_. Origen: Proyecto estratégico 2.3.1 Implementación de las acciones estratégicas del Plan Estratégico de Tecnologías de la Información (PETI)_x0009__x0009__x0009__x0009__x0009__x0009__x0009__x0009__x0009__x0009_"/>
    <m/>
  </r>
  <r>
    <s v="PDTE"/>
    <x v="4"/>
    <s v="Subdirección_de_Desarrollo_de_Aplicaciones"/>
    <s v="SDDESAP"/>
    <x v="1"/>
    <x v="1"/>
    <s v="Programas_de_Inversión_Bruta_de_Capital"/>
    <x v="9"/>
    <x v="11"/>
    <m/>
    <s v="Prestar los servicios de pruebas funcionales, no funcionales por demanda y aseguramiento de calidad asociado a las soluciones tecnológicas definidas para el Instituto Colombiano para la Evaluación de la Educación – Icfes"/>
    <n v="1050000000"/>
    <n v="1054200000"/>
    <x v="5"/>
    <n v="12"/>
    <m/>
    <s v=" "/>
    <m/>
    <s v=" "/>
    <m/>
    <m/>
    <m/>
    <m/>
    <m/>
    <m/>
    <m/>
    <m/>
    <m/>
    <m/>
    <m/>
    <m/>
    <m/>
    <m/>
    <m/>
    <m/>
    <m/>
    <n v="1050000000"/>
    <n v="1050000000"/>
    <m/>
    <s v="Persona Jurídica"/>
    <x v="0"/>
    <s v="Invitación Abierta (IA)"/>
    <s v="Actividad: Evolucionar (estabilizar) soluciones misionales y de apoyo. Origen: Línea base Plan de Acción Institucional 2038"/>
    <m/>
  </r>
  <r>
    <s v="PDTE"/>
    <x v="4"/>
    <s v="Subdirección_de_Información"/>
    <s v="SDINFOR"/>
    <x v="1"/>
    <x v="1"/>
    <s v="Programas_de_Inversión_Bruta_de_Capital"/>
    <x v="9"/>
    <x v="11"/>
    <m/>
    <s v="Prestar los servicios profesionales especializados de soporte técnico y funcional de la solución Oracle E-Business Suite y OBI EE, instaladas y funcionando en infraestructura proveída por el ICFES"/>
    <n v="100000000"/>
    <n v="100400000"/>
    <x v="4"/>
    <n v="12"/>
    <m/>
    <s v=" "/>
    <m/>
    <s v=" "/>
    <m/>
    <m/>
    <m/>
    <m/>
    <m/>
    <m/>
    <m/>
    <m/>
    <m/>
    <m/>
    <m/>
    <m/>
    <m/>
    <m/>
    <m/>
    <m/>
    <m/>
    <n v="100000000"/>
    <n v="100000000"/>
    <m/>
    <s v="Persona Jurídica"/>
    <x v="0"/>
    <s v="Invitación Cerrada (IC)"/>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Subdirección_de_Información"/>
    <s v="SDINFOR"/>
    <x v="1"/>
    <x v="1"/>
    <s v="Programas_de_Inversión_Bruta_de_Capital"/>
    <x v="9"/>
    <x v="11"/>
    <m/>
    <s v="Prestar los servicios profesionales para realizar pruebas del análisis de vulnerabilidades, pruebas de intrusión (Ethical Hacking) y generar las recomendaciones de mejora en materia de seguridad."/>
    <n v="100000000"/>
    <n v="100400000"/>
    <x v="3"/>
    <n v="12"/>
    <m/>
    <s v=" "/>
    <m/>
    <s v=" "/>
    <m/>
    <m/>
    <m/>
    <m/>
    <m/>
    <m/>
    <m/>
    <m/>
    <m/>
    <m/>
    <m/>
    <m/>
    <m/>
    <m/>
    <m/>
    <m/>
    <m/>
    <n v="100000000"/>
    <n v="100000000"/>
    <m/>
    <s v="Persona Jurídica"/>
    <x v="0"/>
    <s v="Invitación Cerrada (IC)"/>
    <s v="Actividad: Plan de Seguridad y Privacidad de la Información. Origen: Planes MIPG"/>
    <m/>
  </r>
  <r>
    <s v="PDTE"/>
    <x v="4"/>
    <s v="Subdirección_de_Información"/>
    <s v="SDINFOR"/>
    <x v="0"/>
    <x v="0"/>
    <s v="ADQUISICIÓN_DE_ACTIVOS_NO_FINANCIEROS_"/>
    <x v="10"/>
    <x v="26"/>
    <s v="0211452"/>
    <s v="Adquisición Infraestructura de conectividad red Wifi y virtualización."/>
    <n v="466200000"/>
    <n v="468064800"/>
    <x v="1"/>
    <n v="4"/>
    <m/>
    <s v=" "/>
    <m/>
    <s v=" "/>
    <m/>
    <m/>
    <m/>
    <m/>
    <m/>
    <m/>
    <m/>
    <m/>
    <m/>
    <m/>
    <m/>
    <m/>
    <m/>
    <m/>
    <m/>
    <m/>
    <m/>
    <n v="466200000"/>
    <n v="466200000"/>
    <m/>
    <s v="Persona Jurídica"/>
    <x v="0"/>
    <s v="Invitación Cerrada (IC)"/>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2"/>
    <x v="2"/>
    <s v="GASTOS_DE_COMERCIALIZACIÓN_Y_PRODUCCIÓN "/>
    <x v="0"/>
    <x v="27"/>
    <s v="5118420"/>
    <s v="Wifi para equipos de comunicación para la red, junto con el soporte técnico y mantenimiento preventivo y correctivo, así como también los servicios asociados a su instalación y puesta en funcionamiento"/>
    <n v="20000000"/>
    <n v="20080000"/>
    <x v="0"/>
    <n v="12"/>
    <m/>
    <s v=" "/>
    <m/>
    <s v=" "/>
    <m/>
    <m/>
    <m/>
    <m/>
    <m/>
    <m/>
    <m/>
    <m/>
    <m/>
    <m/>
    <m/>
    <m/>
    <m/>
    <m/>
    <m/>
    <m/>
    <m/>
    <n v="20000000"/>
    <n v="20000000"/>
    <m/>
    <s v="Persona Jurídica"/>
    <x v="0"/>
    <s v="Invitación Cerrada (IC)"/>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2"/>
    <x v="2"/>
    <s v="GASTOS_DE_COMERCIALIZACIÓN_Y_PRODUCCIÓN "/>
    <x v="0"/>
    <x v="1"/>
    <s v="5118310"/>
    <s v="Contratar la mesa de servicio de TI del Icfes, incluyendo los servicios de atención y soporte de requerimientos de usuarios internos y externos, conforme a las buenas prácticas de itil (it infrastructure library)."/>
    <n v="300000000"/>
    <n v="301200000"/>
    <x v="0"/>
    <n v="12"/>
    <m/>
    <s v=" "/>
    <m/>
    <s v=" "/>
    <m/>
    <m/>
    <m/>
    <m/>
    <m/>
    <m/>
    <m/>
    <m/>
    <m/>
    <m/>
    <m/>
    <m/>
    <m/>
    <m/>
    <m/>
    <m/>
    <m/>
    <n v="300000000"/>
    <n v="300000000"/>
    <m/>
    <s v="Persona Jurídica"/>
    <x v="0"/>
    <s v="Invitación Cerrada (IC)"/>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Subdirección_de_Desarrollo_de_Aplicaciones"/>
    <s v="SDDESAP"/>
    <x v="0"/>
    <x v="0"/>
    <s v="ADQUISICIONES_DIFERENTES_DE_ACTIVOS_"/>
    <x v="2"/>
    <x v="24"/>
    <s v="5114780"/>
    <s v="Renovar el certificado para publicación en las tiendas Appstore y Google Play de las soluciones de aplicaciones móviles con las que cuenta el Instituto."/>
    <n v="2000000"/>
    <n v="2008000"/>
    <x v="9"/>
    <n v="9"/>
    <m/>
    <s v=" "/>
    <m/>
    <s v=" "/>
    <m/>
    <m/>
    <m/>
    <m/>
    <m/>
    <m/>
    <m/>
    <m/>
    <m/>
    <m/>
    <m/>
    <m/>
    <m/>
    <m/>
    <m/>
    <m/>
    <m/>
    <n v="2000000"/>
    <n v="2000000"/>
    <m/>
    <s v="Persona Jurídica"/>
    <x v="0"/>
    <s v="Contratación Directa (ID)"/>
    <s v="Actividad: Evolucionar (estabilizar) soluciones misionales y de apoyo. Origen: Línea base Plan de Acción Institucional 2038"/>
    <m/>
  </r>
  <r>
    <s v="PDTE"/>
    <x v="4"/>
    <s v="Subdirección_de_Desarrollo_de_Aplicaciones"/>
    <s v="SDDESAP"/>
    <x v="0"/>
    <x v="0"/>
    <s v="ADQUISICIONES_DIFERENTES_DE_ACTIVOS_"/>
    <x v="0"/>
    <x v="1"/>
    <s v="2218310"/>
    <s v="Renovar el soporte de la herramienta de administración del ciclo de vida de desarrollo de software Jira Software, incluyendo soporte con el fabricante por un (1) año."/>
    <n v="67000000"/>
    <n v="67268000"/>
    <x v="7"/>
    <n v="11"/>
    <m/>
    <s v=" "/>
    <m/>
    <s v=" "/>
    <m/>
    <m/>
    <m/>
    <m/>
    <m/>
    <m/>
    <m/>
    <m/>
    <m/>
    <m/>
    <m/>
    <m/>
    <m/>
    <m/>
    <m/>
    <m/>
    <m/>
    <n v="67000000"/>
    <n v="67000000"/>
    <m/>
    <s v="Persona Jurídica"/>
    <x v="0"/>
    <s v="Contratación Directa (ID)"/>
    <s v="Actividad: Evolucionar (estabilizar) soluciones misionales y de apoyo. Origen: Línea base Plan de Acción Institucional 2038"/>
    <m/>
  </r>
  <r>
    <s v="PDTE"/>
    <x v="4"/>
    <s v="Subdirección_de_Desarrollo_de_Aplicaciones"/>
    <s v="SDDESAP"/>
    <x v="0"/>
    <x v="0"/>
    <s v="ADQUISICIONES_DIFERENTES_DE_ACTIVOS_"/>
    <x v="2"/>
    <x v="24"/>
    <s v="2214780"/>
    <s v="Renovar la suscripción en la plataforma Liferay DXP en la modalidad GOLD por un (1) año. "/>
    <n v="300000000"/>
    <n v="301200000"/>
    <x v="5"/>
    <n v="12"/>
    <m/>
    <s v=" "/>
    <m/>
    <s v=" "/>
    <m/>
    <m/>
    <m/>
    <m/>
    <m/>
    <m/>
    <m/>
    <m/>
    <m/>
    <m/>
    <m/>
    <m/>
    <m/>
    <m/>
    <m/>
    <m/>
    <m/>
    <n v="300000000"/>
    <n v="300000000"/>
    <m/>
    <s v="Persona Jurídica"/>
    <x v="0"/>
    <s v="Invitación Cerrada (IC)"/>
    <s v="Actividad: Evolucionar (estabilizar) soluciones misionales y de apoyo. Origen: Línea base Plan de Acción Institucional 2039"/>
    <m/>
  </r>
  <r>
    <s v="PDTE"/>
    <x v="4"/>
    <s v="Subdirección_de_Desarrollo_de_Aplicaciones"/>
    <s v="SDDESAP"/>
    <x v="1"/>
    <x v="1"/>
    <s v="Programas_de_Inversión_Bruta_de_Capital"/>
    <x v="9"/>
    <x v="11"/>
    <m/>
    <s v="Prestar los servicios profesionales para el desarrollo de mejoras a los portales del Instituto"/>
    <n v="80000000"/>
    <n v="80320000"/>
    <x v="5"/>
    <n v="12"/>
    <m/>
    <s v=" "/>
    <m/>
    <s v=" "/>
    <m/>
    <m/>
    <m/>
    <m/>
    <m/>
    <m/>
    <m/>
    <m/>
    <m/>
    <m/>
    <m/>
    <m/>
    <m/>
    <m/>
    <m/>
    <m/>
    <m/>
    <n v="80000000"/>
    <n v="80000000"/>
    <m/>
    <s v="Persona Jurídica"/>
    <x v="0"/>
    <s v="Contratación Directa (ID)"/>
    <s v="Actividad: Evolucionar (estabilizar) soluciones misionales y de apoyo. Origen: Línea base Plan de Acción Institucional 2040"/>
    <m/>
  </r>
  <r>
    <s v="PDTE"/>
    <x v="4"/>
    <s v="Dirección_de_Tecnología_e_Información"/>
    <s v="DRTECNO"/>
    <x v="0"/>
    <x v="0"/>
    <s v="ADQUISICIONES_DIFERENTES_DE_ACTIVOS_"/>
    <x v="0"/>
    <x v="1"/>
    <s v="2218310"/>
    <s v="Adquisición de herramienta para envío masivo de correos"/>
    <n v="50000000"/>
    <n v="50200000"/>
    <x v="4"/>
    <n v="12"/>
    <m/>
    <s v=" "/>
    <m/>
    <s v=" "/>
    <m/>
    <m/>
    <m/>
    <m/>
    <m/>
    <m/>
    <m/>
    <m/>
    <m/>
    <m/>
    <m/>
    <m/>
    <m/>
    <m/>
    <m/>
    <m/>
    <m/>
    <n v="50000000"/>
    <n v="50000000"/>
    <m/>
    <s v="Persona Jurídica"/>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0"/>
    <x v="0"/>
    <s v="ADQUISICIONES_DIFERENTES_DE_ACTIVOS_"/>
    <x v="2"/>
    <x v="24"/>
    <s v="2214780"/>
    <s v="Renovar bajo la modalidad de software como servicio, uso, soporte técnico y  soporte funcional de la herramienta PLANVIEW, por un (1) año."/>
    <n v="175000000"/>
    <n v="175700000"/>
    <x v="7"/>
    <n v="12"/>
    <m/>
    <s v=" "/>
    <m/>
    <s v=" "/>
    <m/>
    <m/>
    <m/>
    <m/>
    <m/>
    <m/>
    <m/>
    <m/>
    <m/>
    <m/>
    <m/>
    <m/>
    <m/>
    <m/>
    <m/>
    <m/>
    <m/>
    <n v="175000000"/>
    <n v="175000000"/>
    <m/>
    <s v="Persona Jurídica"/>
    <x v="0"/>
    <s v="Contratación Directa (ID)"/>
    <s v="Actividad: Uso y Apropiación de T.I. 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0"/>
    <x v="0"/>
    <s v="ADQUISICIONES_DIFERENTES_DE_ACTIVOS_"/>
    <x v="2"/>
    <x v="24"/>
    <s v="2214780"/>
    <s v="Prestar los servicios SaaS (Software como Servicio) para el fortalecimiento y mejoramiento de los sistemas de información, como fuente de información para atender la integración, manejo de los sistemas de gestión  en la herramienta DARUMA."/>
    <n v="190000000"/>
    <n v="190760000"/>
    <x v="1"/>
    <n v="12"/>
    <m/>
    <s v=" "/>
    <m/>
    <s v=" "/>
    <m/>
    <m/>
    <m/>
    <m/>
    <m/>
    <m/>
    <m/>
    <m/>
    <m/>
    <m/>
    <m/>
    <m/>
    <m/>
    <m/>
    <m/>
    <m/>
    <m/>
    <n v="190000000"/>
    <n v="190000000"/>
    <m/>
    <s v="Persona Jurídica"/>
    <x v="0"/>
    <s v="Contratación Directa (ID)"/>
    <s v="Actividad: Uso y Apropiación de T.I. 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0"/>
    <x v="0"/>
    <s v="ADQUISICIONES_DIFERENTES_DE_ACTIVOS_"/>
    <x v="2"/>
    <x v="24"/>
    <s v="2214780"/>
    <s v="Renovar el licenciamiento y soporte de Adobe para el Instituto"/>
    <n v="90000000"/>
    <n v="90360000"/>
    <x v="1"/>
    <n v="12"/>
    <m/>
    <s v=" "/>
    <m/>
    <s v=" "/>
    <m/>
    <m/>
    <m/>
    <m/>
    <m/>
    <m/>
    <m/>
    <m/>
    <m/>
    <m/>
    <m/>
    <m/>
    <m/>
    <m/>
    <m/>
    <m/>
    <m/>
    <n v="90000000"/>
    <n v="90000000"/>
    <m/>
    <s v="Persona Jurídica"/>
    <x v="0"/>
    <s v="Contratación Directa (ID)"/>
    <s v="Actividad: Uso y Apropiación de T.I. 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0"/>
    <x v="0"/>
    <s v="ADQUISICIONES_DIFERENTES_DE_ACTIVOS_"/>
    <x v="2"/>
    <x v="24"/>
    <s v="2214780"/>
    <s v="Renovar el licenciamiento y soporte con el fabricante de la herramienta SAS ANALYTICS PRO por un (1) año."/>
    <n v="38000000"/>
    <n v="38152000"/>
    <x v="4"/>
    <n v="4"/>
    <m/>
    <s v=" "/>
    <m/>
    <s v=" "/>
    <m/>
    <m/>
    <m/>
    <m/>
    <m/>
    <m/>
    <m/>
    <m/>
    <m/>
    <m/>
    <m/>
    <m/>
    <m/>
    <m/>
    <m/>
    <m/>
    <m/>
    <n v="38000000"/>
    <n v="38000000"/>
    <m/>
    <s v="Persona Jurídica"/>
    <x v="0"/>
    <s v="Contratación Directa (ID)"/>
    <s v="Actividad: Uso y Apropiación de T.I. 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0"/>
    <x v="0"/>
    <s v="ADQUISICIONES_DIFERENTES_DE_ACTIVOS_"/>
    <x v="2"/>
    <x v="24"/>
    <s v="2214780"/>
    <s v="Renovar por un (1) año, el soporte con el fabricante del licenciamiento IBM SPSS Statistics por un (1) año"/>
    <n v="65000000"/>
    <n v="65260000"/>
    <x v="8"/>
    <n v="12"/>
    <m/>
    <s v=" "/>
    <m/>
    <s v=" "/>
    <m/>
    <m/>
    <m/>
    <m/>
    <m/>
    <m/>
    <m/>
    <m/>
    <m/>
    <m/>
    <m/>
    <m/>
    <m/>
    <m/>
    <m/>
    <m/>
    <m/>
    <n v="65000000"/>
    <n v="65000000"/>
    <m/>
    <s v="Persona Jurídica"/>
    <x v="0"/>
    <s v="Contratación Directa (ID)"/>
    <s v="Actividad: Uso y Apropiación de T.I. 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0"/>
    <x v="0"/>
    <s v="ADQUISICIONES_DIFERENTES_DE_ACTIVOS_"/>
    <x v="2"/>
    <x v="24"/>
    <s v="2214780"/>
    <s v="Renovar el licenciamiento y soporte con el fabricante de las herramientas  Stata SE Edición  y Stata MP 8 Core Edición por un (1) año."/>
    <n v="40000000"/>
    <n v="40160000"/>
    <x v="8"/>
    <n v="12"/>
    <m/>
    <s v=" "/>
    <m/>
    <s v=" "/>
    <m/>
    <m/>
    <m/>
    <m/>
    <m/>
    <m/>
    <m/>
    <m/>
    <m/>
    <m/>
    <m/>
    <m/>
    <m/>
    <m/>
    <m/>
    <m/>
    <m/>
    <n v="40000000"/>
    <n v="40000000"/>
    <m/>
    <s v="Persona Jurídica"/>
    <x v="0"/>
    <s v="Contratación Directa (ID)"/>
    <s v="Actividad: Uso y Apropiación de T.I. 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0"/>
    <x v="0"/>
    <s v="ADQUISICIONES_DIFERENTES_DE_ACTIVOS_"/>
    <x v="2"/>
    <x v="24"/>
    <s v="2214780"/>
    <s v="Renovación de licenciamiento en paquete de Software de Backup y replicación como servicio de respaldo entre el sitio principal y el sitio de contingencia de la entidad."/>
    <n v="90000000"/>
    <n v="90360000"/>
    <x v="1"/>
    <n v="12"/>
    <m/>
    <s v=" "/>
    <m/>
    <s v=" "/>
    <m/>
    <m/>
    <m/>
    <m/>
    <m/>
    <m/>
    <m/>
    <m/>
    <m/>
    <m/>
    <m/>
    <m/>
    <m/>
    <m/>
    <m/>
    <m/>
    <m/>
    <n v="90000000"/>
    <n v="90000000"/>
    <m/>
    <s v="Persona Jurídica"/>
    <x v="0"/>
    <s v="Contratación Directa (ID)"/>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2"/>
    <x v="2"/>
    <s v="GASTOS_DE_COMERCIALIZACIÓN_Y_PRODUCCIÓN "/>
    <x v="0"/>
    <x v="1"/>
    <s v="5118310"/>
    <s v="Contratar el alojamiento y prestación de servicios complementarios de nube pública con el objeto de apoyar la publicación de resultados y disposición de ambientes de desarrollo, pruebas, pre-producción y producción de las soluciones misionales y administrativas del Icfes (marzo - diciembre)"/>
    <n v="1674393952"/>
    <n v="1681091528"/>
    <x v="4"/>
    <n v="12"/>
    <m/>
    <s v=" "/>
    <m/>
    <s v=" "/>
    <m/>
    <m/>
    <m/>
    <m/>
    <m/>
    <m/>
    <m/>
    <m/>
    <m/>
    <m/>
    <m/>
    <m/>
    <m/>
    <m/>
    <m/>
    <m/>
    <m/>
    <n v="1674393952"/>
    <n v="1674393952"/>
    <m/>
    <s v="Persona Jurídica"/>
    <x v="0"/>
    <s v="Invitación Cerrada (IC)"/>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2"/>
    <x v="2"/>
    <s v="GASTOS_DE_COMERCIALIZACIÓN_Y_PRODUCCIÓN "/>
    <x v="0"/>
    <x v="1"/>
    <s v="5118310"/>
    <s v="Contratar el alojamiento y prestación de servicios complementarios de centro de datos (Nube privada) con el objeto de apoyar la operación de los sistemas misionales del Icfes, así como la disposición de ambientes de desarrollo, pruebas, pre-producción y producción de los sistemas de información del Instituto (mayo - diciembre)"/>
    <n v="1612049064"/>
    <n v="1618497260"/>
    <x v="6"/>
    <n v="12"/>
    <m/>
    <s v=" "/>
    <m/>
    <s v=" "/>
    <m/>
    <m/>
    <m/>
    <m/>
    <m/>
    <m/>
    <m/>
    <m/>
    <m/>
    <m/>
    <m/>
    <m/>
    <m/>
    <m/>
    <m/>
    <m/>
    <m/>
    <n v="1612049064"/>
    <n v="1612049064"/>
    <m/>
    <s v="Persona Jurídica"/>
    <x v="0"/>
    <s v="Invitación Cerrada (IC)"/>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2"/>
    <x v="2"/>
    <s v="GASTOS_DE_COMERCIALIZACIÓN_Y_PRODUCCIÓN "/>
    <x v="0"/>
    <x v="27"/>
    <s v="5118420"/>
    <s v="Contratar los servicios de conectividad para garantizar la continuidad en la prestación de los servicios misionales del Icfes, acceso a internet, canal dedicado centro de datos y servicios de voz IP (NOVIEMBRE)"/>
    <n v="12683035"/>
    <n v="12733767"/>
    <x v="8"/>
    <n v="12"/>
    <m/>
    <s v=" "/>
    <m/>
    <s v=" "/>
    <m/>
    <m/>
    <m/>
    <m/>
    <m/>
    <m/>
    <m/>
    <m/>
    <m/>
    <m/>
    <m/>
    <m/>
    <m/>
    <m/>
    <m/>
    <m/>
    <m/>
    <n v="12683035"/>
    <n v="12683035"/>
    <m/>
    <s v="Persona Jurídica"/>
    <x v="0"/>
    <s v="Invitación Cerrada (IC)"/>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2"/>
    <x v="2"/>
    <s v="GASTOS_DE_COMERCIALIZACIÓN_Y_PRODUCCIÓN "/>
    <x v="0"/>
    <x v="1"/>
    <s v="5118310"/>
    <s v="Contratar el alojamiento y prestación de servicios complementarios de nube pública con el objeto de apoyar la publicación de resultados y disposición de ambientes de desarrollo, pruebas, pre-producción y producción de las soluciones misionales y administrativas del Icfes (enero - febrero)"/>
    <n v="352313636"/>
    <n v="353722891"/>
    <x v="0"/>
    <n v="2"/>
    <m/>
    <s v=" "/>
    <m/>
    <s v=" "/>
    <m/>
    <m/>
    <m/>
    <m/>
    <m/>
    <m/>
    <m/>
    <m/>
    <m/>
    <m/>
    <m/>
    <m/>
    <m/>
    <m/>
    <m/>
    <m/>
    <m/>
    <n v="352313636"/>
    <n v="352313636"/>
    <m/>
    <s v="Persona Jurídica"/>
    <x v="1"/>
    <s v="Invitación Cerrada (IC)"/>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2"/>
    <x v="2"/>
    <s v="GASTOS_DE_COMERCIALIZACIÓN_Y_PRODUCCIÓN "/>
    <x v="0"/>
    <x v="1"/>
    <s v="5118310"/>
    <s v="Contratar el alojamiento y prestación de servicios complementarios de centro de datos (Nube privada) con el objeto de apoyar la operación de los sistemas misionales del Icfes, así como la disposición de ambientes de desarrollo, pruebas, pre-producción y producción de los sistemas de información del Instituto (enero - abril)"/>
    <n v="564364080"/>
    <n v="566621536"/>
    <x v="0"/>
    <n v="4"/>
    <m/>
    <s v=" "/>
    <m/>
    <s v=" "/>
    <m/>
    <m/>
    <m/>
    <m/>
    <m/>
    <m/>
    <m/>
    <m/>
    <m/>
    <m/>
    <m/>
    <m/>
    <m/>
    <m/>
    <m/>
    <m/>
    <m/>
    <n v="564364080"/>
    <n v="564364080"/>
    <m/>
    <s v="Persona Jurídica"/>
    <x v="1"/>
    <s v="Invitación Cerrada (IC)"/>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4"/>
    <s v="Dirección_de_Tecnología_e_Información"/>
    <s v="DRTECNO"/>
    <x v="2"/>
    <x v="2"/>
    <s v="GASTOS_DE_COMERCIALIZACIÓN_Y_PRODUCCIÓN "/>
    <x v="0"/>
    <x v="27"/>
    <s v="5118420"/>
    <s v="Contratar los servicios de conectividad para garantizar la continuidad en la prestación de los servicios misionales del Icfes, acceso a internet, canal dedicado centro de datos y servicios de voz IP (NOVIEMBRE)"/>
    <n v="139513385"/>
    <n v="140071439"/>
    <x v="0"/>
    <n v="11"/>
    <m/>
    <s v=" "/>
    <m/>
    <s v=" "/>
    <m/>
    <m/>
    <m/>
    <m/>
    <m/>
    <m/>
    <m/>
    <m/>
    <m/>
    <m/>
    <m/>
    <m/>
    <m/>
    <m/>
    <m/>
    <m/>
    <m/>
    <n v="139513385"/>
    <n v="139513385"/>
    <m/>
    <s v="Persona Jurídica"/>
    <x v="1"/>
    <s v="Invitación Cerrada (IC)"/>
    <s v="Actividad: Fortalecer el modelo de Gestión de la Operación de Servicios de T.I. _x0009__x0009__x0009__x0009__x0009__x0009_. Origen: Proyecto estratégico 2.3.1 Implementación de las acciones estratégicas del Plan Estratégico de Tecnologías de la Información (PETI)_x0009__x0009__x0009__x0009__x0009__x0009__x0009__x0009__x0009__x0009_"/>
    <m/>
  </r>
  <r>
    <s v="PDTE"/>
    <x v="2"/>
    <s v="Subdirección_de_Estadísticas"/>
    <s v="SDESTAD"/>
    <x v="2"/>
    <x v="2"/>
    <s v="GASTOS_DE_COMERCIALIZACIÓN_Y_PRODUCCIÓN "/>
    <x v="0"/>
    <x v="0"/>
    <m/>
    <s v="Pago del proceso de certificación con el DANE (Norma NTC - PE 1000)"/>
    <n v="32922053"/>
    <n v="33053741"/>
    <x v="5"/>
    <n v="12"/>
    <m/>
    <s v=" "/>
    <m/>
    <s v=" "/>
    <m/>
    <m/>
    <m/>
    <m/>
    <m/>
    <m/>
    <m/>
    <m/>
    <m/>
    <m/>
    <m/>
    <m/>
    <m/>
    <m/>
    <m/>
    <m/>
    <m/>
    <n v="32922053"/>
    <n v="32922053"/>
    <m/>
    <s v="Persona Jurídica"/>
    <x v="2"/>
    <s v="N/A"/>
    <m/>
    <m/>
  </r>
  <r>
    <s v="PDTE"/>
    <x v="1"/>
    <s v="Oficina_Asesora_Jurídica_"/>
    <s v="OFJURID"/>
    <x v="0"/>
    <x v="3"/>
    <s v="TASAS_Y_DERECHOS_ADMINISTRATIVOS_"/>
    <x v="11"/>
    <x v="28"/>
    <s v="0113000"/>
    <s v="Registro de marcas y derechos marcarios"/>
    <n v="7000000"/>
    <n v="7028000"/>
    <x v="0"/>
    <n v="12"/>
    <m/>
    <m/>
    <m/>
    <m/>
    <m/>
    <m/>
    <m/>
    <m/>
    <m/>
    <m/>
    <m/>
    <m/>
    <m/>
    <m/>
    <m/>
    <m/>
    <m/>
    <m/>
    <m/>
    <m/>
    <m/>
    <n v="7000000"/>
    <n v="7000000"/>
    <m/>
    <s v="Persona Jurídica"/>
    <x v="2"/>
    <s v="N/A"/>
    <s v="Otra actividad detallada en el campo de comentarios porque no se encuentra en la lista de opciones. "/>
    <s v="Renovación de 11 marcas más posibles registros en 2021"/>
  </r>
  <r>
    <s v="PDTE"/>
    <x v="1"/>
    <s v="Oficina_Asesora_Jurídica_"/>
    <s v="OFJURID"/>
    <x v="0"/>
    <x v="4"/>
    <s v="SENTENCIAS_Y_CONCILIACIONES_"/>
    <x v="12"/>
    <x v="29"/>
    <s v="0310100"/>
    <s v="Pago de sentencias judiciales"/>
    <n v="3284886529"/>
    <n v="3298026073"/>
    <x v="0"/>
    <n v="12"/>
    <m/>
    <m/>
    <m/>
    <m/>
    <m/>
    <m/>
    <m/>
    <m/>
    <m/>
    <m/>
    <m/>
    <m/>
    <m/>
    <m/>
    <m/>
    <m/>
    <m/>
    <m/>
    <m/>
    <m/>
    <m/>
    <n v="3284886529"/>
    <n v="3284886529"/>
    <m/>
    <s v="Persona Jurídica"/>
    <x v="2"/>
    <s v="N/A"/>
    <s v="Otra actividad detallada en el campo de comentarios porque no se encuentra en la lista de opciones. "/>
    <s v="Pago de sentencias judiciales, falta que la STH incluya lo correspondiente a la UGGP si lo considera conveniente."/>
  </r>
  <r>
    <s v="PDTE"/>
    <x v="0"/>
    <s v="Subdirección_de_Abastecimiento_y_Servicios_Generales"/>
    <s v="SDABAST"/>
    <x v="0"/>
    <x v="0"/>
    <s v="ADQUISICIONES_DIFERENTES_DE_ACTIVOS_"/>
    <x v="7"/>
    <x v="30"/>
    <s v="2216920"/>
    <s v="Servicios públicos - Acueducto"/>
    <n v="40000000"/>
    <n v="40160000"/>
    <x v="0"/>
    <n v="12"/>
    <m/>
    <s v=" "/>
    <m/>
    <s v=" "/>
    <m/>
    <m/>
    <m/>
    <m/>
    <m/>
    <m/>
    <m/>
    <m/>
    <m/>
    <m/>
    <m/>
    <m/>
    <m/>
    <m/>
    <m/>
    <m/>
    <m/>
    <n v="40000000"/>
    <n v="40000000"/>
    <s v="ACUEDUCTO Y ALCANTARILLADO DE BOGOTÁ"/>
    <s v="Persona Jurídica"/>
    <x v="3"/>
    <s v="N/A"/>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0"/>
    <s v="ADQUISICIONES_DIFERENTES_DE_ACTIVOS_"/>
    <x v="7"/>
    <x v="31"/>
    <s v="2216910"/>
    <s v="Servicios públicos - Energía"/>
    <n v="188742588"/>
    <n v="189497558"/>
    <x v="0"/>
    <n v="12"/>
    <m/>
    <s v=" "/>
    <m/>
    <s v=" "/>
    <m/>
    <m/>
    <m/>
    <m/>
    <m/>
    <m/>
    <m/>
    <m/>
    <m/>
    <m/>
    <m/>
    <m/>
    <m/>
    <m/>
    <m/>
    <m/>
    <m/>
    <n v="188742588"/>
    <n v="188742588"/>
    <s v="ENEL CODENSA"/>
    <s v="Persona Jurídica"/>
    <x v="3"/>
    <s v="N/A"/>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0"/>
    <s v="ADQUISICIONES_DIFERENTES_DE_ACTIVOS_"/>
    <x v="1"/>
    <x v="32"/>
    <n v="2219410"/>
    <s v="Servicios púbicos - Aseo"/>
    <n v="7182416"/>
    <n v="7211146"/>
    <x v="0"/>
    <n v="12"/>
    <m/>
    <s v=" "/>
    <m/>
    <s v=" "/>
    <m/>
    <m/>
    <m/>
    <m/>
    <m/>
    <m/>
    <m/>
    <m/>
    <m/>
    <m/>
    <m/>
    <m/>
    <m/>
    <m/>
    <m/>
    <m/>
    <m/>
    <n v="7182416"/>
    <n v="7182416"/>
    <m/>
    <s v="Persona Jurídica"/>
    <x v="3"/>
    <s v="N/A"/>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0"/>
    <s v="ADQUISICIONES_DIFERENTES_DE_ACTIVOS_"/>
    <x v="0"/>
    <x v="33"/>
    <s v="2218410"/>
    <s v="Servicios púbicos - Movistar y Tigo"/>
    <n v="116191838"/>
    <n v="116656605"/>
    <x v="0"/>
    <n v="12"/>
    <m/>
    <s v=" "/>
    <m/>
    <s v=" "/>
    <m/>
    <m/>
    <m/>
    <m/>
    <m/>
    <m/>
    <m/>
    <m/>
    <m/>
    <m/>
    <m/>
    <m/>
    <m/>
    <m/>
    <m/>
    <m/>
    <m/>
    <n v="116191838"/>
    <n v="116191838"/>
    <m/>
    <s v="Persona Jurídica"/>
    <x v="3"/>
    <s v="N/A"/>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2"/>
    <x v="2"/>
    <s v="GASTOS_DE_COMERCIALIZACIÓN_Y_PRODUCCIÓN "/>
    <x v="0"/>
    <x v="33"/>
    <s v="5118410"/>
    <s v="Servicios púbicos  - Línea de atención al cliente - 018000 a nivel nacional. "/>
    <n v="259935437"/>
    <n v="260975179"/>
    <x v="0"/>
    <n v="12"/>
    <m/>
    <s v=" "/>
    <m/>
    <s v=" "/>
    <m/>
    <m/>
    <m/>
    <m/>
    <m/>
    <m/>
    <m/>
    <m/>
    <m/>
    <m/>
    <m/>
    <m/>
    <m/>
    <m/>
    <m/>
    <m/>
    <m/>
    <n v="259935437"/>
    <n v="259935437"/>
    <m/>
    <s v="Persona Jurídica"/>
    <x v="3"/>
    <s v="N/A"/>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3"/>
    <s v="IMPUESTOS_"/>
    <x v="13"/>
    <x v="34"/>
    <s v="0111210"/>
    <s v="Impuestos prediales"/>
    <n v="108000000"/>
    <n v="108432000"/>
    <x v="0"/>
    <n v="12"/>
    <m/>
    <s v=" "/>
    <m/>
    <s v=" "/>
    <m/>
    <m/>
    <m/>
    <m/>
    <m/>
    <m/>
    <m/>
    <m/>
    <m/>
    <m/>
    <m/>
    <m/>
    <m/>
    <m/>
    <m/>
    <m/>
    <m/>
    <n v="108000000"/>
    <n v="108000000"/>
    <m/>
    <s v="Persona Jurídica"/>
    <x v="2"/>
    <s v="N/A"/>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3"/>
    <s v="IMPUESTOS_"/>
    <x v="13"/>
    <x v="35"/>
    <s v="0111260"/>
    <s v="Derecho de semaforización vehicular"/>
    <n v="400000"/>
    <n v="401600"/>
    <x v="0"/>
    <n v="12"/>
    <m/>
    <s v=" "/>
    <m/>
    <s v=" "/>
    <m/>
    <m/>
    <m/>
    <m/>
    <m/>
    <m/>
    <m/>
    <m/>
    <m/>
    <m/>
    <m/>
    <m/>
    <m/>
    <m/>
    <m/>
    <m/>
    <m/>
    <n v="400000"/>
    <n v="400000"/>
    <m/>
    <s v="Persona Jurídica"/>
    <x v="2"/>
    <s v="N/A"/>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0"/>
    <s v="ADQUISICIONES_DIFERENTES_DE_ACTIVOS_"/>
    <x v="4"/>
    <x v="15"/>
    <s v="2213210"/>
    <s v="CAJA MENOR - PASTA DE PAPEL, PAPEL Y CARTÓN "/>
    <n v="1000000"/>
    <n v="1004000"/>
    <x v="0"/>
    <n v="12"/>
    <m/>
    <s v=" "/>
    <m/>
    <s v=" "/>
    <m/>
    <m/>
    <m/>
    <m/>
    <m/>
    <m/>
    <m/>
    <m/>
    <m/>
    <m/>
    <m/>
    <m/>
    <m/>
    <m/>
    <m/>
    <m/>
    <m/>
    <n v="1000000"/>
    <n v="1000000"/>
    <m/>
    <s v="Persona Jurídica"/>
    <x v="4"/>
    <s v="N/A"/>
    <m/>
    <m/>
  </r>
  <r>
    <s v="PDTE"/>
    <x v="0"/>
    <s v="Subdirección_de_Abastecimiento_y_Servicios_Generales"/>
    <s v="SDABAST"/>
    <x v="0"/>
    <x v="0"/>
    <s v="ADQUISICIONES_DIFERENTES_DE_ACTIVOS_"/>
    <x v="4"/>
    <x v="36"/>
    <s v="2213220"/>
    <s v="CAJA MENOR - LIBROS IMPRESOS "/>
    <n v="500000"/>
    <n v="502000"/>
    <x v="0"/>
    <n v="12"/>
    <m/>
    <s v=" "/>
    <m/>
    <s v=" "/>
    <m/>
    <m/>
    <m/>
    <m/>
    <m/>
    <m/>
    <m/>
    <m/>
    <m/>
    <m/>
    <m/>
    <m/>
    <m/>
    <m/>
    <m/>
    <m/>
    <m/>
    <n v="500000"/>
    <n v="500000"/>
    <m/>
    <s v="Persona Jurídica"/>
    <x v="4"/>
    <s v="N/A"/>
    <m/>
    <m/>
  </r>
  <r>
    <s v="PDTE"/>
    <x v="0"/>
    <s v="Subdirección_de_Abastecimiento_y_Servicios_Generales"/>
    <s v="SDABAST"/>
    <x v="0"/>
    <x v="0"/>
    <s v="ADQUISICIONES_DIFERENTES_DE_ACTIVOS_"/>
    <x v="4"/>
    <x v="37"/>
    <s v="2213240"/>
    <s v="CAJA MENOR - DIARIOS, REVISTAS, PUBLICACIONES PERIÓDICAS MENOS DE CUATRO VECES POR SEMANA "/>
    <n v="2000000"/>
    <n v="2008000"/>
    <x v="0"/>
    <n v="12"/>
    <m/>
    <s v=" "/>
    <m/>
    <s v=" "/>
    <m/>
    <m/>
    <m/>
    <m/>
    <m/>
    <m/>
    <m/>
    <m/>
    <m/>
    <m/>
    <m/>
    <m/>
    <m/>
    <m/>
    <m/>
    <m/>
    <m/>
    <n v="2000000"/>
    <n v="2000000"/>
    <m/>
    <s v="Persona Jurídica"/>
    <x v="4"/>
    <s v="N/A"/>
    <m/>
    <m/>
  </r>
  <r>
    <s v="PDTE"/>
    <x v="0"/>
    <s v="Subdirección_de_Abastecimiento_y_Servicios_Generales"/>
    <s v="SDABAST"/>
    <x v="0"/>
    <x v="0"/>
    <s v="ADQUISICIONES_DIFERENTES_DE_ACTIVOS_"/>
    <x v="4"/>
    <x v="38"/>
    <s v="2213250"/>
    <s v="CAJA MENOR - MAPAS IMPRESOS, MUSICA IMPRESA O MANUSCRITOS, TARJETAS POSTALES, DE FELICITACIÓN, FOTOGRAFÍA Y PLANOS "/>
    <n v="1000000"/>
    <n v="1004000"/>
    <x v="0"/>
    <n v="12"/>
    <m/>
    <s v=" "/>
    <m/>
    <s v=" "/>
    <m/>
    <m/>
    <m/>
    <m/>
    <m/>
    <m/>
    <m/>
    <m/>
    <m/>
    <m/>
    <m/>
    <m/>
    <m/>
    <m/>
    <m/>
    <m/>
    <m/>
    <n v="1000000"/>
    <n v="1000000"/>
    <m/>
    <s v="Persona Jurídica"/>
    <x v="4"/>
    <s v="N/A"/>
    <m/>
    <m/>
  </r>
  <r>
    <s v="PDTE"/>
    <x v="0"/>
    <s v="Subdirección_de_Abastecimiento_y_Servicios_Generales"/>
    <s v="SDABAST"/>
    <x v="0"/>
    <x v="0"/>
    <s v="ADQUISICIONES_DIFERENTES_DE_ACTIVOS_"/>
    <x v="4"/>
    <x v="39"/>
    <s v="2213260"/>
    <s v="CAJA MENOR - SELLOS, CHEQUERAS, BILLETES DE BANCO, TITULO DE ACCIONES, CATALOGO, FOLLETOS, MATERIAL PARA ANUNCIOS PUBLICITARIOS, OTROS MATERIALES IMPRESOS "/>
    <n v="3000000"/>
    <n v="3012000"/>
    <x v="0"/>
    <n v="12"/>
    <m/>
    <s v=" "/>
    <m/>
    <s v=" "/>
    <m/>
    <m/>
    <m/>
    <m/>
    <m/>
    <m/>
    <m/>
    <m/>
    <m/>
    <m/>
    <m/>
    <m/>
    <m/>
    <m/>
    <m/>
    <m/>
    <m/>
    <n v="3000000"/>
    <n v="3000000"/>
    <m/>
    <s v="Persona Jurídica"/>
    <x v="4"/>
    <s v="N/A"/>
    <m/>
    <m/>
  </r>
  <r>
    <s v="PDTE"/>
    <x v="0"/>
    <s v="Subdirección_de_Abastecimiento_y_Servicios_Generales"/>
    <s v="SDABAST"/>
    <x v="0"/>
    <x v="0"/>
    <s v="ADQUISICIONES_DIFERENTES_DE_ACTIVOS_"/>
    <x v="4"/>
    <x v="40"/>
    <s v="2213510"/>
    <s v="CAJA MENOR - PINTURAS, BARNICES, PRODUCTOS RELACIONADOS.  COLORES PARA PINTURA ARTISTICA, TINTAS "/>
    <n v="500000"/>
    <n v="502000"/>
    <x v="0"/>
    <n v="12"/>
    <m/>
    <s v=" "/>
    <m/>
    <s v=" "/>
    <m/>
    <m/>
    <m/>
    <m/>
    <m/>
    <m/>
    <m/>
    <m/>
    <m/>
    <m/>
    <m/>
    <m/>
    <m/>
    <m/>
    <m/>
    <m/>
    <m/>
    <n v="500000"/>
    <n v="500000"/>
    <m/>
    <s v="Persona Jurídica"/>
    <x v="4"/>
    <s v="N/A"/>
    <m/>
    <m/>
  </r>
  <r>
    <s v="PDTE"/>
    <x v="0"/>
    <s v="Subdirección_de_Abastecimiento_y_Servicios_Generales"/>
    <s v="SDABAST"/>
    <x v="0"/>
    <x v="0"/>
    <s v="ADQUISICIONES_DIFERENTES_DE_ACTIVOS_"/>
    <x v="4"/>
    <x v="41"/>
    <s v="2113710"/>
    <s v="CAJA MENOR - VIDRIO Y PRODUCTOS DE VIDRIO "/>
    <n v="500000"/>
    <n v="502000"/>
    <x v="0"/>
    <n v="12"/>
    <m/>
    <s v=" "/>
    <m/>
    <s v=" "/>
    <m/>
    <m/>
    <m/>
    <m/>
    <m/>
    <m/>
    <m/>
    <m/>
    <m/>
    <m/>
    <m/>
    <m/>
    <m/>
    <m/>
    <m/>
    <m/>
    <m/>
    <n v="500000"/>
    <n v="500000"/>
    <m/>
    <s v="Persona Jurídica"/>
    <x v="4"/>
    <s v="N/A"/>
    <m/>
    <m/>
  </r>
  <r>
    <s v="PDTE"/>
    <x v="0"/>
    <s v="Subdirección_de_Abastecimiento_y_Servicios_Generales"/>
    <s v="SDABAST"/>
    <x v="0"/>
    <x v="0"/>
    <s v="ADQUISICIONES_DIFERENTES_DE_ACTIVOS_"/>
    <x v="2"/>
    <x v="42"/>
    <s v="2114200"/>
    <s v="CAJA MENOR - PRODUCTOS METÁLICOS ELABORADOS (EXCEPTO MAQUINARIA Y EQUIPO) "/>
    <n v="1500000"/>
    <n v="1506000"/>
    <x v="0"/>
    <n v="12"/>
    <m/>
    <s v=" "/>
    <m/>
    <s v=" "/>
    <m/>
    <m/>
    <m/>
    <m/>
    <m/>
    <m/>
    <m/>
    <m/>
    <m/>
    <m/>
    <m/>
    <m/>
    <m/>
    <m/>
    <m/>
    <m/>
    <m/>
    <n v="1500000"/>
    <n v="1500000"/>
    <m/>
    <s v="Persona Jurídica"/>
    <x v="4"/>
    <s v="N/A"/>
    <m/>
    <m/>
  </r>
  <r>
    <s v="PDTE"/>
    <x v="0"/>
    <s v="Subdirección_de_Abastecimiento_y_Servicios_Generales"/>
    <s v="SDABAST"/>
    <x v="0"/>
    <x v="0"/>
    <s v="ADQUISICIONES_DIFERENTES_DE_ACTIVOS_"/>
    <x v="2"/>
    <x v="43"/>
    <s v="2214640"/>
    <s v="CAJA MENOR - ACUMULADORES, PILAS Y BATERÍAS PRIMARIAS Y SUS PARTES Y PIEZAS "/>
    <n v="500000"/>
    <n v="502000"/>
    <x v="0"/>
    <n v="12"/>
    <m/>
    <s v=" "/>
    <m/>
    <s v=" "/>
    <m/>
    <m/>
    <m/>
    <m/>
    <m/>
    <m/>
    <m/>
    <m/>
    <m/>
    <m/>
    <m/>
    <m/>
    <m/>
    <m/>
    <m/>
    <m/>
    <m/>
    <n v="500000"/>
    <n v="500000"/>
    <m/>
    <s v="Persona Jurídica"/>
    <x v="4"/>
    <s v="N/A"/>
    <m/>
    <m/>
  </r>
  <r>
    <s v="PDTE"/>
    <x v="0"/>
    <s v="Subdirección_de_Abastecimiento_y_Servicios_Generales"/>
    <s v="SDABAST"/>
    <x v="0"/>
    <x v="0"/>
    <s v="ADQUISICIONES_DIFERENTES_DE_ACTIVOS_"/>
    <x v="7"/>
    <x v="44"/>
    <s v="2216330"/>
    <s v="CAJA MENOR - SERVICIOS DE SUMINISTROS DE COMIDAS "/>
    <n v="6000000"/>
    <n v="6024000"/>
    <x v="0"/>
    <n v="12"/>
    <m/>
    <s v=" "/>
    <m/>
    <s v=" "/>
    <m/>
    <m/>
    <m/>
    <m/>
    <m/>
    <m/>
    <m/>
    <m/>
    <m/>
    <m/>
    <m/>
    <m/>
    <m/>
    <m/>
    <m/>
    <m/>
    <m/>
    <n v="6000000"/>
    <n v="6000000"/>
    <m/>
    <s v="Persona Jurídica"/>
    <x v="4"/>
    <s v="N/A"/>
    <m/>
    <m/>
  </r>
  <r>
    <s v="PDTE"/>
    <x v="0"/>
    <s v="Subdirección_de_Abastecimiento_y_Servicios_Generales"/>
    <s v="SDABAST"/>
    <x v="0"/>
    <x v="0"/>
    <s v="ADQUISICIONES_DIFERENTES_DE_ACTIVOS_"/>
    <x v="7"/>
    <x v="19"/>
    <s v="2216800"/>
    <s v="CAJA MENOR - SERVICIOS POSTALES Y DE MENSAJERIA "/>
    <n v="7200000"/>
    <n v="7228800"/>
    <x v="0"/>
    <n v="12"/>
    <m/>
    <s v=" "/>
    <m/>
    <s v=" "/>
    <m/>
    <m/>
    <m/>
    <m/>
    <m/>
    <m/>
    <m/>
    <m/>
    <m/>
    <m/>
    <m/>
    <m/>
    <m/>
    <m/>
    <m/>
    <m/>
    <m/>
    <n v="7200000"/>
    <n v="7200000"/>
    <m/>
    <s v="Persona Jurídica"/>
    <x v="4"/>
    <s v="N/A"/>
    <m/>
    <m/>
  </r>
  <r>
    <s v="PDTE"/>
    <x v="0"/>
    <s v="Subdirección_de_Abastecimiento_y_Servicios_Generales"/>
    <s v="SDABAST"/>
    <x v="0"/>
    <x v="0"/>
    <s v="ADQUISICIONES_DIFERENTES_DE_ACTIVOS_"/>
    <x v="0"/>
    <x v="8"/>
    <s v="2218590"/>
    <s v="CAJA MENOR - OTROS SERVICIOS AUXILIARES "/>
    <n v="500000"/>
    <n v="502000"/>
    <x v="0"/>
    <n v="12"/>
    <m/>
    <s v=" "/>
    <m/>
    <s v=" "/>
    <m/>
    <m/>
    <m/>
    <m/>
    <m/>
    <m/>
    <m/>
    <m/>
    <m/>
    <m/>
    <m/>
    <m/>
    <m/>
    <m/>
    <m/>
    <m/>
    <m/>
    <n v="500000"/>
    <n v="500000"/>
    <m/>
    <s v="Persona Jurídica"/>
    <x v="4"/>
    <s v="N/A"/>
    <m/>
    <m/>
  </r>
  <r>
    <s v="PDTE"/>
    <x v="0"/>
    <s v="Subdirección_de_Abastecimiento_y_Servicios_Generales"/>
    <s v="SDABAST"/>
    <x v="0"/>
    <x v="0"/>
    <s v="ADQUISICIONES_DIFERENTES_DE_ACTIVOS_"/>
    <x v="0"/>
    <x v="2"/>
    <s v="2218710"/>
    <s v="CAJA MENOR - SERVICIO DE MANTENIMIENTO Y REPARACIÓN DE PRODUCTOS METÁLICOS ELABORADOS, MAQUINARIA Y EQUIPO "/>
    <n v="5000000"/>
    <n v="5020000"/>
    <x v="0"/>
    <n v="12"/>
    <m/>
    <s v=" "/>
    <m/>
    <s v=" "/>
    <m/>
    <m/>
    <m/>
    <m/>
    <m/>
    <m/>
    <m/>
    <m/>
    <m/>
    <m/>
    <m/>
    <m/>
    <m/>
    <m/>
    <m/>
    <m/>
    <m/>
    <n v="5000000"/>
    <n v="5000000"/>
    <m/>
    <s v="Persona Jurídica"/>
    <x v="4"/>
    <s v="N/A"/>
    <m/>
    <m/>
  </r>
  <r>
    <s v="PDTE"/>
    <x v="0"/>
    <s v="Subdirección_de_Abastecimiento_y_Servicios_Generales"/>
    <s v="SDABAST"/>
    <x v="0"/>
    <x v="0"/>
    <s v="ADQUISICIONES_DIFERENTES_DE_ACTIVOS_"/>
    <x v="6"/>
    <x v="45"/>
    <s v="2217220"/>
    <s v="Administración del edificio Ángel &amp; Administración de los 2 locales del edificio de las aguas"/>
    <n v="95000000"/>
    <n v="95380000"/>
    <x v="0"/>
    <n v="12"/>
    <m/>
    <s v=" "/>
    <m/>
    <s v=" "/>
    <m/>
    <m/>
    <m/>
    <m/>
    <m/>
    <m/>
    <m/>
    <m/>
    <m/>
    <m/>
    <m/>
    <m/>
    <m/>
    <m/>
    <m/>
    <m/>
    <m/>
    <n v="95000000"/>
    <n v="95000000"/>
    <m/>
    <s v="Persona Jurídica"/>
    <x v="2"/>
    <s v="N/A"/>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0"/>
    <x v="0"/>
    <s v="ADQUISICIONES_DIFERENTES_DE_ACTIVOS_"/>
    <x v="7"/>
    <x v="46"/>
    <s v="2216310"/>
    <s v="Gasto de viaje administrativos - Servicios de alojamiento para estancias cortas (Jurírica)"/>
    <n v="56000000"/>
    <n v="56224000"/>
    <x v="0"/>
    <n v="12"/>
    <m/>
    <s v=" "/>
    <m/>
    <s v=" "/>
    <m/>
    <m/>
    <m/>
    <m/>
    <m/>
    <m/>
    <m/>
    <m/>
    <m/>
    <m/>
    <m/>
    <m/>
    <m/>
    <m/>
    <m/>
    <m/>
    <m/>
    <n v="56000000"/>
    <n v="56000000"/>
    <m/>
    <s v="Persona Natural"/>
    <x v="5"/>
    <s v="N/A"/>
    <m/>
    <m/>
  </r>
  <r>
    <s v="PDTE"/>
    <x v="0"/>
    <s v="Subdirección_de_Abastecimiento_y_Servicios_Generales"/>
    <s v="SDABAST"/>
    <x v="0"/>
    <x v="0"/>
    <s v="ADQUISICIONES_DIFERENTES_DE_ACTIVOS_"/>
    <x v="7"/>
    <x v="44"/>
    <s v="2216330"/>
    <s v="Gasto de viaje administrativos- Servicios de suministros de comidas (Jurírica)"/>
    <n v="10500000"/>
    <n v="10542000"/>
    <x v="0"/>
    <n v="12"/>
    <m/>
    <s v=" "/>
    <m/>
    <s v=" "/>
    <m/>
    <m/>
    <m/>
    <m/>
    <m/>
    <m/>
    <m/>
    <m/>
    <m/>
    <m/>
    <m/>
    <m/>
    <m/>
    <m/>
    <m/>
    <m/>
    <m/>
    <n v="10500000"/>
    <n v="10500000"/>
    <m/>
    <s v="Persona Natural"/>
    <x v="5"/>
    <s v="N/A"/>
    <m/>
    <m/>
  </r>
  <r>
    <s v="PDTE"/>
    <x v="0"/>
    <s v="Subdirección_de_Abastecimiento_y_Servicios_Generales"/>
    <s v="SDABAST"/>
    <x v="0"/>
    <x v="0"/>
    <s v="ADQUISICIONES_DIFERENTES_DE_ACTIVOS_"/>
    <x v="7"/>
    <x v="47"/>
    <s v="2216400"/>
    <s v="Gasto de viaje administrativos - Servicios de transporte de pasajeros (Jurírica)"/>
    <n v="3500000"/>
    <n v="3514000"/>
    <x v="0"/>
    <n v="12"/>
    <m/>
    <s v=" "/>
    <m/>
    <s v=" "/>
    <m/>
    <m/>
    <m/>
    <m/>
    <m/>
    <m/>
    <m/>
    <m/>
    <m/>
    <m/>
    <m/>
    <m/>
    <m/>
    <m/>
    <m/>
    <m/>
    <m/>
    <n v="3500000"/>
    <n v="3500000"/>
    <m/>
    <s v="Persona Natural"/>
    <x v="5"/>
    <s v="N/A"/>
    <m/>
    <m/>
  </r>
  <r>
    <s v="PDTE"/>
    <x v="0"/>
    <s v="Subdirección_de_Abastecimiento_y_Servicios_Generales"/>
    <s v="SDABAST"/>
    <x v="0"/>
    <x v="0"/>
    <s v="ADQUISICIONES_DIFERENTES_DE_ACTIVOS_"/>
    <x v="14"/>
    <x v="48"/>
    <s v="0022200"/>
    <s v=" Viáticos y gasto de viaje  (viajes internacionales o asuntos de funcionamiento, aplican únicamente los funcionarios)"/>
    <n v="130000000"/>
    <n v="130520000"/>
    <x v="0"/>
    <n v="12"/>
    <m/>
    <s v=" "/>
    <m/>
    <s v=" "/>
    <m/>
    <m/>
    <m/>
    <m/>
    <m/>
    <m/>
    <m/>
    <m/>
    <m/>
    <m/>
    <m/>
    <m/>
    <m/>
    <m/>
    <m/>
    <m/>
    <m/>
    <n v="130000000"/>
    <n v="130000000"/>
    <m/>
    <s v="Persona Jurídica"/>
    <x v="5"/>
    <s v="N/A"/>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ubdirección_de_Abastecimiento_y_Servicios_Generales"/>
    <s v="SDABAST"/>
    <x v="2"/>
    <x v="2"/>
    <s v="GASTOS_DE_COMERCIALIZACIÓN_Y_PRODUCCIÓN "/>
    <x v="7"/>
    <x v="46"/>
    <s v="5116310"/>
    <s v="Gasto de viaje operativos - Servicios de alojamiento para estancias cortas (todo lo relacionado para las pruebas, aplican funcionarios y contratistas)"/>
    <n v="360000000"/>
    <n v="361440000"/>
    <x v="0"/>
    <n v="12"/>
    <m/>
    <s v=" "/>
    <m/>
    <s v=" "/>
    <m/>
    <m/>
    <m/>
    <m/>
    <m/>
    <m/>
    <m/>
    <m/>
    <m/>
    <m/>
    <m/>
    <m/>
    <m/>
    <m/>
    <m/>
    <m/>
    <m/>
    <n v="360000000"/>
    <n v="360000000"/>
    <m/>
    <s v="Persona Natural"/>
    <x v="5"/>
    <s v="N/A"/>
    <m/>
    <m/>
  </r>
  <r>
    <s v="PDTE"/>
    <x v="0"/>
    <s v="Subdirección_de_Abastecimiento_y_Servicios_Generales"/>
    <s v="SDABAST"/>
    <x v="2"/>
    <x v="2"/>
    <s v="GASTOS_DE_COMERCIALIZACIÓN_Y_PRODUCCIÓN "/>
    <x v="7"/>
    <x v="44"/>
    <s v="5116330"/>
    <s v="Gasto de viaje operativos - Servicios de suministros de comidas (todo lo relacionado para las pruebas, aplican funcionarios y contratistas)"/>
    <n v="67500000"/>
    <n v="67770000"/>
    <x v="0"/>
    <n v="12"/>
    <m/>
    <s v=" "/>
    <m/>
    <s v=" "/>
    <m/>
    <m/>
    <m/>
    <m/>
    <m/>
    <m/>
    <m/>
    <m/>
    <m/>
    <m/>
    <m/>
    <m/>
    <m/>
    <m/>
    <m/>
    <m/>
    <m/>
    <n v="67500000"/>
    <n v="67500000"/>
    <m/>
    <s v="Persona Natural"/>
    <x v="5"/>
    <s v="N/A"/>
    <m/>
    <m/>
  </r>
  <r>
    <s v="PDTE"/>
    <x v="0"/>
    <s v="Subdirección_de_Abastecimiento_y_Servicios_Generales"/>
    <s v="SDABAST"/>
    <x v="2"/>
    <x v="2"/>
    <s v="GASTOS_DE_COMERCIALIZACIÓN_Y_PRODUCCIÓN "/>
    <x v="7"/>
    <x v="47"/>
    <s v="5116400"/>
    <s v="Gasto de viaje operativos - Servicios de transporte de pasajeros (todo lo relacionado para las pruebas, aplican funcionarios y contratistas)"/>
    <n v="22500000"/>
    <n v="22590000"/>
    <x v="0"/>
    <n v="12"/>
    <m/>
    <s v=" "/>
    <m/>
    <s v=" "/>
    <m/>
    <m/>
    <m/>
    <m/>
    <m/>
    <m/>
    <m/>
    <m/>
    <m/>
    <m/>
    <m/>
    <m/>
    <m/>
    <m/>
    <m/>
    <m/>
    <m/>
    <n v="22500000"/>
    <n v="22500000"/>
    <m/>
    <s v="Persona Jurídica"/>
    <x v="5"/>
    <s v="N/A"/>
    <s v="Otra actividad detallada en el campo de comentarios porque no se encuentra en la lista de opciones. "/>
    <s v="Se debe  incluir en el plan de acción 2021 una actividad que de cuenta de la gestión que realiza el área frente a las actividades a cargo. Actividad preliminar: Gestionar, controlar y realizar seguimiento a las actividades y contrataciones a cargo de la subdirección."/>
  </r>
  <r>
    <s v="PDTE"/>
    <x v="0"/>
    <s v="Secretaría_General"/>
    <s v="DRSECRG"/>
    <x v="2"/>
    <x v="2"/>
    <s v="GASTOS_DE_COMERCIALIZACIÓN_Y_PRODUCCIÓN "/>
    <x v="0"/>
    <x v="0"/>
    <s v=" "/>
    <s v="Bolsa de Recursos Gastos Operativos (18)"/>
    <n v="2920682969"/>
    <n v="2932365702"/>
    <x v="1"/>
    <n v="12"/>
    <m/>
    <s v=" "/>
    <m/>
    <s v=" "/>
    <m/>
    <m/>
    <m/>
    <m/>
    <m/>
    <m/>
    <m/>
    <m/>
    <m/>
    <m/>
    <m/>
    <m/>
    <m/>
    <m/>
    <m/>
    <m/>
    <m/>
    <n v="2920682969"/>
    <n v="2920682969"/>
    <m/>
    <s v="Persona Jurídica"/>
    <x v="2"/>
    <s v="N/A"/>
    <m/>
    <m/>
  </r>
  <r>
    <s v="PDTE"/>
    <x v="0"/>
    <s v="Secretaría_General"/>
    <s v="DRSECRG"/>
    <x v="1"/>
    <x v="1"/>
    <s v="Programas_de_Inversión_Bruta_de_Capital"/>
    <x v="8"/>
    <x v="49"/>
    <m/>
    <s v="Pagos esperados 2021 - Pruebas Internacionales"/>
    <n v="811838000"/>
    <n v="815085345"/>
    <x v="0"/>
    <n v="12"/>
    <m/>
    <s v=" "/>
    <m/>
    <s v=" "/>
    <m/>
    <m/>
    <m/>
    <m/>
    <m/>
    <m/>
    <m/>
    <m/>
    <m/>
    <m/>
    <m/>
    <m/>
    <m/>
    <m/>
    <m/>
    <m/>
    <m/>
    <n v="811838000"/>
    <n v="811838000"/>
    <m/>
    <s v="Persona Jurídica"/>
    <x v="2"/>
    <s v="N/A"/>
    <m/>
    <m/>
  </r>
  <r>
    <s v="PDTE"/>
    <x v="0"/>
    <s v="Secretaría_General"/>
    <s v="DRSECRG"/>
    <x v="0"/>
    <x v="0"/>
    <s v="ADQUISICIONES_DIFERENTES_DE_ACTIVOS_"/>
    <x v="0"/>
    <x v="1"/>
    <s v="2218310"/>
    <s v="Honorarios Miembros de la Junta Directiva del Icfes"/>
    <n v="54458820"/>
    <n v="54676655"/>
    <x v="0"/>
    <n v="12"/>
    <m/>
    <s v=" "/>
    <m/>
    <s v=" "/>
    <m/>
    <m/>
    <m/>
    <m/>
    <m/>
    <m/>
    <m/>
    <m/>
    <m/>
    <m/>
    <m/>
    <m/>
    <m/>
    <m/>
    <m/>
    <m/>
    <m/>
    <n v="54458820"/>
    <n v="54458820"/>
    <m/>
    <s v="Persona Jurídica"/>
    <x v="2"/>
    <s v="N/A"/>
    <m/>
    <m/>
  </r>
  <r>
    <s v="PDTE"/>
    <x v="0"/>
    <s v="Subdirección_Financiera_y_Contable"/>
    <s v="SDFINAN"/>
    <x v="0"/>
    <x v="3"/>
    <s v="CONTRIBUCIONES"/>
    <x v="15"/>
    <x v="50"/>
    <s v="0114100"/>
    <s v="Cuota de Fiscalización y Auditaje"/>
    <n v="300000000"/>
    <n v="301200000"/>
    <x v="8"/>
    <n v="12"/>
    <m/>
    <s v=" "/>
    <m/>
    <s v=" "/>
    <m/>
    <m/>
    <m/>
    <m/>
    <m/>
    <m/>
    <m/>
    <m/>
    <m/>
    <m/>
    <m/>
    <m/>
    <m/>
    <m/>
    <m/>
    <m/>
    <m/>
    <n v="300000000"/>
    <n v="300000000"/>
    <m/>
    <s v="Persona Jurídica"/>
    <x v="2"/>
    <s v="N/A"/>
    <m/>
    <m/>
  </r>
  <r>
    <s v="PDTE"/>
    <x v="0"/>
    <s v="Subdirección_de_Talento_Humano"/>
    <s v="SDTALEN"/>
    <x v="0"/>
    <x v="0"/>
    <s v="ADQUISICIONES_DIFERENTES_DE_ACTIVOS_"/>
    <x v="0"/>
    <x v="51"/>
    <s v="2218510"/>
    <s v="Procesos de selección de empleados CNSC - Comisión Nacional del Servicio Civil"/>
    <n v="240000000"/>
    <n v="240960000"/>
    <x v="3"/>
    <n v="12"/>
    <m/>
    <s v=" "/>
    <m/>
    <s v=" "/>
    <m/>
    <m/>
    <m/>
    <m/>
    <m/>
    <m/>
    <m/>
    <m/>
    <m/>
    <m/>
    <m/>
    <m/>
    <m/>
    <m/>
    <m/>
    <m/>
    <m/>
    <n v="240000000"/>
    <n v="240000000"/>
    <m/>
    <s v="Persona Jurídica"/>
    <x v="2"/>
    <s v="N/A"/>
    <m/>
    <m/>
  </r>
  <r>
    <s v="PDTE"/>
    <x v="1"/>
    <s v="Oficina_Asesora_de_Planeación"/>
    <s v="OFPLANE"/>
    <x v="2"/>
    <x v="2"/>
    <s v="GASTOS_DE_COMERCIALIZACIÓN_Y_PRODUCCIÓN "/>
    <x v="7"/>
    <x v="0"/>
    <m/>
    <s v="Presupuesto Proyectos de Evaluación (Transporte)"/>
    <n v="1223029249"/>
    <n v="1227921366"/>
    <x v="0"/>
    <n v="12"/>
    <m/>
    <s v=" "/>
    <m/>
    <s v=" "/>
    <m/>
    <m/>
    <m/>
    <m/>
    <m/>
    <m/>
    <m/>
    <m/>
    <m/>
    <m/>
    <m/>
    <m/>
    <m/>
    <m/>
    <m/>
    <m/>
    <m/>
    <n v="1223029249"/>
    <n v="1223029249"/>
    <m/>
    <s v="Persona Jurídica"/>
    <x v="2"/>
    <s v="N/A"/>
    <m/>
    <m/>
  </r>
  <r>
    <s v="PDTE"/>
    <x v="1"/>
    <s v="Oficina_Asesora_de_Planeación"/>
    <s v="OFPLANE"/>
    <x v="2"/>
    <x v="2"/>
    <s v="GASTOS_DE_COMERCIALIZACIÓN_Y_PRODUCCIÓN "/>
    <x v="0"/>
    <x v="0"/>
    <m/>
    <s v="Presupuesto Proyectos de Evaluación (Servicios Prestados a las empresas)"/>
    <n v="10750020179"/>
    <n v="10793020260"/>
    <x v="0"/>
    <n v="12"/>
    <m/>
    <s v=" "/>
    <m/>
    <s v=" "/>
    <m/>
    <m/>
    <m/>
    <m/>
    <m/>
    <m/>
    <m/>
    <m/>
    <m/>
    <m/>
    <m/>
    <m/>
    <m/>
    <m/>
    <m/>
    <m/>
    <m/>
    <n v="10750020179"/>
    <n v="10750020179"/>
    <m/>
    <s v="Persona Jurídica"/>
    <x v="2"/>
    <s v="N/A"/>
    <m/>
    <m/>
  </r>
  <r>
    <s v="PDTE"/>
    <x v="0"/>
    <s v="Subdirección_de_Talento_Humano"/>
    <s v="SDTALEN"/>
    <x v="0"/>
    <x v="0"/>
    <s v="ADQUISICIONES_DIFERENTES_DE_ACTIVOS_"/>
    <x v="0"/>
    <x v="1"/>
    <s v="2218310"/>
    <s v="Plan de Estímulos: Programa de incentivos - proyectos por equipos de trabajo"/>
    <n v="11000000"/>
    <n v="11044000"/>
    <x v="12"/>
    <n v="12"/>
    <m/>
    <s v=" "/>
    <m/>
    <s v=" "/>
    <m/>
    <m/>
    <m/>
    <m/>
    <m/>
    <m/>
    <m/>
    <m/>
    <m/>
    <m/>
    <m/>
    <m/>
    <m/>
    <m/>
    <m/>
    <m/>
    <m/>
    <n v="11000000"/>
    <n v="11000000"/>
    <m/>
    <s v="Persona Jurídica"/>
    <x v="2"/>
    <s v="N/A"/>
    <s v="Actividad: Plan de Incentivos Institucionales​. Origen: Planes MIPG"/>
    <m/>
  </r>
  <r>
    <s v="PDTE"/>
    <x v="0"/>
    <s v="Subdirección_de_Talento_Humano"/>
    <s v="SDTALEN"/>
    <x v="0"/>
    <x v="5"/>
    <s v="PLANTA_DE_PERSONAL_PERMANENTE"/>
    <x v="16"/>
    <x v="0"/>
    <s v=" "/>
    <s v="Nómina "/>
    <n v="10142766745"/>
    <n v="10183337812"/>
    <x v="0"/>
    <n v="12"/>
    <m/>
    <s v=" "/>
    <m/>
    <s v=" "/>
    <m/>
    <m/>
    <m/>
    <m/>
    <m/>
    <m/>
    <m/>
    <m/>
    <m/>
    <m/>
    <m/>
    <m/>
    <m/>
    <m/>
    <m/>
    <m/>
    <m/>
    <n v="10142766745"/>
    <n v="10142766745"/>
    <m/>
    <s v="Persona Jurídica"/>
    <x v="6"/>
    <s v="N/A"/>
    <m/>
    <m/>
  </r>
  <r>
    <s v="PDTE"/>
    <x v="0"/>
    <s v="Subdirección_de_Talento_Humano"/>
    <s v="SDTALEN"/>
    <x v="0"/>
    <x v="5"/>
    <s v="PLANTA_DE_PERSONAL_PERMANENTE"/>
    <x v="17"/>
    <x v="0"/>
    <s v=" "/>
    <s v="Nómina "/>
    <n v="1478377779"/>
    <n v="1484291290"/>
    <x v="0"/>
    <n v="12"/>
    <m/>
    <s v=" "/>
    <m/>
    <s v=" "/>
    <m/>
    <m/>
    <m/>
    <m/>
    <m/>
    <m/>
    <m/>
    <m/>
    <m/>
    <m/>
    <m/>
    <m/>
    <m/>
    <m/>
    <m/>
    <m/>
    <m/>
    <n v="1478377779"/>
    <n v="1478377779"/>
    <m/>
    <s v="Persona Jurídica"/>
    <x v="6"/>
    <s v="N/A"/>
    <m/>
    <m/>
  </r>
  <r>
    <s v="PDTE"/>
    <x v="0"/>
    <s v="Subdirección_de_Talento_Humano"/>
    <s v="SDTALEN"/>
    <x v="0"/>
    <x v="5"/>
    <s v="PLANTA_DE_PERSONAL_PERMANENTE"/>
    <x v="18"/>
    <x v="0"/>
    <s v=" "/>
    <s v="Nómina "/>
    <n v="3440768275"/>
    <n v="3454531348"/>
    <x v="0"/>
    <n v="12"/>
    <m/>
    <s v=" "/>
    <m/>
    <s v=" "/>
    <m/>
    <m/>
    <m/>
    <m/>
    <m/>
    <m/>
    <m/>
    <m/>
    <m/>
    <m/>
    <m/>
    <m/>
    <m/>
    <m/>
    <m/>
    <m/>
    <m/>
    <n v="3440768275"/>
    <n v="3440768275"/>
    <m/>
    <s v="Persona Jurídica"/>
    <x v="6"/>
    <s v="N/A"/>
    <m/>
    <m/>
  </r>
  <r>
    <s v="PDTE"/>
    <x v="0"/>
    <s v="Subdirección_de_Talento_Humano"/>
    <s v="SDTALEN"/>
    <x v="0"/>
    <x v="4"/>
    <s v="PRESTACIONES_SOCIALES_"/>
    <x v="19"/>
    <x v="0"/>
    <s v=" "/>
    <s v="Nómina "/>
    <n v="130569240"/>
    <n v="131091517"/>
    <x v="0"/>
    <n v="12"/>
    <m/>
    <s v=" "/>
    <m/>
    <s v=" "/>
    <m/>
    <m/>
    <m/>
    <m/>
    <m/>
    <m/>
    <m/>
    <m/>
    <m/>
    <m/>
    <m/>
    <m/>
    <m/>
    <m/>
    <m/>
    <m/>
    <m/>
    <n v="130569240"/>
    <n v="130569240"/>
    <m/>
    <s v="Persona Jurídica"/>
    <x v="6"/>
    <s v="N/A"/>
    <m/>
    <m/>
  </r>
  <r>
    <s v="PDTE"/>
    <x v="0"/>
    <s v="Subdirección_de_Talento_Humano"/>
    <s v="SDTALEN"/>
    <x v="0"/>
    <x v="0"/>
    <s v="ADQUISICIONES_DIFERENTES_DE_ACTIVOS_"/>
    <x v="0"/>
    <x v="8"/>
    <s v="2218590"/>
    <s v="Nómina - Pasantes"/>
    <n v="62380772"/>
    <n v="62630295"/>
    <x v="0"/>
    <n v="12"/>
    <m/>
    <s v=" "/>
    <m/>
    <s v=" "/>
    <m/>
    <m/>
    <m/>
    <m/>
    <m/>
    <m/>
    <m/>
    <m/>
    <m/>
    <m/>
    <m/>
    <m/>
    <m/>
    <m/>
    <m/>
    <m/>
    <m/>
    <n v="62380772"/>
    <n v="62380772"/>
    <m/>
    <s v="Persona Jurídica"/>
    <x v="6"/>
    <s v="N/A"/>
    <m/>
    <m/>
  </r>
  <r>
    <s v="PDTE"/>
    <x v="0"/>
    <s v="Subdirección_de_Abastecimiento_y_Servicios_Generales"/>
    <s v="SDABAST"/>
    <x v="0"/>
    <x v="0"/>
    <s v="ADQUISICIONES_DIFERENTES_DE_ACTIVOS_"/>
    <x v="0"/>
    <x v="16"/>
    <s v="2218520"/>
    <s v="VF 2021- CTO No. 349 - 2019 Servicio de vigilancia y seguridad privada para los bienes muebles e inmuebles del Icfes, para el periodo comprendido entre el 1 de mayo de 2019 y hasta el 30 de junio del 2022 "/>
    <n v="686925288"/>
    <n v="689672989"/>
    <x v="0"/>
    <n v="12"/>
    <m/>
    <s v=" "/>
    <m/>
    <s v=" "/>
    <m/>
    <m/>
    <m/>
    <m/>
    <m/>
    <m/>
    <m/>
    <m/>
    <m/>
    <m/>
    <m/>
    <m/>
    <m/>
    <m/>
    <m/>
    <m/>
    <m/>
    <n v="686925288"/>
    <n v="686925288"/>
    <s v="EMPRESA DE SEGURIDAD Y VIGILANCIA PRIVADA SERVICONFOR LIMITADA"/>
    <s v="Persona Jurídica"/>
    <x v="1"/>
    <s v="N/A"/>
    <m/>
    <m/>
  </r>
  <r>
    <s v="PDTE"/>
    <x v="0"/>
    <s v="Subdirección_de_Abastecimiento_y_Servicios_Generales"/>
    <s v="SDABAST"/>
    <x v="0"/>
    <x v="0"/>
    <s v="ADQUISICIONES_DIFERENTES_DE_ACTIVOS_"/>
    <x v="0"/>
    <x v="9"/>
    <s v="2218550"/>
    <s v="VF 2021- CTO No. 345 - 2019 Servicios de agencia de viajes y suministros de tiquetes aereos nacionales e internacionales, terrestres y fluviales nacionales (   ) Plazo 30 junio 2022"/>
    <n v="397735981"/>
    <n v="399326925"/>
    <x v="0"/>
    <n v="12"/>
    <m/>
    <s v=" "/>
    <m/>
    <s v=" "/>
    <m/>
    <m/>
    <m/>
    <m/>
    <m/>
    <m/>
    <m/>
    <m/>
    <m/>
    <m/>
    <m/>
    <m/>
    <m/>
    <m/>
    <m/>
    <m/>
    <m/>
    <n v="397735981"/>
    <n v="397735981"/>
    <s v="UNION TEMPORAL MAYATUR -AVIATUR NO 167"/>
    <s v="Persona Jurídica"/>
    <x v="1"/>
    <s v="N/A"/>
    <m/>
    <m/>
  </r>
  <r>
    <s v="PDTE"/>
    <x v="0"/>
    <s v="Subdirección_de_Abastecimiento_y_Servicios_Generales"/>
    <s v="SDABAST"/>
    <x v="2"/>
    <x v="2"/>
    <s v="GASTOS_DE_COMERCIALIZACIÓN_Y_PRODUCCIÓN "/>
    <x v="0"/>
    <x v="9"/>
    <s v=" "/>
    <s v="VF 2021- CTO No. 345 - 2019 Servicios de agencia de viajes y suministros de tiquetes aereos nacionales e internacionales, terrestres y fluviales nacionales (   ) Plazo 30 junio 2022"/>
    <n v="596603972"/>
    <n v="598990388"/>
    <x v="0"/>
    <n v="12"/>
    <m/>
    <s v=" "/>
    <m/>
    <s v=" "/>
    <m/>
    <m/>
    <m/>
    <m/>
    <m/>
    <m/>
    <m/>
    <m/>
    <m/>
    <m/>
    <m/>
    <m/>
    <m/>
    <m/>
    <m/>
    <m/>
    <m/>
    <n v="596603972"/>
    <n v="596603972"/>
    <s v="UNION TEMPORAL MAYATUR -AVIATUR NO 167"/>
    <s v="Persona Jurídica"/>
    <x v="1"/>
    <s v="N/A"/>
    <m/>
    <m/>
  </r>
  <r>
    <s v="PDTE"/>
    <x v="0"/>
    <s v="Unidad_de_Atención_al_Ciudadano"/>
    <s v="SDATENC"/>
    <x v="2"/>
    <x v="2"/>
    <s v="GASTOS_DE_COMERCIALIZACIÓN_Y_PRODUCCIÓN "/>
    <x v="0"/>
    <x v="1"/>
    <s v="5118310"/>
    <s v="VF 2021- CTO No. 361-2019 Servicios, bajo la modalidad de BPO, de la operacion del Centro de Gestion del Servicio del Icfes de los cuatro canales dispuestos para la atencion (   ) Plazo 30 jun 2022"/>
    <n v="7006614366"/>
    <n v="7034640823"/>
    <x v="0"/>
    <n v="12"/>
    <m/>
    <s v=" "/>
    <m/>
    <s v=" "/>
    <m/>
    <m/>
    <m/>
    <m/>
    <m/>
    <m/>
    <m/>
    <m/>
    <m/>
    <m/>
    <m/>
    <m/>
    <m/>
    <m/>
    <m/>
    <m/>
    <m/>
    <n v="7006614366"/>
    <n v="7006614366"/>
    <s v="OUTSOURCING S.A."/>
    <s v="Persona Jurídica"/>
    <x v="1"/>
    <s v="N/A"/>
    <m/>
    <m/>
  </r>
  <r>
    <s v="PDTE"/>
    <x v="0"/>
    <s v="Subdirección_de_Abastecimiento_y_Servicios_Generales"/>
    <s v="SDABAST"/>
    <x v="1"/>
    <x v="1"/>
    <s v="Programas_de_Inversión_Bruta_de_Capital"/>
    <x v="5"/>
    <x v="11"/>
    <m/>
    <s v="VF 2021- CTO No. 541 - 2019 &quot;Servicios archivisticos integrales de organizacion, administracion, custodia, actualizacion e implementacion de los diferentes instrumentos archivisticos (   ) Plazo 31 diciembre 2021"/>
    <n v="1013459500"/>
    <n v="1017513338"/>
    <x v="0"/>
    <n v="12"/>
    <m/>
    <s v=" "/>
    <m/>
    <s v=" "/>
    <m/>
    <m/>
    <m/>
    <m/>
    <m/>
    <m/>
    <m/>
    <m/>
    <m/>
    <m/>
    <m/>
    <m/>
    <m/>
    <m/>
    <m/>
    <m/>
    <m/>
    <n v="1013459500"/>
    <n v="1013459500"/>
    <s v="UNION TEMPORAL HELP FILE - SERVISOFT - ICFES 2019"/>
    <s v="Persona Jurídica"/>
    <x v="1"/>
    <s v="N/A"/>
    <m/>
    <m/>
  </r>
  <r>
    <s v="PDTE"/>
    <x v="0"/>
    <s v="Subdirección_de_Abastecimiento_y_Servicios_Generales"/>
    <s v="SDABAST"/>
    <x v="0"/>
    <x v="0"/>
    <s v="ADQUISICIONES_DIFERENTES_DE_ACTIVOS_"/>
    <x v="6"/>
    <x v="52"/>
    <s v="2217320"/>
    <s v="VF 2021- CTO No. 503 - 2019 Servicios de arrendamiento de los pisos 15, 16, 17 y 18 de la Torre 2, del Edificio Elemento ubicado en la Av  Calle 26 No  69-76, con un area total de 5,033 M2 (   ) Plazo hasta 30 sep 2021"/>
    <n v="5123962909"/>
    <n v="5144458761"/>
    <x v="0"/>
    <n v="9"/>
    <m/>
    <s v=" "/>
    <m/>
    <s v=" "/>
    <m/>
    <m/>
    <m/>
    <m/>
    <m/>
    <m/>
    <m/>
    <m/>
    <m/>
    <m/>
    <m/>
    <m/>
    <m/>
    <m/>
    <m/>
    <m/>
    <m/>
    <n v="5123962909"/>
    <n v="5123962909"/>
    <s v="FAMOC DE PANEL S.A"/>
    <s v="Persona Jurídica"/>
    <x v="1"/>
    <s v="N/A"/>
    <m/>
    <m/>
  </r>
  <r>
    <s v="PDTE"/>
    <x v="0"/>
    <s v="Subdirección_de_Abastecimiento_y_Servicios_Generales"/>
    <s v="SDABAST"/>
    <x v="0"/>
    <x v="0"/>
    <s v="ADQUISICIONES_DIFERENTES_DE_ACTIVOS_"/>
    <x v="4"/>
    <x v="53"/>
    <s v="2213330"/>
    <s v="VF 2021- CTO No. 315-2019 Suministro de combustible para los vehiculos que hacen parte del parque automotor del Icfes, plazo hasta el 30 de junio de 2022 "/>
    <n v="26400000"/>
    <n v="26505600"/>
    <x v="0"/>
    <n v="12"/>
    <m/>
    <s v=" "/>
    <m/>
    <s v=" "/>
    <m/>
    <m/>
    <m/>
    <m/>
    <m/>
    <m/>
    <m/>
    <m/>
    <m/>
    <m/>
    <m/>
    <m/>
    <m/>
    <m/>
    <m/>
    <m/>
    <m/>
    <n v="26400000"/>
    <n v="26400000"/>
    <s v="ORGANIZACIÓN TERPEL S.A."/>
    <s v="Persona Jurídica"/>
    <x v="1"/>
    <s v="N/A"/>
    <m/>
    <m/>
  </r>
  <r>
    <s v="PDTE"/>
    <x v="0"/>
    <s v="Subdirección_de_Abastecimiento_y_Servicios_Generales"/>
    <s v="SDABAST"/>
    <x v="0"/>
    <x v="0"/>
    <s v="ADQUISICIONES_DIFERENTES_DE_ACTIVOS_"/>
    <x v="0"/>
    <x v="18"/>
    <s v="2218530"/>
    <s v="VF 2021- CTO No. 383 - 2019  Servicios integrales de aseo y cafeteria en las instalaciones del Icfes, bajo el esquema de proveeduria integral (outsourcing), incluyendo (   ) Plazo hasta 31 de marzo de 2021"/>
    <n v="153940101"/>
    <n v="154555861"/>
    <x v="0"/>
    <n v="3"/>
    <m/>
    <s v=" "/>
    <m/>
    <s v=" "/>
    <m/>
    <m/>
    <m/>
    <m/>
    <m/>
    <m/>
    <m/>
    <m/>
    <m/>
    <m/>
    <m/>
    <m/>
    <m/>
    <m/>
    <m/>
    <m/>
    <m/>
    <n v="153940101"/>
    <n v="153940101"/>
    <s v="SERVIESPECIALES SAS"/>
    <s v="Persona Jurídica"/>
    <x v="1"/>
    <s v="N/A"/>
    <m/>
    <m/>
  </r>
  <r>
    <s v="PDTE"/>
    <x v="0"/>
    <s v="Subdirección_de_Abastecimiento_y_Servicios_Generales"/>
    <s v="SDABAST"/>
    <x v="0"/>
    <x v="0"/>
    <s v="ADQUISICIONES_DIFERENTES_DE_ACTIVOS_"/>
    <x v="4"/>
    <x v="53"/>
    <s v="2213330"/>
    <s v="CXP 2020 - 2021 - 315-2019"/>
    <n v="1500000"/>
    <n v="1506000"/>
    <x v="0"/>
    <n v="3"/>
    <m/>
    <s v=" "/>
    <m/>
    <s v=" "/>
    <m/>
    <m/>
    <m/>
    <m/>
    <m/>
    <m/>
    <m/>
    <m/>
    <m/>
    <m/>
    <m/>
    <m/>
    <m/>
    <m/>
    <m/>
    <m/>
    <m/>
    <n v="1500000"/>
    <n v="1500000"/>
    <s v="ORGANIZACIÓN TERPEL S.A"/>
    <s v="Persona Jurídica"/>
    <x v="7"/>
    <s v="N/A"/>
    <m/>
    <m/>
  </r>
  <r>
    <s v="PDTE"/>
    <x v="1"/>
    <s v="Oficina_Asesora_de_Comunicaciones_y_Mercadeo"/>
    <s v="OFCOMUN"/>
    <x v="2"/>
    <x v="2"/>
    <s v="GASTOS_DE_COMERCIALIZACIÓN_Y_PRODUCCIÓN "/>
    <x v="0"/>
    <x v="1"/>
    <s v="5118310"/>
    <s v="CXP 2020 - 2021 - 325-2020"/>
    <n v="100000000"/>
    <n v="100400000"/>
    <x v="0"/>
    <n v="3"/>
    <m/>
    <s v=" "/>
    <m/>
    <s v=" "/>
    <m/>
    <m/>
    <m/>
    <m/>
    <m/>
    <m/>
    <m/>
    <m/>
    <m/>
    <m/>
    <m/>
    <m/>
    <m/>
    <m/>
    <m/>
    <m/>
    <m/>
    <n v="100000000"/>
    <n v="100000000"/>
    <s v="MAGIN COMUNICACIONES "/>
    <s v="Persona Jurídica"/>
    <x v="7"/>
    <s v="N/A"/>
    <m/>
    <m/>
  </r>
  <r>
    <s v="PDTE"/>
    <x v="1"/>
    <s v="Oficina_Asesora_Jurídica_"/>
    <s v="OFJURID"/>
    <x v="0"/>
    <x v="0"/>
    <s v="ADQUISICIONES_DIFERENTES_DE_ACTIVOS_"/>
    <x v="0"/>
    <x v="20"/>
    <s v="2218430"/>
    <s v="CXP 2020 - 2021 - 147-2020"/>
    <n v="1000000"/>
    <n v="1004000"/>
    <x v="0"/>
    <n v="3"/>
    <m/>
    <s v=" "/>
    <m/>
    <s v=" "/>
    <m/>
    <m/>
    <m/>
    <m/>
    <m/>
    <m/>
    <m/>
    <m/>
    <m/>
    <m/>
    <m/>
    <m/>
    <m/>
    <m/>
    <m/>
    <m/>
    <m/>
    <n v="1000000"/>
    <n v="1000000"/>
    <s v="IMPRENTA NACIONAL DE COLOMBIA"/>
    <s v="Persona Jurídica"/>
    <x v="7"/>
    <s v="N/A"/>
    <m/>
    <m/>
  </r>
  <r>
    <s v="PDTE"/>
    <x v="1"/>
    <s v="Oficina_Asesora_Jurídica_"/>
    <s v="OFJURID"/>
    <x v="0"/>
    <x v="0"/>
    <s v="ADQUISICIONES_DIFERENTES_DE_ACTIVOS_"/>
    <x v="0"/>
    <x v="1"/>
    <s v="2218310"/>
    <s v="CXP 2020 - 2021 - 308-2020"/>
    <n v="1000000"/>
    <n v="1004000"/>
    <x v="0"/>
    <n v="3"/>
    <m/>
    <s v=" "/>
    <m/>
    <s v=" "/>
    <m/>
    <m/>
    <m/>
    <m/>
    <m/>
    <m/>
    <m/>
    <m/>
    <m/>
    <m/>
    <m/>
    <m/>
    <m/>
    <m/>
    <m/>
    <m/>
    <m/>
    <n v="1000000"/>
    <n v="1000000"/>
    <s v="LITIGAR PUNTO COM S.A."/>
    <s v="Persona Jurídica"/>
    <x v="7"/>
    <s v="N/A"/>
    <m/>
    <m/>
  </r>
  <r>
    <s v="PDTE"/>
    <x v="0"/>
    <s v="Unidad_de_Atención_al_Ciudadano"/>
    <s v="SDATENC"/>
    <x v="2"/>
    <x v="2"/>
    <s v="GASTOS_DE_COMERCIALIZACIÓN_Y_PRODUCCIÓN "/>
    <x v="0"/>
    <x v="1"/>
    <s v="5118310"/>
    <s v="CXP 2020 - 2021 - 361-2019"/>
    <n v="507879516"/>
    <n v="509911034"/>
    <x v="0"/>
    <n v="3"/>
    <m/>
    <s v=" "/>
    <m/>
    <s v=" "/>
    <m/>
    <m/>
    <m/>
    <m/>
    <m/>
    <m/>
    <m/>
    <m/>
    <m/>
    <m/>
    <m/>
    <m/>
    <m/>
    <m/>
    <m/>
    <m/>
    <m/>
    <n v="507879516"/>
    <n v="507879516"/>
    <s v="OUTSOURCING S.A. "/>
    <s v="Persona Jurídica"/>
    <x v="7"/>
    <s v="N/A"/>
    <m/>
    <m/>
  </r>
  <r>
    <s v="PDTE"/>
    <x v="0"/>
    <s v="Unidad_de_Atención_al_Ciudadano"/>
    <s v="SDATENC"/>
    <x v="0"/>
    <x v="0"/>
    <s v="ADQUISICIONES_DIFERENTES_DE_ACTIVOS_"/>
    <x v="7"/>
    <x v="19"/>
    <s v="2216800"/>
    <s v="CXP 2020 - 2021 - 259-2020"/>
    <n v="2189600"/>
    <n v="2198358"/>
    <x v="0"/>
    <n v="3"/>
    <m/>
    <s v=" "/>
    <m/>
    <s v=" "/>
    <m/>
    <m/>
    <m/>
    <m/>
    <m/>
    <m/>
    <m/>
    <m/>
    <m/>
    <m/>
    <m/>
    <m/>
    <m/>
    <m/>
    <m/>
    <m/>
    <m/>
    <n v="2189600"/>
    <n v="2189600"/>
    <s v="URBAN EXPRESS "/>
    <s v="Persona Jurídica"/>
    <x v="7"/>
    <s v="N/A"/>
    <m/>
    <m/>
  </r>
  <r>
    <s v="PDTE"/>
    <x v="4"/>
    <s v="Subdirección_de_Desarrollo_de_Aplicaciones"/>
    <s v="SDDESAP"/>
    <x v="1"/>
    <x v="1"/>
    <s v="Programas_de_Inversión_Bruta_de_Capital"/>
    <x v="9"/>
    <x v="11"/>
    <m/>
    <s v="CXP 2020 - 2021 -  449-2020"/>
    <n v="159726889"/>
    <n v="160365797"/>
    <x v="0"/>
    <n v="3"/>
    <m/>
    <s v=" "/>
    <m/>
    <s v=" "/>
    <m/>
    <m/>
    <m/>
    <m/>
    <m/>
    <m/>
    <m/>
    <m/>
    <m/>
    <m/>
    <m/>
    <m/>
    <m/>
    <m/>
    <m/>
    <m/>
    <m/>
    <n v="159726889"/>
    <n v="159726889"/>
    <s v="INFORMATICA &amp; TECNOLOGIA STEFANINI"/>
    <s v="Persona Jurídica"/>
    <x v="7"/>
    <s v="N/A"/>
    <m/>
    <m/>
  </r>
  <r>
    <s v="PDTE"/>
    <x v="3"/>
    <s v="Subdirección_de_Producción_de_Instrumentos"/>
    <s v="SDPRODI"/>
    <x v="2"/>
    <x v="2"/>
    <s v="GASTOS_DE_COMERCIALIZACIÓN_Y_PRODUCCIÓN "/>
    <x v="0"/>
    <x v="1"/>
    <s v="5118310"/>
    <s v="CXP 2020 - 2021 - Invitación Abierta 013-2020"/>
    <n v="1284235824"/>
    <n v="1289372767"/>
    <x v="0"/>
    <n v="3"/>
    <m/>
    <s v=" "/>
    <m/>
    <s v=" "/>
    <m/>
    <m/>
    <m/>
    <m/>
    <m/>
    <m/>
    <m/>
    <m/>
    <m/>
    <m/>
    <m/>
    <m/>
    <m/>
    <m/>
    <m/>
    <m/>
    <m/>
    <n v="1284235824"/>
    <n v="1284235824"/>
    <s v="Invitación Abierta 013-2020"/>
    <s v="Persona Jurídica"/>
    <x v="7"/>
    <s v="N/A"/>
    <m/>
    <m/>
  </r>
  <r>
    <s v="PDTE"/>
    <x v="4"/>
    <s v="Dirección_de_Tecnología_e_Información"/>
    <s v="DRTECNO"/>
    <x v="2"/>
    <x v="2"/>
    <s v="GASTOS_DE_COMERCIALIZACIÓN_Y_PRODUCCIÓN "/>
    <x v="0"/>
    <x v="1"/>
    <s v="5118310"/>
    <s v="CXP 2020 - 2021 - 445-2019"/>
    <n v="141091020"/>
    <n v="141655384"/>
    <x v="0"/>
    <n v="3"/>
    <m/>
    <s v=" "/>
    <m/>
    <s v=" "/>
    <m/>
    <m/>
    <m/>
    <m/>
    <m/>
    <m/>
    <m/>
    <m/>
    <m/>
    <m/>
    <m/>
    <m/>
    <m/>
    <m/>
    <m/>
    <m/>
    <m/>
    <n v="141091020"/>
    <n v="141091020"/>
    <s v="Century Link"/>
    <s v="Persona Jurídica"/>
    <x v="7"/>
    <s v="N/A"/>
    <m/>
    <m/>
  </r>
  <r>
    <s v="PDTE"/>
    <x v="4"/>
    <s v="Dirección_de_Tecnología_e_Información"/>
    <s v="DRTECNO"/>
    <x v="2"/>
    <x v="2"/>
    <s v="GASTOS_DE_COMERCIALIZACIÓN_Y_PRODUCCIÓN "/>
    <x v="0"/>
    <x v="27"/>
    <s v="5118420"/>
    <s v="CXP 2020 - 2021 - 439-2019"/>
    <n v="3529540"/>
    <n v="3543658"/>
    <x v="0"/>
    <n v="3"/>
    <m/>
    <s v=" "/>
    <m/>
    <s v=" "/>
    <m/>
    <m/>
    <m/>
    <m/>
    <m/>
    <m/>
    <m/>
    <m/>
    <m/>
    <m/>
    <m/>
    <m/>
    <m/>
    <m/>
    <m/>
    <m/>
    <m/>
    <n v="3529540"/>
    <n v="3529540"/>
    <s v="Media Commerce"/>
    <s v="Persona Jurídica"/>
    <x v="7"/>
    <s v="N/A"/>
    <m/>
    <m/>
  </r>
  <r>
    <s v="PDTE"/>
    <x v="4"/>
    <s v="Dirección_de_Tecnología_e_Información"/>
    <s v="DRTECNO"/>
    <x v="2"/>
    <x v="2"/>
    <s v="GASTOS_DE_COMERCIALIZACIÓN_Y_PRODUCCIÓN "/>
    <x v="0"/>
    <x v="1"/>
    <s v="5118310"/>
    <s v="CXP 2020 - 2021 - Nube Pública"/>
    <n v="204420962"/>
    <n v="205238646"/>
    <x v="0"/>
    <n v="3"/>
    <m/>
    <s v=" "/>
    <m/>
    <s v=" "/>
    <m/>
    <m/>
    <m/>
    <m/>
    <m/>
    <m/>
    <m/>
    <m/>
    <m/>
    <m/>
    <m/>
    <m/>
    <m/>
    <m/>
    <m/>
    <m/>
    <m/>
    <n v="204420962"/>
    <n v="204420962"/>
    <s v="Proveedor Nube Publica"/>
    <s v="Persona Jurídica"/>
    <x v="7"/>
    <s v="N/A"/>
    <m/>
    <m/>
  </r>
  <r>
    <s v="PDTE"/>
    <x v="4"/>
    <s v="Dirección_de_Tecnología_e_Información"/>
    <s v="DRTECNO"/>
    <x v="0"/>
    <x v="0"/>
    <s v="ADQUISICIONES_DIFERENTES_DE_ACTIVOS_"/>
    <x v="6"/>
    <x v="52"/>
    <s v="2217320"/>
    <s v="CXP 2020 - 2021 - 342-2020"/>
    <n v="32625736"/>
    <n v="32756239"/>
    <x v="0"/>
    <n v="3"/>
    <m/>
    <s v=" "/>
    <m/>
    <s v=" "/>
    <m/>
    <m/>
    <m/>
    <m/>
    <m/>
    <m/>
    <m/>
    <m/>
    <m/>
    <m/>
    <m/>
    <m/>
    <m/>
    <m/>
    <m/>
    <m/>
    <m/>
    <n v="32625736"/>
    <n v="32625736"/>
    <s v="UNE EPM"/>
    <s v="Persona Jurídica"/>
    <x v="7"/>
    <s v="N/A"/>
    <m/>
    <m/>
  </r>
  <r>
    <s v="PDTE"/>
    <x v="4"/>
    <s v="Dirección_de_Tecnología_e_Información"/>
    <s v="DRTECNO"/>
    <x v="2"/>
    <x v="2"/>
    <s v="GASTOS_DE_COMERCIALIZACIÓN_Y_PRODUCCIÓN "/>
    <x v="0"/>
    <x v="1"/>
    <s v="5118310"/>
    <s v="CXP 2020 - 2021 - 271-2020"/>
    <n v="23567246"/>
    <n v="23661515"/>
    <x v="0"/>
    <n v="3"/>
    <m/>
    <s v=" "/>
    <m/>
    <s v=" "/>
    <m/>
    <m/>
    <m/>
    <m/>
    <m/>
    <m/>
    <m/>
    <m/>
    <m/>
    <m/>
    <m/>
    <m/>
    <m/>
    <m/>
    <m/>
    <m/>
    <m/>
    <n v="23567246"/>
    <n v="23567246"/>
    <s v="UNIÓN TEMPORAL MH-SL Mesa de Ayuda 2017"/>
    <s v="Persona Jurídica"/>
    <x v="7"/>
    <s v="N/A"/>
    <m/>
    <m/>
  </r>
  <r>
    <s v="PDTE"/>
    <x v="4"/>
    <s v="Dirección_de_Tecnología_e_Información"/>
    <s v="DRTECNO"/>
    <x v="0"/>
    <x v="0"/>
    <s v="ADQUISICIONES_DIFERENTES_DE_ACTIVOS_"/>
    <x v="6"/>
    <x v="25"/>
    <s v="2217310"/>
    <s v="CXP 2020 - 2021 - 067-2020"/>
    <n v="5000000"/>
    <n v="5020000"/>
    <x v="0"/>
    <n v="3"/>
    <m/>
    <s v=" "/>
    <m/>
    <s v=" "/>
    <m/>
    <m/>
    <m/>
    <m/>
    <m/>
    <m/>
    <m/>
    <m/>
    <m/>
    <m/>
    <m/>
    <m/>
    <m/>
    <m/>
    <m/>
    <m/>
    <m/>
    <n v="5000000"/>
    <n v="5000000"/>
    <s v="CLARYICON"/>
    <s v="Persona Jurídica"/>
    <x v="7"/>
    <s v="N/A"/>
    <m/>
    <m/>
  </r>
  <r>
    <s v="PDTE"/>
    <x v="4"/>
    <s v="Dirección_de_Tecnología_e_Información"/>
    <s v="DRTECNO"/>
    <x v="2"/>
    <x v="2"/>
    <s v="GASTOS_DE_COMERCIALIZACIÓN_Y_PRODUCCIÓN "/>
    <x v="0"/>
    <x v="27"/>
    <s v="5118420"/>
    <s v="CXP 2020 - 2021 - 263-2020"/>
    <n v="3555720"/>
    <n v="3569943"/>
    <x v="0"/>
    <n v="3"/>
    <m/>
    <s v=" "/>
    <m/>
    <s v=" "/>
    <m/>
    <m/>
    <m/>
    <m/>
    <m/>
    <m/>
    <m/>
    <m/>
    <m/>
    <m/>
    <m/>
    <m/>
    <m/>
    <m/>
    <m/>
    <m/>
    <m/>
    <n v="3555720"/>
    <n v="3555720"/>
    <s v="CONSEMAD"/>
    <s v="Persona Jurídica"/>
    <x v="7"/>
    <s v="N/A"/>
    <m/>
    <m/>
  </r>
  <r>
    <s v="PDTE"/>
    <x v="0"/>
    <s v="Subdirección_Financiera_y_Contable"/>
    <s v="SDFINAN"/>
    <x v="0"/>
    <x v="6"/>
    <m/>
    <x v="20"/>
    <x v="0"/>
    <s v=" "/>
    <s v="GMF GASTOS DE FUNCIONAMIENTO"/>
    <n v="146942582"/>
    <m/>
    <x v="0"/>
    <n v="12"/>
    <m/>
    <s v=" "/>
    <m/>
    <s v=" "/>
    <m/>
    <m/>
    <m/>
    <m/>
    <m/>
    <m/>
    <m/>
    <m/>
    <m/>
    <m/>
    <m/>
    <m/>
    <m/>
    <m/>
    <m/>
    <m/>
    <m/>
    <n v="146942582"/>
    <n v="146942582"/>
    <s v="OPERADOR BANCARIO"/>
    <s v="Persona Jurídica"/>
    <x v="8"/>
    <s v="N/A"/>
    <m/>
    <m/>
  </r>
  <r>
    <s v="PDTE"/>
    <x v="0"/>
    <s v="Subdirección_Financiera_y_Contable"/>
    <s v="SDFINAN"/>
    <x v="2"/>
    <x v="6"/>
    <m/>
    <x v="20"/>
    <x v="0"/>
    <s v=" "/>
    <s v="GMF GASTOS OPERATIVOS"/>
    <n v="312954442"/>
    <m/>
    <x v="0"/>
    <n v="12"/>
    <m/>
    <s v=" "/>
    <m/>
    <s v=" "/>
    <m/>
    <m/>
    <m/>
    <m/>
    <m/>
    <m/>
    <m/>
    <m/>
    <m/>
    <m/>
    <m/>
    <m/>
    <m/>
    <m/>
    <m/>
    <m/>
    <m/>
    <n v="312954442"/>
    <n v="312954442"/>
    <s v="OPERADOR BANCARIO"/>
    <s v="Persona Jurídica"/>
    <x v="8"/>
    <s v="N/A"/>
    <m/>
    <m/>
  </r>
  <r>
    <s v="PDTE"/>
    <x v="0"/>
    <s v="Subdirección_Financiera_y_Contable"/>
    <s v="SDFINAN"/>
    <x v="1"/>
    <x v="1"/>
    <s v="Programas_de_Inversión_Bruta_de_Capital"/>
    <x v="20"/>
    <x v="0"/>
    <m/>
    <s v="GMF GASTOS DE INVERSIÓN"/>
    <n v="214940403"/>
    <m/>
    <x v="0"/>
    <n v="12"/>
    <m/>
    <s v=" "/>
    <m/>
    <s v=" "/>
    <m/>
    <m/>
    <m/>
    <m/>
    <m/>
    <m/>
    <m/>
    <m/>
    <m/>
    <m/>
    <m/>
    <m/>
    <m/>
    <m/>
    <m/>
    <m/>
    <m/>
    <n v="214940403"/>
    <n v="214940403"/>
    <s v="OPERADOR BANCARIO"/>
    <s v="Persona Jurídica"/>
    <x v="8"/>
    <s v="N/A"/>
    <m/>
    <m/>
  </r>
  <r>
    <s v="PDTE"/>
    <x v="0"/>
    <s v="Subdirección_Financiera_y_Contable"/>
    <s v="SDFINAN"/>
    <x v="3"/>
    <x v="7"/>
    <s v="DISPONIBILIDAD_FINAL"/>
    <x v="21"/>
    <x v="54"/>
    <n v="8090010"/>
    <s v="Disponibilidad Final"/>
    <n v="11000000000"/>
    <n v="11000000000"/>
    <x v="0"/>
    <n v="12"/>
    <m/>
    <s v=" "/>
    <m/>
    <s v=" "/>
    <m/>
    <m/>
    <m/>
    <m/>
    <m/>
    <m/>
    <m/>
    <m/>
    <m/>
    <m/>
    <m/>
    <m/>
    <m/>
    <m/>
    <m/>
    <m/>
    <m/>
    <n v="11000000000"/>
    <n v="11000000000"/>
    <m/>
    <s v="Persona Jurídica"/>
    <x v="9"/>
    <s v="N/A"/>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 dinámica1" cacheId="9"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CONCEPTO DE GASTO">
  <location ref="A4:O10" firstHeaderRow="1" firstDataRow="2" firstDataCol="1" rowPageCount="1" colPageCount="1"/>
  <pivotFields count="47">
    <pivotField showAll="0" defaultSubtotal="0"/>
    <pivotField showAll="0">
      <items count="7">
        <item x="2"/>
        <item x="3"/>
        <item m="1" x="5"/>
        <item x="4"/>
        <item x="1"/>
        <item x="0"/>
        <item t="default"/>
      </items>
    </pivotField>
    <pivotField showAll="0"/>
    <pivotField showAll="0"/>
    <pivotField axis="axisRow" showAll="0">
      <items count="6">
        <item sd="0" x="0"/>
        <item sd="0" x="2"/>
        <item sd="0" x="1"/>
        <item m="1" x="4"/>
        <item sd="0" x="3"/>
        <item t="default"/>
      </items>
    </pivotField>
    <pivotField axis="axisRow" showAll="0">
      <items count="9">
        <item x="5"/>
        <item x="0"/>
        <item x="2"/>
        <item x="3"/>
        <item x="1"/>
        <item x="4"/>
        <item x="6"/>
        <item x="7"/>
        <item t="default" sd="0"/>
      </items>
    </pivotField>
    <pivotField showAll="0"/>
    <pivotField axis="axisRow" showAll="0">
      <items count="26">
        <item x="16"/>
        <item x="18"/>
        <item x="19"/>
        <item x="2"/>
        <item x="17"/>
        <item x="6"/>
        <item x="1"/>
        <item x="0"/>
        <item sd="0" x="20"/>
        <item x="11"/>
        <item x="12"/>
        <item x="15"/>
        <item x="4"/>
        <item x="7"/>
        <item x="13"/>
        <item m="1" x="22"/>
        <item x="14"/>
        <item m="1" x="24"/>
        <item m="1" x="23"/>
        <item x="21"/>
        <item sd="0" x="5"/>
        <item sd="0" x="8"/>
        <item sd="0" x="9"/>
        <item x="3"/>
        <item x="10"/>
        <item t="default"/>
      </items>
    </pivotField>
    <pivotField axis="axisRow" showAll="0">
      <items count="56">
        <item x="53"/>
        <item x="43"/>
        <item x="3"/>
        <item x="50"/>
        <item x="23"/>
        <item x="37"/>
        <item x="54"/>
        <item x="34"/>
        <item x="35"/>
        <item x="36"/>
        <item x="12"/>
        <item x="38"/>
        <item x="26"/>
        <item x="4"/>
        <item x="5"/>
        <item x="8"/>
        <item x="14"/>
        <item x="22"/>
        <item x="6"/>
        <item x="24"/>
        <item x="15"/>
        <item x="40"/>
        <item x="42"/>
        <item x="39"/>
        <item x="29"/>
        <item x="32"/>
        <item x="46"/>
        <item x="25"/>
        <item x="52"/>
        <item x="1"/>
        <item x="20"/>
        <item x="30"/>
        <item x="31"/>
        <item x="51"/>
        <item x="16"/>
        <item x="18"/>
        <item x="2"/>
        <item x="9"/>
        <item x="7"/>
        <item x="13"/>
        <item x="44"/>
        <item x="27"/>
        <item x="33"/>
        <item x="17"/>
        <item x="47"/>
        <item x="10"/>
        <item x="45"/>
        <item x="21"/>
        <item x="19"/>
        <item x="28"/>
        <item x="48"/>
        <item x="41"/>
        <item x="0"/>
        <item x="11"/>
        <item x="49"/>
        <item t="default"/>
      </items>
    </pivotField>
    <pivotField showAll="0"/>
    <pivotField showAll="0"/>
    <pivotField showAll="0" defaultSubtotal="0"/>
    <pivotField dataField="1" showAll="0" defaultSubtotal="0"/>
    <pivotField axis="axisCol" showAll="0">
      <items count="14">
        <item x="0"/>
        <item x="1"/>
        <item x="4"/>
        <item x="5"/>
        <item x="6"/>
        <item x="3"/>
        <item x="2"/>
        <item x="11"/>
        <item x="9"/>
        <item x="7"/>
        <item x="8"/>
        <item x="12"/>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numFmtId="169" showAll="0" defaultSubtotal="0"/>
    <pivotField numFmtId="166" showAll="0"/>
    <pivotField showAll="0" defaultSubtotal="0"/>
    <pivotField multipleItemSelectionAllowed="1" showAll="0"/>
    <pivotField axis="axisPage" multipleItemSelectionAllowed="1" showAll="0">
      <items count="13">
        <item x="0"/>
        <item m="1" x="10"/>
        <item x="2"/>
        <item x="1"/>
        <item x="6"/>
        <item x="7"/>
        <item x="8"/>
        <item x="9"/>
        <item x="3"/>
        <item m="1" x="11"/>
        <item x="4"/>
        <item x="5"/>
        <item t="default"/>
      </items>
    </pivotField>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s>
  <rowFields count="4">
    <field x="4"/>
    <field x="5"/>
    <field x="7"/>
    <field x="8"/>
  </rowFields>
  <rowItems count="5">
    <i>
      <x/>
    </i>
    <i>
      <x v="1"/>
    </i>
    <i>
      <x v="2"/>
    </i>
    <i>
      <x v="4"/>
    </i>
    <i t="grand">
      <x/>
    </i>
  </rowItems>
  <colFields count="1">
    <field x="13"/>
  </colFields>
  <colItems count="14">
    <i>
      <x/>
    </i>
    <i>
      <x v="1"/>
    </i>
    <i>
      <x v="2"/>
    </i>
    <i>
      <x v="3"/>
    </i>
    <i>
      <x v="4"/>
    </i>
    <i>
      <x v="5"/>
    </i>
    <i>
      <x v="6"/>
    </i>
    <i>
      <x v="7"/>
    </i>
    <i>
      <x v="8"/>
    </i>
    <i>
      <x v="9"/>
    </i>
    <i>
      <x v="10"/>
    </i>
    <i>
      <x v="11"/>
    </i>
    <i>
      <x v="12"/>
    </i>
    <i t="grand">
      <x/>
    </i>
  </colItems>
  <pageFields count="1">
    <pageField fld="40" hier="-1"/>
  </pageFields>
  <dataFields count="1">
    <dataField name="Suma de AP INC GMF" fld="12" baseField="4" baseItem="0"/>
  </dataFields>
  <formats count="25">
    <format dxfId="29">
      <pivotArea outline="0" collapsedLevelsAreSubtotals="1" fieldPosition="0"/>
    </format>
    <format dxfId="28">
      <pivotArea type="all" dataOnly="0" outline="0" fieldPosition="0"/>
    </format>
    <format dxfId="27">
      <pivotArea outline="0" collapsedLevelsAreSubtotals="1" fieldPosition="0"/>
    </format>
    <format dxfId="26">
      <pivotArea field="1" type="button" dataOnly="0" labelOnly="1" outline="0"/>
    </format>
    <format dxfId="25">
      <pivotArea dataOnly="0" labelOnly="1" outline="0" axis="axisValues" fieldPosition="0"/>
    </format>
    <format dxfId="24">
      <pivotArea dataOnly="0" labelOnly="1" grandRow="1" outline="0" fieldPosition="0"/>
    </format>
    <format dxfId="23">
      <pivotArea type="all" dataOnly="0" outline="0" fieldPosition="0"/>
    </format>
    <format dxfId="22">
      <pivotArea outline="0" collapsedLevelsAreSubtotals="1" fieldPosition="0"/>
    </format>
    <format dxfId="21">
      <pivotArea field="1" type="button" dataOnly="0" labelOnly="1" outline="0"/>
    </format>
    <format dxfId="20">
      <pivotArea outline="0" collapsedLevelsAreSubtotals="1" fieldPosition="0"/>
    </format>
    <format dxfId="19">
      <pivotArea field="4" type="button" dataOnly="0" labelOnly="1" outline="0" axis="axisRow" fieldPosition="0"/>
    </format>
    <format dxfId="18">
      <pivotArea field="4" type="button" dataOnly="0" labelOnly="1" outline="0" axis="axisRow" fieldPosition="0"/>
    </format>
    <format dxfId="17">
      <pivotArea field="4" type="button" dataOnly="0" labelOnly="1" outline="0" axis="axisRow" fieldPosition="0"/>
    </format>
    <format dxfId="16">
      <pivotArea field="4" type="button" dataOnly="0" labelOnly="1" outline="0" axis="axisRow" fieldPosition="0"/>
    </format>
    <format dxfId="15">
      <pivotArea type="all" dataOnly="0" outline="0" fieldPosition="0"/>
    </format>
    <format dxfId="14">
      <pivotArea outline="0" collapsedLevelsAreSubtotals="1" fieldPosition="0"/>
    </format>
    <format dxfId="13">
      <pivotArea field="4" type="button" dataOnly="0" labelOnly="1" outline="0" axis="axisRow" fieldPosition="0"/>
    </format>
    <format dxfId="12">
      <pivotArea dataOnly="0" labelOnly="1" outline="0" axis="axisValues" fieldPosition="0"/>
    </format>
    <format dxfId="11">
      <pivotArea dataOnly="0" labelOnly="1" fieldPosition="0">
        <references count="1">
          <reference field="4" count="0"/>
        </references>
      </pivotArea>
    </format>
    <format dxfId="10">
      <pivotArea dataOnly="0" labelOnly="1" grandRow="1" outline="0" fieldPosition="0"/>
    </format>
    <format dxfId="9">
      <pivotArea dataOnly="0" labelOnly="1" fieldPosition="0">
        <references count="2">
          <reference field="4" count="1" selected="0">
            <x v="0"/>
          </reference>
          <reference field="5" count="0"/>
        </references>
      </pivotArea>
    </format>
    <format dxfId="8">
      <pivotArea dataOnly="0" labelOnly="1" fieldPosition="0">
        <references count="3">
          <reference field="4" count="1" selected="0">
            <x v="2"/>
          </reference>
          <reference field="5" count="1" selected="0">
            <x v="4"/>
          </reference>
          <reference field="7" count="4">
            <x v="8"/>
            <x v="15"/>
            <x v="17"/>
            <x v="18"/>
          </reference>
        </references>
      </pivotArea>
    </format>
    <format dxfId="7">
      <pivotArea dataOnly="0" labelOnly="1" fieldPosition="0">
        <references count="3">
          <reference field="4" count="1" selected="0">
            <x v="0"/>
          </reference>
          <reference field="5" count="1" selected="0">
            <x v="1"/>
          </reference>
          <reference field="7" count="3">
            <x v="5"/>
            <x v="7"/>
            <x v="12"/>
          </reference>
        </references>
      </pivotArea>
    </format>
    <format dxfId="6">
      <pivotArea collapsedLevelsAreSubtotals="1" fieldPosition="0">
        <references count="3">
          <reference field="4" count="1" selected="0">
            <x v="2"/>
          </reference>
          <reference field="5" count="1" selected="0">
            <x v="4"/>
          </reference>
          <reference field="7" count="1">
            <x v="20"/>
          </reference>
        </references>
      </pivotArea>
    </format>
    <format dxfId="5">
      <pivotArea dataOnly="0" labelOnly="1" fieldPosition="0">
        <references count="3">
          <reference field="4" count="1" selected="0">
            <x v="2"/>
          </reference>
          <reference field="5" count="1" selected="0">
            <x v="4"/>
          </reference>
          <reference field="7" count="1">
            <x v="20"/>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1" cacheId="8"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D21:E25" firstHeaderRow="1" firstDataRow="1" firstDataCol="1"/>
  <pivotFields count="2">
    <pivotField axis="axisRow" showAll="0">
      <items count="5">
        <item m="1" x="3"/>
        <item x="0"/>
        <item x="1"/>
        <item x="2"/>
        <item t="default"/>
      </items>
    </pivotField>
    <pivotField dataField="1" showAll="0"/>
  </pivotFields>
  <rowFields count="1">
    <field x="0"/>
  </rowFields>
  <rowItems count="4">
    <i>
      <x v="1"/>
    </i>
    <i>
      <x v="2"/>
    </i>
    <i>
      <x v="3"/>
    </i>
    <i t="grand">
      <x/>
    </i>
  </rowItems>
  <colItems count="1">
    <i/>
  </colItems>
  <dataFields count="1">
    <dataField name="cxp" fld="1" baseField="0" baseItem="0" numFmtId="165"/>
  </dataFields>
  <formats count="2">
    <format dxfId="4">
      <pivotArea collapsedLevelsAreSubtotals="1" fieldPosition="0">
        <references count="1">
          <reference field="0" count="0"/>
        </references>
      </pivotArea>
    </format>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A1:AS389" totalsRowCount="1" headerRowDxfId="125" dataDxfId="123" totalsRowDxfId="121" headerRowBorderDxfId="124" tableBorderDxfId="122" totalsRowBorderDxfId="120">
  <autoFilter ref="A1:AS388" xr:uid="{B520F3A7-C8EF-4314-AE2F-819769F5EC10}"/>
  <tableColumns count="45">
    <tableColumn id="1" xr3:uid="{00000000-0010-0000-0000-000001000000}" name="ÍTEM" totalsRowLabel="Total" dataDxfId="119" totalsRowDxfId="118"/>
    <tableColumn id="2" xr3:uid="{00000000-0010-0000-0000-000002000000}" name="DIRECCIÓN DE CARGA" totalsRowFunction="count" dataDxfId="117" totalsRowDxfId="116"/>
    <tableColumn id="3" xr3:uid="{00000000-0010-0000-0000-000003000000}" name="ÁREA DE CARGA DE PPTO" totalsRowFunction="count" dataDxfId="115" totalsRowDxfId="114"/>
    <tableColumn id="4" xr3:uid="{00000000-0010-0000-0000-000004000000}" name="CÓDIGO DE ÁREA PPTO" totalsRowFunction="count" dataDxfId="113" totalsRowDxfId="112"/>
    <tableColumn id="6" xr3:uid="{00000000-0010-0000-0000-000006000000}" name="CUENTA PRESUPUESTAL" totalsRowFunction="count" dataDxfId="111" totalsRowDxfId="110"/>
    <tableColumn id="7" xr3:uid="{00000000-0010-0000-0000-000007000000}" name="SUBCUENTA " totalsRowFunction="count" dataDxfId="109" totalsRowDxfId="108"/>
    <tableColumn id="8" xr3:uid="{00000000-0010-0000-0000-000008000000}" name="OBJETO " totalsRowFunction="count" dataDxfId="107" totalsRowDxfId="106"/>
    <tableColumn id="9" xr3:uid="{00000000-0010-0000-0000-000009000000}" name="ORDINAL " totalsRowFunction="count" dataDxfId="105" totalsRowDxfId="104"/>
    <tableColumn id="10" xr3:uid="{00000000-0010-0000-0000-00000A000000}" name="SUBORDINAL " totalsRowFunction="count" dataDxfId="103" totalsRowDxfId="102"/>
    <tableColumn id="48" xr3:uid="{00000000-0010-0000-0000-000030000000}" name="CÓD. RUBRO" totalsRowFunction="count" dataDxfId="101" totalsRowDxfId="100"/>
    <tableColumn id="11" xr3:uid="{00000000-0010-0000-0000-00000B000000}" name="DESCRIPCIÓN DEL OBJETO CONTRACTUAL" totalsRowFunction="count" dataDxfId="99" totalsRowDxfId="98"/>
    <tableColumn id="50" xr3:uid="{00000000-0010-0000-0000-000032000000}" name="APROPIACIÓN INICIAL 2021" totalsRowFunction="sum" dataDxfId="97" totalsRowDxfId="96" dataCellStyle="Moneda [0]"/>
    <tableColumn id="5" xr3:uid="{00000000-0010-0000-0000-000005000000}" name="AP INC GMF" totalsRowFunction="sum" dataDxfId="95" totalsRowDxfId="94" dataCellStyle="Moneda [0]"/>
    <tableColumn id="12" xr3:uid="{00000000-0010-0000-0000-00000C000000}" name="MES ESTIMADO DE RADICACIÓN" totalsRowFunction="average" dataDxfId="93" totalsRowDxfId="92" dataCellStyle="Moneda [0]"/>
    <tableColumn id="14" xr3:uid="{00000000-0010-0000-0000-00000E000000}" name="MES DE CONTRATACIÓN" totalsRowFunction="count" dataDxfId="91" totalsRowDxfId="90"/>
    <tableColumn id="15" xr3:uid="{00000000-0010-0000-0000-00000F000000}" name="MES DE FINALIZACIÓN " totalsRowFunction="count" dataDxfId="89" totalsRowDxfId="88"/>
    <tableColumn id="16" xr3:uid="{00000000-0010-0000-0000-000010000000}" name="CÓDIGO DE PRODUCTO ICFES" totalsRowFunction="count" dataDxfId="87" totalsRowDxfId="86"/>
    <tableColumn id="17" xr3:uid="{00000000-0010-0000-0000-000011000000}" name="PRODUCTO ICFES" totalsRowFunction="count" dataDxfId="85" totalsRowDxfId="84"/>
    <tableColumn id="18" xr3:uid="{00000000-0010-0000-0000-000012000000}" name="Código UNSPSC" totalsRowFunction="count" dataDxfId="83" totalsRowDxfId="82"/>
    <tableColumn id="19" xr3:uid="{00000000-0010-0000-0000-000013000000}" name="DESCRIPCIÓN DE LA CATEGORÍA" totalsRowFunction="count" dataDxfId="81" totalsRowDxfId="80"/>
    <tableColumn id="21" xr3:uid="{00000000-0010-0000-0000-000015000000}" name="FECHA DE SUSCRIPCIÓN O PERFECCIONAMIENTO" totalsRowFunction="count" dataDxfId="79" totalsRowDxfId="78"/>
    <tableColumn id="22" xr3:uid="{00000000-0010-0000-0000-000016000000}" name="FECHA FINAL DEL ACTO ADMINISTRATIVO" totalsRowFunction="count" dataDxfId="77" totalsRowDxfId="76"/>
    <tableColumn id="23" xr3:uid="{00000000-0010-0000-0000-000017000000}" name="No. de CTO / RESOLUCIÓN" totalsRowFunction="count" dataDxfId="75" totalsRowDxfId="74"/>
    <tableColumn id="24" xr3:uid="{00000000-0010-0000-0000-000018000000}" name="No. Caso" totalsRowFunction="count" dataDxfId="73" totalsRowDxfId="72"/>
    <tableColumn id="26" xr3:uid="{00000000-0010-0000-0000-00001A000000}" name="# CDP" totalsRowFunction="count" dataDxfId="71" totalsRowDxfId="70"/>
    <tableColumn id="28" xr3:uid="{00000000-0010-0000-0000-00001C000000}" name="VR CDP" totalsRowFunction="sum" dataDxfId="69" totalsRowDxfId="68" dataCellStyle="Moneda"/>
    <tableColumn id="29" xr3:uid="{00000000-0010-0000-0000-00001D000000}" name="LCDP" totalsRowFunction="count" dataDxfId="67" totalsRowDxfId="66"/>
    <tableColumn id="30" xr3:uid="{00000000-0010-0000-0000-00001E000000}" name="VR FINAL CDP" totalsRowFunction="sum" dataDxfId="65" totalsRowDxfId="64"/>
    <tableColumn id="31" xr3:uid="{00000000-0010-0000-0000-00001F000000}" name="SALDO CDP" totalsRowFunction="sum" dataDxfId="63" totalsRowDxfId="62" dataCellStyle="Moneda"/>
    <tableColumn id="32" xr3:uid="{00000000-0010-0000-0000-000020000000}" name="# RP" totalsRowFunction="count" dataDxfId="61" totalsRowDxfId="60"/>
    <tableColumn id="34" xr3:uid="{00000000-0010-0000-0000-000022000000}" name="VR DEL RP" totalsRowFunction="sum" dataDxfId="59" totalsRowDxfId="58" dataCellStyle="Moneda"/>
    <tableColumn id="35" xr3:uid="{00000000-0010-0000-0000-000023000000}" name="LRP" totalsRowFunction="count" dataDxfId="57" totalsRowDxfId="56" dataCellStyle="Moneda"/>
    <tableColumn id="36" xr3:uid="{00000000-0010-0000-0000-000024000000}" name="VR FINAL RP" totalsRowFunction="sum" dataDxfId="55" totalsRowDxfId="54" dataCellStyle="Moneda"/>
    <tableColumn id="51" xr3:uid="{00000000-0010-0000-0000-000033000000}" name="PRIORIDAD" totalsRowFunction="count" dataDxfId="53" totalsRowDxfId="52" dataCellStyle="Moneda"/>
    <tableColumn id="38" xr3:uid="{00000000-0010-0000-0000-000026000000}" name="OBSERVACIONES" totalsRowFunction="count" dataDxfId="51" totalsRowDxfId="50"/>
    <tableColumn id="39" xr3:uid="{00000000-0010-0000-0000-000027000000}" name="CREDITO" totalsRowFunction="sum" dataDxfId="49" totalsRowDxfId="48" dataCellStyle="Moneda"/>
    <tableColumn id="40" xr3:uid="{00000000-0010-0000-0000-000028000000}" name="CONTRACRÉDITO" totalsRowFunction="sum" dataDxfId="47" totalsRowDxfId="46" dataCellStyle="Moneda"/>
    <tableColumn id="41" xr3:uid="{00000000-0010-0000-0000-000029000000}" name="APROPIACIÓN FINAL 2021" totalsRowFunction="sum" dataDxfId="45" totalsRowDxfId="44"/>
    <tableColumn id="42" xr3:uid="{00000000-0010-0000-0000-00002A000000}" name="SALDO 2021" totalsRowFunction="sum" dataDxfId="43" totalsRowDxfId="42"/>
    <tableColumn id="43" xr3:uid="{00000000-0010-0000-0000-00002B000000}" name="TERCERO" totalsRowFunction="count" dataDxfId="41" totalsRowDxfId="40"/>
    <tableColumn id="44" xr3:uid="{00000000-0010-0000-0000-00002C000000}" name="PJ / PN" totalsRowFunction="count" dataDxfId="39" totalsRowDxfId="38"/>
    <tableColumn id="45" xr3:uid="{00000000-0010-0000-0000-00002D000000}" name="CONCEPTO" totalsRowFunction="count" dataDxfId="37" totalsRowDxfId="36"/>
    <tableColumn id="46" xr3:uid="{00000000-0010-0000-0000-00002E000000}" name="MODALIDAD DE SELECCIÓN" totalsRowFunction="count" dataDxfId="35" totalsRowDxfId="34"/>
    <tableColumn id="47" xr3:uid="{00000000-0010-0000-0000-00002F000000}" name="ACTIVIDAD ESTRATÉGICA " totalsRowFunction="count" dataDxfId="33" totalsRowDxfId="32"/>
    <tableColumn id="49" xr3:uid="{00000000-0010-0000-0000-000031000000}" name="COMENTARIOS ACTIVIDAD" totalsRowFunction="count" dataDxfId="31" totalsRowDxfId="3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F2"/>
  <sheetViews>
    <sheetView workbookViewId="0"/>
  </sheetViews>
  <sheetFormatPr baseColWidth="10" defaultRowHeight="15" x14ac:dyDescent="0.25"/>
  <cols>
    <col min="1" max="2" width="12.7109375" customWidth="1"/>
    <col min="4" max="4" width="50.7109375" customWidth="1"/>
    <col min="5" max="5" width="30.7109375" customWidth="1"/>
  </cols>
  <sheetData>
    <row r="1" spans="1:6" x14ac:dyDescent="0.25">
      <c r="A1" t="s">
        <v>635</v>
      </c>
      <c r="B1" t="s">
        <v>636</v>
      </c>
      <c r="C1" t="s">
        <v>637</v>
      </c>
      <c r="D1" t="s">
        <v>638</v>
      </c>
      <c r="E1" t="s">
        <v>639</v>
      </c>
      <c r="F1" t="s">
        <v>640</v>
      </c>
    </row>
    <row r="2" spans="1:6" x14ac:dyDescent="0.25">
      <c r="A2" s="45">
        <v>43867</v>
      </c>
      <c r="B2" s="46">
        <v>0.36576388888888894</v>
      </c>
      <c r="C2" t="s">
        <v>641</v>
      </c>
      <c r="D2" t="s">
        <v>642</v>
      </c>
      <c r="E2" t="s">
        <v>643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2"/>
  <dimension ref="A1:J138"/>
  <sheetViews>
    <sheetView showGridLines="0" topLeftCell="C15" zoomScale="70" zoomScaleNormal="70" workbookViewId="0">
      <selection activeCell="E42" sqref="E42"/>
    </sheetView>
  </sheetViews>
  <sheetFormatPr baseColWidth="10" defaultRowHeight="14.25" x14ac:dyDescent="0.2"/>
  <cols>
    <col min="1" max="1" width="6.28515625" style="1" customWidth="1"/>
    <col min="2" max="2" width="45" style="1" bestFit="1" customWidth="1"/>
    <col min="3" max="3" width="9" style="1" bestFit="1" customWidth="1"/>
    <col min="4" max="4" width="7" style="1" customWidth="1"/>
    <col min="5" max="5" width="211" style="1" bestFit="1" customWidth="1"/>
    <col min="6" max="6" width="11.42578125" style="1"/>
    <col min="7" max="7" width="5.5703125" style="1" customWidth="1"/>
    <col min="8" max="8" width="124.28515625" style="1" customWidth="1"/>
    <col min="9" max="16384" width="11.42578125" style="1"/>
  </cols>
  <sheetData>
    <row r="1" spans="1:9" ht="14.25" customHeight="1" x14ac:dyDescent="0.2">
      <c r="A1" s="397" t="s">
        <v>361</v>
      </c>
      <c r="B1" s="54" t="s">
        <v>361</v>
      </c>
      <c r="C1" s="54" t="s">
        <v>362</v>
      </c>
      <c r="D1" s="398" t="s">
        <v>431</v>
      </c>
      <c r="E1" s="31" t="s">
        <v>378</v>
      </c>
      <c r="F1" s="30" t="s">
        <v>362</v>
      </c>
      <c r="G1" s="396" t="s">
        <v>615</v>
      </c>
      <c r="H1" s="36" t="s">
        <v>479</v>
      </c>
      <c r="I1" s="30" t="s">
        <v>362</v>
      </c>
    </row>
    <row r="2" spans="1:9" x14ac:dyDescent="0.2">
      <c r="A2" s="397"/>
      <c r="B2" s="54" t="s">
        <v>363</v>
      </c>
      <c r="C2" s="54" t="s">
        <v>364</v>
      </c>
      <c r="D2" s="399"/>
      <c r="E2" s="32" t="s">
        <v>379</v>
      </c>
      <c r="F2" s="30" t="s">
        <v>390</v>
      </c>
      <c r="G2" s="396"/>
      <c r="H2" s="37" t="s">
        <v>480</v>
      </c>
      <c r="I2" s="30" t="s">
        <v>481</v>
      </c>
    </row>
    <row r="3" spans="1:9" x14ac:dyDescent="0.2">
      <c r="A3" s="397"/>
      <c r="B3" s="54" t="s">
        <v>88</v>
      </c>
      <c r="C3" s="54" t="s">
        <v>366</v>
      </c>
      <c r="D3" s="399"/>
      <c r="E3" s="33" t="s">
        <v>379</v>
      </c>
      <c r="F3" s="30" t="s">
        <v>391</v>
      </c>
      <c r="G3" s="396"/>
      <c r="H3" s="38" t="s">
        <v>482</v>
      </c>
      <c r="I3" s="30" t="s">
        <v>483</v>
      </c>
    </row>
    <row r="4" spans="1:9" x14ac:dyDescent="0.2">
      <c r="A4" s="397"/>
      <c r="B4" s="54" t="s">
        <v>367</v>
      </c>
      <c r="C4" s="54" t="s">
        <v>368</v>
      </c>
      <c r="D4" s="399"/>
      <c r="E4" s="34" t="s">
        <v>1553</v>
      </c>
      <c r="F4" s="1" t="s">
        <v>1554</v>
      </c>
      <c r="G4" s="396"/>
      <c r="H4" s="39" t="s">
        <v>359</v>
      </c>
      <c r="I4" s="30" t="s">
        <v>484</v>
      </c>
    </row>
    <row r="5" spans="1:9" x14ac:dyDescent="0.2">
      <c r="A5" s="397"/>
      <c r="B5" s="54" t="s">
        <v>88</v>
      </c>
      <c r="C5" s="54" t="s">
        <v>369</v>
      </c>
      <c r="D5" s="399"/>
      <c r="E5" s="1" t="s">
        <v>1555</v>
      </c>
      <c r="F5" s="1" t="s">
        <v>1556</v>
      </c>
      <c r="G5" s="396"/>
      <c r="H5" s="40" t="s">
        <v>617</v>
      </c>
      <c r="I5" s="30" t="s">
        <v>485</v>
      </c>
    </row>
    <row r="6" spans="1:9" x14ac:dyDescent="0.2">
      <c r="A6" s="397"/>
      <c r="B6" s="54" t="s">
        <v>370</v>
      </c>
      <c r="C6" s="54" t="s">
        <v>371</v>
      </c>
      <c r="D6" s="399"/>
      <c r="E6" s="1" t="s">
        <v>1557</v>
      </c>
      <c r="F6" s="1" t="s">
        <v>1558</v>
      </c>
      <c r="G6" s="396"/>
      <c r="H6" s="40" t="s">
        <v>447</v>
      </c>
      <c r="I6" s="30" t="s">
        <v>486</v>
      </c>
    </row>
    <row r="7" spans="1:9" x14ac:dyDescent="0.2">
      <c r="A7" s="397"/>
      <c r="B7" s="54" t="s">
        <v>372</v>
      </c>
      <c r="C7" s="54" t="s">
        <v>373</v>
      </c>
      <c r="D7" s="399"/>
      <c r="E7" s="34" t="s">
        <v>380</v>
      </c>
      <c r="F7" s="30" t="s">
        <v>392</v>
      </c>
      <c r="G7" s="396"/>
      <c r="H7" s="40" t="s">
        <v>448</v>
      </c>
      <c r="I7" s="30" t="s">
        <v>487</v>
      </c>
    </row>
    <row r="8" spans="1:9" ht="15" x14ac:dyDescent="0.25">
      <c r="A8" s="397"/>
      <c r="B8" s="54" t="s">
        <v>365</v>
      </c>
      <c r="C8" s="54" t="s">
        <v>374</v>
      </c>
      <c r="D8" s="399"/>
      <c r="E8" s="291" t="s">
        <v>440</v>
      </c>
      <c r="F8" s="1" t="s">
        <v>1550</v>
      </c>
      <c r="G8" s="396"/>
      <c r="H8" s="40" t="s">
        <v>449</v>
      </c>
      <c r="I8" s="30" t="s">
        <v>488</v>
      </c>
    </row>
    <row r="9" spans="1:9" ht="15" x14ac:dyDescent="0.25">
      <c r="D9" s="399"/>
      <c r="E9" s="291" t="s">
        <v>377</v>
      </c>
      <c r="F9" s="30" t="s">
        <v>393</v>
      </c>
      <c r="G9" s="396"/>
      <c r="H9" s="40" t="s">
        <v>450</v>
      </c>
      <c r="I9" s="30" t="s">
        <v>489</v>
      </c>
    </row>
    <row r="10" spans="1:9" ht="15" x14ac:dyDescent="0.25">
      <c r="D10" s="399"/>
      <c r="E10" s="291" t="s">
        <v>1551</v>
      </c>
      <c r="F10" s="30" t="s">
        <v>1552</v>
      </c>
      <c r="G10" s="396"/>
      <c r="H10" s="40" t="s">
        <v>451</v>
      </c>
      <c r="I10" s="30" t="s">
        <v>490</v>
      </c>
    </row>
    <row r="11" spans="1:9" x14ac:dyDescent="0.2">
      <c r="D11" s="399"/>
      <c r="E11" s="34" t="s">
        <v>381</v>
      </c>
      <c r="F11" s="30" t="s">
        <v>394</v>
      </c>
      <c r="G11" s="396"/>
      <c r="H11" s="40" t="s">
        <v>452</v>
      </c>
      <c r="I11" s="30" t="s">
        <v>491</v>
      </c>
    </row>
    <row r="12" spans="1:9" ht="15" x14ac:dyDescent="0.25">
      <c r="D12" s="399"/>
      <c r="E12" s="35" t="s">
        <v>382</v>
      </c>
      <c r="F12" s="30" t="s">
        <v>395</v>
      </c>
      <c r="G12" s="396"/>
      <c r="H12" s="40" t="s">
        <v>453</v>
      </c>
      <c r="I12" s="30" t="s">
        <v>492</v>
      </c>
    </row>
    <row r="13" spans="1:9" ht="15" x14ac:dyDescent="0.25">
      <c r="D13" s="399"/>
      <c r="E13" s="35" t="s">
        <v>78</v>
      </c>
      <c r="F13" s="30" t="s">
        <v>396</v>
      </c>
      <c r="G13" s="396"/>
      <c r="H13" s="39" t="s">
        <v>493</v>
      </c>
      <c r="I13" s="30" t="s">
        <v>494</v>
      </c>
    </row>
    <row r="14" spans="1:9" x14ac:dyDescent="0.2">
      <c r="D14" s="399"/>
      <c r="E14" s="34" t="s">
        <v>383</v>
      </c>
      <c r="F14" s="30" t="s">
        <v>397</v>
      </c>
      <c r="G14" s="396"/>
      <c r="H14" s="41" t="s">
        <v>454</v>
      </c>
      <c r="I14" s="30" t="s">
        <v>495</v>
      </c>
    </row>
    <row r="15" spans="1:9" ht="15" x14ac:dyDescent="0.25">
      <c r="D15" s="399"/>
      <c r="E15" s="35" t="s">
        <v>141</v>
      </c>
      <c r="F15" s="30" t="s">
        <v>398</v>
      </c>
      <c r="G15" s="396"/>
      <c r="H15" s="41" t="s">
        <v>76</v>
      </c>
      <c r="I15" s="30" t="s">
        <v>496</v>
      </c>
    </row>
    <row r="16" spans="1:9" ht="15" x14ac:dyDescent="0.25">
      <c r="D16" s="399"/>
      <c r="E16" s="35" t="s">
        <v>142</v>
      </c>
      <c r="F16" s="30" t="s">
        <v>399</v>
      </c>
      <c r="G16" s="396"/>
      <c r="H16" s="41" t="s">
        <v>455</v>
      </c>
      <c r="I16" s="30" t="s">
        <v>497</v>
      </c>
    </row>
    <row r="17" spans="4:9" ht="15" x14ac:dyDescent="0.25">
      <c r="D17" s="399"/>
      <c r="E17" s="35" t="s">
        <v>143</v>
      </c>
      <c r="F17" s="30" t="s">
        <v>400</v>
      </c>
      <c r="G17" s="396"/>
      <c r="H17" s="41" t="s">
        <v>456</v>
      </c>
      <c r="I17" s="30" t="s">
        <v>498</v>
      </c>
    </row>
    <row r="18" spans="4:9" ht="15" x14ac:dyDescent="0.25">
      <c r="D18" s="399"/>
      <c r="E18" s="35" t="s">
        <v>144</v>
      </c>
      <c r="F18" s="30" t="s">
        <v>401</v>
      </c>
      <c r="G18" s="396"/>
      <c r="H18" s="41" t="s">
        <v>457</v>
      </c>
      <c r="I18" s="30" t="s">
        <v>499</v>
      </c>
    </row>
    <row r="19" spans="4:9" ht="15" x14ac:dyDescent="0.25">
      <c r="D19" s="399"/>
      <c r="E19" s="35" t="s">
        <v>145</v>
      </c>
      <c r="F19" s="30" t="s">
        <v>402</v>
      </c>
      <c r="G19" s="396"/>
      <c r="H19" s="41" t="s">
        <v>458</v>
      </c>
      <c r="I19" s="30" t="s">
        <v>500</v>
      </c>
    </row>
    <row r="20" spans="4:9" ht="15" x14ac:dyDescent="0.25">
      <c r="D20" s="399"/>
      <c r="E20" s="35" t="s">
        <v>146</v>
      </c>
      <c r="F20" s="30" t="s">
        <v>403</v>
      </c>
      <c r="G20" s="396"/>
      <c r="H20" s="41" t="s">
        <v>459</v>
      </c>
      <c r="I20" s="30" t="s">
        <v>501</v>
      </c>
    </row>
    <row r="21" spans="4:9" ht="15" x14ac:dyDescent="0.25">
      <c r="D21" s="399"/>
      <c r="E21" s="35" t="s">
        <v>79</v>
      </c>
      <c r="F21" s="30" t="s">
        <v>404</v>
      </c>
      <c r="G21" s="396"/>
      <c r="H21" s="39" t="s">
        <v>358</v>
      </c>
      <c r="I21" s="30" t="s">
        <v>502</v>
      </c>
    </row>
    <row r="22" spans="4:9" x14ac:dyDescent="0.2">
      <c r="D22" s="399"/>
      <c r="E22" s="34" t="s">
        <v>384</v>
      </c>
      <c r="F22" s="30" t="s">
        <v>405</v>
      </c>
      <c r="G22" s="396"/>
      <c r="H22" s="41" t="s">
        <v>460</v>
      </c>
      <c r="I22" s="30" t="s">
        <v>503</v>
      </c>
    </row>
    <row r="23" spans="4:9" ht="15" x14ac:dyDescent="0.25">
      <c r="D23" s="399"/>
      <c r="E23" s="35" t="s">
        <v>376</v>
      </c>
      <c r="F23" s="30" t="s">
        <v>406</v>
      </c>
      <c r="G23" s="396"/>
      <c r="H23" s="41" t="s">
        <v>461</v>
      </c>
      <c r="I23" s="30" t="s">
        <v>504</v>
      </c>
    </row>
    <row r="24" spans="4:9" x14ac:dyDescent="0.2">
      <c r="D24" s="399"/>
      <c r="E24" s="34" t="s">
        <v>375</v>
      </c>
      <c r="F24" s="30" t="s">
        <v>407</v>
      </c>
      <c r="G24" s="396"/>
      <c r="H24" s="41" t="s">
        <v>462</v>
      </c>
      <c r="I24" s="30" t="s">
        <v>505</v>
      </c>
    </row>
    <row r="25" spans="4:9" ht="15" x14ac:dyDescent="0.25">
      <c r="D25" s="399"/>
      <c r="E25" s="35" t="s">
        <v>120</v>
      </c>
      <c r="F25" s="30" t="s">
        <v>408</v>
      </c>
      <c r="G25" s="396"/>
      <c r="H25" s="41" t="s">
        <v>463</v>
      </c>
      <c r="I25" s="30" t="s">
        <v>506</v>
      </c>
    </row>
    <row r="26" spans="4:9" ht="15" x14ac:dyDescent="0.25">
      <c r="D26" s="399"/>
      <c r="E26" s="35" t="s">
        <v>121</v>
      </c>
      <c r="F26" s="30" t="s">
        <v>409</v>
      </c>
      <c r="G26" s="396"/>
      <c r="H26" s="41" t="s">
        <v>464</v>
      </c>
      <c r="I26" s="30" t="s">
        <v>507</v>
      </c>
    </row>
    <row r="27" spans="4:9" ht="15" x14ac:dyDescent="0.25">
      <c r="D27" s="399"/>
      <c r="E27" s="35" t="s">
        <v>122</v>
      </c>
      <c r="F27" s="30" t="s">
        <v>410</v>
      </c>
      <c r="G27" s="396"/>
      <c r="H27" s="41" t="s">
        <v>465</v>
      </c>
      <c r="I27" s="30" t="s">
        <v>508</v>
      </c>
    </row>
    <row r="28" spans="4:9" ht="15" x14ac:dyDescent="0.25">
      <c r="D28" s="399"/>
      <c r="E28" s="35" t="s">
        <v>140</v>
      </c>
      <c r="F28" s="30" t="s">
        <v>411</v>
      </c>
      <c r="G28" s="396"/>
      <c r="H28" s="39" t="s">
        <v>509</v>
      </c>
      <c r="I28" s="30" t="s">
        <v>510</v>
      </c>
    </row>
    <row r="29" spans="4:9" ht="15" x14ac:dyDescent="0.25">
      <c r="D29" s="399"/>
      <c r="E29" s="35" t="s">
        <v>123</v>
      </c>
      <c r="F29" s="30" t="s">
        <v>412</v>
      </c>
      <c r="G29" s="396"/>
      <c r="H29" s="42" t="s">
        <v>509</v>
      </c>
      <c r="I29" s="30" t="s">
        <v>510</v>
      </c>
    </row>
    <row r="30" spans="4:9" ht="15" x14ac:dyDescent="0.25">
      <c r="D30" s="399"/>
      <c r="E30" s="35" t="s">
        <v>385</v>
      </c>
      <c r="F30" s="30" t="s">
        <v>413</v>
      </c>
      <c r="G30" s="396"/>
      <c r="H30" s="37" t="s">
        <v>365</v>
      </c>
      <c r="I30" s="30" t="s">
        <v>511</v>
      </c>
    </row>
    <row r="31" spans="4:9" ht="15" x14ac:dyDescent="0.25">
      <c r="D31" s="399"/>
      <c r="E31" s="35" t="s">
        <v>125</v>
      </c>
      <c r="F31" s="30" t="s">
        <v>414</v>
      </c>
      <c r="G31" s="396"/>
      <c r="H31" s="38" t="s">
        <v>512</v>
      </c>
      <c r="I31" s="30" t="s">
        <v>513</v>
      </c>
    </row>
    <row r="32" spans="4:9" ht="15" x14ac:dyDescent="0.25">
      <c r="D32" s="399"/>
      <c r="E32" s="35" t="s">
        <v>126</v>
      </c>
      <c r="F32" s="30" t="s">
        <v>415</v>
      </c>
      <c r="G32" s="396"/>
      <c r="H32" s="39" t="s">
        <v>514</v>
      </c>
      <c r="I32" s="30" t="s">
        <v>515</v>
      </c>
    </row>
    <row r="33" spans="4:10" ht="15" x14ac:dyDescent="0.25">
      <c r="D33" s="399"/>
      <c r="E33" s="35" t="s">
        <v>386</v>
      </c>
      <c r="F33" s="30" t="s">
        <v>416</v>
      </c>
      <c r="G33" s="396"/>
      <c r="H33" s="41" t="s">
        <v>516</v>
      </c>
      <c r="I33" s="30" t="s">
        <v>517</v>
      </c>
    </row>
    <row r="34" spans="4:10" ht="15" x14ac:dyDescent="0.25">
      <c r="D34" s="399"/>
      <c r="E34" s="35" t="s">
        <v>127</v>
      </c>
      <c r="F34" s="30" t="s">
        <v>417</v>
      </c>
      <c r="G34" s="396"/>
      <c r="H34" s="41" t="s">
        <v>77</v>
      </c>
      <c r="I34" s="30" t="s">
        <v>518</v>
      </c>
    </row>
    <row r="35" spans="4:10" ht="15" x14ac:dyDescent="0.25">
      <c r="D35" s="399"/>
      <c r="E35" s="35" t="s">
        <v>128</v>
      </c>
      <c r="F35" s="30" t="s">
        <v>418</v>
      </c>
      <c r="G35" s="396"/>
      <c r="H35" s="41" t="s">
        <v>446</v>
      </c>
      <c r="I35" s="30" t="s">
        <v>519</v>
      </c>
    </row>
    <row r="36" spans="4:10" ht="15" x14ac:dyDescent="0.25">
      <c r="D36" s="399"/>
      <c r="E36" s="35" t="s">
        <v>129</v>
      </c>
      <c r="F36" s="30" t="s">
        <v>419</v>
      </c>
      <c r="G36" s="396"/>
      <c r="H36" s="38" t="s">
        <v>520</v>
      </c>
      <c r="I36" s="30" t="s">
        <v>521</v>
      </c>
    </row>
    <row r="37" spans="4:10" ht="15" x14ac:dyDescent="0.25">
      <c r="D37" s="399"/>
      <c r="E37" s="35" t="s">
        <v>130</v>
      </c>
      <c r="F37" s="30" t="s">
        <v>420</v>
      </c>
      <c r="G37" s="396"/>
      <c r="H37" s="39" t="s">
        <v>1553</v>
      </c>
      <c r="I37" s="1" t="s">
        <v>1620</v>
      </c>
    </row>
    <row r="38" spans="4:10" ht="15" x14ac:dyDescent="0.25">
      <c r="D38" s="399"/>
      <c r="E38" s="35" t="s">
        <v>131</v>
      </c>
      <c r="F38" s="30" t="s">
        <v>421</v>
      </c>
      <c r="G38" s="396"/>
      <c r="H38" s="41" t="s">
        <v>1555</v>
      </c>
      <c r="I38" s="1" t="s">
        <v>1621</v>
      </c>
    </row>
    <row r="39" spans="4:10" ht="15" x14ac:dyDescent="0.25">
      <c r="D39" s="399"/>
      <c r="E39" s="35" t="s">
        <v>132</v>
      </c>
      <c r="F39" s="30" t="s">
        <v>422</v>
      </c>
      <c r="G39" s="396"/>
      <c r="H39" s="39" t="s">
        <v>380</v>
      </c>
      <c r="I39" s="30" t="s">
        <v>522</v>
      </c>
    </row>
    <row r="40" spans="4:10" ht="15" x14ac:dyDescent="0.25">
      <c r="D40" s="399"/>
      <c r="E40" s="35" t="s">
        <v>133</v>
      </c>
      <c r="F40" s="30" t="s">
        <v>423</v>
      </c>
      <c r="G40" s="396"/>
      <c r="H40" s="41" t="s">
        <v>440</v>
      </c>
      <c r="I40" s="30" t="s">
        <v>523</v>
      </c>
    </row>
    <row r="41" spans="4:10" ht="15" x14ac:dyDescent="0.25">
      <c r="D41" s="399"/>
      <c r="E41" s="35" t="s">
        <v>134</v>
      </c>
      <c r="F41" s="30" t="s">
        <v>424</v>
      </c>
      <c r="G41" s="396"/>
      <c r="H41" s="41" t="s">
        <v>377</v>
      </c>
      <c r="I41" s="30" t="s">
        <v>524</v>
      </c>
    </row>
    <row r="42" spans="4:10" ht="15" x14ac:dyDescent="0.25">
      <c r="D42" s="400"/>
      <c r="E42" s="35" t="s">
        <v>135</v>
      </c>
      <c r="F42" s="30" t="s">
        <v>425</v>
      </c>
      <c r="G42" s="396"/>
      <c r="H42" s="41" t="s">
        <v>441</v>
      </c>
      <c r="I42" s="30" t="s">
        <v>525</v>
      </c>
    </row>
    <row r="43" spans="4:10" ht="15" x14ac:dyDescent="0.25">
      <c r="E43" s="35" t="s">
        <v>387</v>
      </c>
      <c r="F43" s="30" t="s">
        <v>426</v>
      </c>
      <c r="G43" s="396"/>
      <c r="H43" s="41" t="s">
        <v>624</v>
      </c>
      <c r="I43" s="30" t="s">
        <v>625</v>
      </c>
    </row>
    <row r="44" spans="4:10" ht="15" x14ac:dyDescent="0.25">
      <c r="E44" s="35" t="s">
        <v>136</v>
      </c>
      <c r="F44" s="30" t="s">
        <v>427</v>
      </c>
      <c r="G44" s="396"/>
      <c r="H44" s="41" t="s">
        <v>626</v>
      </c>
      <c r="I44" s="30" t="s">
        <v>627</v>
      </c>
    </row>
    <row r="45" spans="4:10" ht="15" x14ac:dyDescent="0.25">
      <c r="E45" s="35" t="s">
        <v>137</v>
      </c>
      <c r="F45" s="30" t="s">
        <v>428</v>
      </c>
      <c r="G45" s="396"/>
      <c r="H45" s="41" t="s">
        <v>442</v>
      </c>
      <c r="I45" s="30" t="s">
        <v>526</v>
      </c>
    </row>
    <row r="46" spans="4:10" ht="15" x14ac:dyDescent="0.25">
      <c r="E46" s="35" t="s">
        <v>138</v>
      </c>
      <c r="F46" s="30" t="s">
        <v>429</v>
      </c>
      <c r="G46" s="396"/>
      <c r="H46" s="41" t="s">
        <v>443</v>
      </c>
      <c r="I46" s="30" t="s">
        <v>527</v>
      </c>
    </row>
    <row r="47" spans="4:10" ht="15" x14ac:dyDescent="0.25">
      <c r="E47" s="35" t="s">
        <v>139</v>
      </c>
      <c r="F47" s="30" t="s">
        <v>430</v>
      </c>
      <c r="G47" s="396"/>
      <c r="H47" s="41" t="s">
        <v>628</v>
      </c>
      <c r="I47" s="30" t="s">
        <v>629</v>
      </c>
      <c r="J47" s="302" t="s">
        <v>1570</v>
      </c>
    </row>
    <row r="48" spans="4:10" x14ac:dyDescent="0.2">
      <c r="G48" s="396"/>
      <c r="H48" s="41" t="s">
        <v>444</v>
      </c>
      <c r="I48" s="30" t="s">
        <v>528</v>
      </c>
      <c r="J48" s="302" t="s">
        <v>1570</v>
      </c>
    </row>
    <row r="49" spans="7:10" x14ac:dyDescent="0.2">
      <c r="G49" s="396"/>
      <c r="H49" s="41" t="s">
        <v>1614</v>
      </c>
      <c r="I49" s="30" t="s">
        <v>1615</v>
      </c>
      <c r="J49" s="302" t="s">
        <v>1570</v>
      </c>
    </row>
    <row r="50" spans="7:10" x14ac:dyDescent="0.2">
      <c r="G50" s="396"/>
      <c r="H50" s="41" t="s">
        <v>1616</v>
      </c>
      <c r="I50" s="30" t="s">
        <v>1617</v>
      </c>
      <c r="J50" s="302" t="s">
        <v>1570</v>
      </c>
    </row>
    <row r="51" spans="7:10" x14ac:dyDescent="0.2">
      <c r="G51" s="396"/>
      <c r="H51" s="41" t="s">
        <v>1572</v>
      </c>
      <c r="I51" s="30" t="s">
        <v>1573</v>
      </c>
      <c r="J51" s="302" t="s">
        <v>1570</v>
      </c>
    </row>
    <row r="52" spans="7:10" x14ac:dyDescent="0.2">
      <c r="G52" s="396"/>
      <c r="H52" s="41" t="s">
        <v>652</v>
      </c>
      <c r="I52" s="44">
        <v>2213810</v>
      </c>
      <c r="J52" s="302" t="s">
        <v>1570</v>
      </c>
    </row>
    <row r="53" spans="7:10" x14ac:dyDescent="0.2">
      <c r="G53" s="396"/>
      <c r="H53" s="39" t="s">
        <v>381</v>
      </c>
      <c r="I53" s="309" t="s">
        <v>529</v>
      </c>
      <c r="J53" s="302" t="s">
        <v>1570</v>
      </c>
    </row>
    <row r="54" spans="7:10" x14ac:dyDescent="0.2">
      <c r="G54" s="396"/>
      <c r="H54" s="308" t="s">
        <v>1575</v>
      </c>
      <c r="I54" s="311" t="s">
        <v>1577</v>
      </c>
    </row>
    <row r="55" spans="7:10" x14ac:dyDescent="0.2">
      <c r="G55" s="396"/>
      <c r="H55" s="308" t="s">
        <v>1576</v>
      </c>
      <c r="I55" s="311" t="s">
        <v>1578</v>
      </c>
      <c r="J55" s="302" t="s">
        <v>1570</v>
      </c>
    </row>
    <row r="56" spans="7:10" x14ac:dyDescent="0.2">
      <c r="G56" s="396"/>
      <c r="H56" s="308" t="s">
        <v>78</v>
      </c>
      <c r="I56" s="311" t="s">
        <v>530</v>
      </c>
    </row>
    <row r="57" spans="7:10" x14ac:dyDescent="0.2">
      <c r="G57" s="396"/>
      <c r="H57" s="308" t="s">
        <v>1618</v>
      </c>
      <c r="I57" s="311" t="s">
        <v>1619</v>
      </c>
    </row>
    <row r="58" spans="7:10" ht="28.5" x14ac:dyDescent="0.2">
      <c r="G58" s="396"/>
      <c r="H58" s="312" t="s">
        <v>531</v>
      </c>
      <c r="I58" s="311" t="s">
        <v>532</v>
      </c>
    </row>
    <row r="59" spans="7:10" x14ac:dyDescent="0.2">
      <c r="G59" s="396"/>
      <c r="H59" s="313" t="s">
        <v>141</v>
      </c>
      <c r="I59" s="311" t="s">
        <v>1581</v>
      </c>
    </row>
    <row r="60" spans="7:10" x14ac:dyDescent="0.2">
      <c r="G60" s="396"/>
      <c r="H60" s="313" t="s">
        <v>143</v>
      </c>
      <c r="I60" s="311" t="s">
        <v>621</v>
      </c>
    </row>
    <row r="61" spans="7:10" x14ac:dyDescent="0.2">
      <c r="G61" s="396"/>
      <c r="H61" s="313" t="s">
        <v>144</v>
      </c>
      <c r="I61" s="311" t="s">
        <v>1582</v>
      </c>
    </row>
    <row r="62" spans="7:10" x14ac:dyDescent="0.2">
      <c r="G62" s="396"/>
      <c r="H62" s="313" t="s">
        <v>619</v>
      </c>
      <c r="I62" s="311" t="s">
        <v>620</v>
      </c>
    </row>
    <row r="63" spans="7:10" x14ac:dyDescent="0.2">
      <c r="G63" s="396"/>
      <c r="H63" s="313" t="s">
        <v>79</v>
      </c>
      <c r="I63" s="311" t="s">
        <v>533</v>
      </c>
      <c r="J63" s="302"/>
    </row>
    <row r="64" spans="7:10" x14ac:dyDescent="0.2">
      <c r="G64" s="396"/>
      <c r="H64" s="313" t="s">
        <v>649</v>
      </c>
      <c r="I64" s="311" t="s">
        <v>633</v>
      </c>
      <c r="J64" s="302" t="s">
        <v>1570</v>
      </c>
    </row>
    <row r="65" spans="7:9" x14ac:dyDescent="0.2">
      <c r="G65" s="396"/>
      <c r="H65" s="313" t="s">
        <v>650</v>
      </c>
      <c r="I65" s="311" t="s">
        <v>651</v>
      </c>
    </row>
    <row r="66" spans="7:9" x14ac:dyDescent="0.2">
      <c r="G66" s="396"/>
      <c r="H66" s="314" t="s">
        <v>384</v>
      </c>
      <c r="I66" s="311" t="s">
        <v>534</v>
      </c>
    </row>
    <row r="67" spans="7:9" x14ac:dyDescent="0.2">
      <c r="G67" s="396"/>
      <c r="H67" s="308" t="s">
        <v>535</v>
      </c>
      <c r="I67" s="311" t="s">
        <v>536</v>
      </c>
    </row>
    <row r="68" spans="7:9" x14ac:dyDescent="0.2">
      <c r="G68" s="396"/>
      <c r="H68" s="308" t="s">
        <v>433</v>
      </c>
      <c r="I68" s="311" t="s">
        <v>537</v>
      </c>
    </row>
    <row r="69" spans="7:9" x14ac:dyDescent="0.2">
      <c r="G69" s="396"/>
      <c r="H69" s="308" t="s">
        <v>434</v>
      </c>
      <c r="I69" s="311" t="s">
        <v>538</v>
      </c>
    </row>
    <row r="70" spans="7:9" x14ac:dyDescent="0.2">
      <c r="G70" s="396"/>
      <c r="H70" s="308" t="s">
        <v>435</v>
      </c>
      <c r="I70" s="311" t="s">
        <v>539</v>
      </c>
    </row>
    <row r="71" spans="7:9" x14ac:dyDescent="0.2">
      <c r="G71" s="396"/>
      <c r="H71" s="308" t="s">
        <v>540</v>
      </c>
      <c r="I71" s="311" t="s">
        <v>541</v>
      </c>
    </row>
    <row r="72" spans="7:9" x14ac:dyDescent="0.2">
      <c r="G72" s="396"/>
      <c r="H72" s="40" t="s">
        <v>437</v>
      </c>
      <c r="I72" s="310" t="s">
        <v>542</v>
      </c>
    </row>
    <row r="73" spans="7:9" x14ac:dyDescent="0.2">
      <c r="G73" s="396"/>
      <c r="H73" s="40" t="s">
        <v>1569</v>
      </c>
      <c r="I73" s="30" t="s">
        <v>1574</v>
      </c>
    </row>
    <row r="74" spans="7:9" x14ac:dyDescent="0.2">
      <c r="G74" s="396"/>
      <c r="H74" s="40" t="s">
        <v>438</v>
      </c>
      <c r="I74" s="30" t="s">
        <v>543</v>
      </c>
    </row>
    <row r="75" spans="7:9" x14ac:dyDescent="0.2">
      <c r="G75" s="396"/>
      <c r="H75" s="40" t="s">
        <v>439</v>
      </c>
      <c r="I75" s="30" t="s">
        <v>544</v>
      </c>
    </row>
    <row r="76" spans="7:9" x14ac:dyDescent="0.2">
      <c r="G76" s="396"/>
      <c r="H76" s="40" t="s">
        <v>376</v>
      </c>
      <c r="I76" s="30" t="s">
        <v>545</v>
      </c>
    </row>
    <row r="77" spans="7:9" x14ac:dyDescent="0.2">
      <c r="G77" s="396"/>
      <c r="H77" s="39" t="s">
        <v>375</v>
      </c>
      <c r="I77" s="30" t="s">
        <v>546</v>
      </c>
    </row>
    <row r="78" spans="7:9" x14ac:dyDescent="0.2">
      <c r="G78" s="396"/>
      <c r="H78" s="40" t="s">
        <v>120</v>
      </c>
      <c r="I78" s="30" t="s">
        <v>547</v>
      </c>
    </row>
    <row r="79" spans="7:9" x14ac:dyDescent="0.2">
      <c r="G79" s="396"/>
      <c r="H79" s="40" t="s">
        <v>121</v>
      </c>
      <c r="I79" s="30" t="s">
        <v>548</v>
      </c>
    </row>
    <row r="80" spans="7:9" x14ac:dyDescent="0.2">
      <c r="G80" s="396"/>
      <c r="H80" s="40" t="s">
        <v>122</v>
      </c>
      <c r="I80" s="30" t="s">
        <v>549</v>
      </c>
    </row>
    <row r="81" spans="7:9" x14ac:dyDescent="0.2">
      <c r="G81" s="396"/>
      <c r="H81" s="40" t="s">
        <v>123</v>
      </c>
      <c r="I81" s="30" t="s">
        <v>550</v>
      </c>
    </row>
    <row r="82" spans="7:9" x14ac:dyDescent="0.2">
      <c r="G82" s="396"/>
      <c r="H82" s="40" t="s">
        <v>124</v>
      </c>
      <c r="I82" s="30" t="s">
        <v>551</v>
      </c>
    </row>
    <row r="83" spans="7:9" x14ac:dyDescent="0.2">
      <c r="G83" s="396"/>
      <c r="H83" s="40" t="s">
        <v>125</v>
      </c>
      <c r="I83" s="30" t="s">
        <v>552</v>
      </c>
    </row>
    <row r="84" spans="7:9" x14ac:dyDescent="0.2">
      <c r="G84" s="396"/>
      <c r="H84" s="40" t="s">
        <v>126</v>
      </c>
      <c r="I84" s="30" t="s">
        <v>553</v>
      </c>
    </row>
    <row r="85" spans="7:9" x14ac:dyDescent="0.2">
      <c r="G85" s="396"/>
      <c r="H85" s="40" t="s">
        <v>386</v>
      </c>
      <c r="I85" s="30" t="s">
        <v>554</v>
      </c>
    </row>
    <row r="86" spans="7:9" x14ac:dyDescent="0.2">
      <c r="G86" s="396"/>
      <c r="H86" s="40" t="s">
        <v>127</v>
      </c>
      <c r="I86" s="30" t="s">
        <v>555</v>
      </c>
    </row>
    <row r="87" spans="7:9" x14ac:dyDescent="0.2">
      <c r="G87" s="396"/>
      <c r="H87" s="40" t="s">
        <v>128</v>
      </c>
      <c r="I87" s="30" t="s">
        <v>556</v>
      </c>
    </row>
    <row r="88" spans="7:9" x14ac:dyDescent="0.2">
      <c r="G88" s="396"/>
      <c r="H88" s="40" t="s">
        <v>129</v>
      </c>
      <c r="I88" s="30" t="s">
        <v>557</v>
      </c>
    </row>
    <row r="89" spans="7:9" x14ac:dyDescent="0.2">
      <c r="G89" s="396"/>
      <c r="H89" s="40" t="s">
        <v>130</v>
      </c>
      <c r="I89" s="30" t="s">
        <v>558</v>
      </c>
    </row>
    <row r="90" spans="7:9" x14ac:dyDescent="0.2">
      <c r="G90" s="396"/>
      <c r="H90" s="40" t="s">
        <v>131</v>
      </c>
      <c r="I90" s="30" t="s">
        <v>559</v>
      </c>
    </row>
    <row r="91" spans="7:9" x14ac:dyDescent="0.2">
      <c r="G91" s="396"/>
      <c r="H91" s="40" t="s">
        <v>132</v>
      </c>
      <c r="I91" s="30" t="s">
        <v>560</v>
      </c>
    </row>
    <row r="92" spans="7:9" x14ac:dyDescent="0.2">
      <c r="G92" s="396"/>
      <c r="H92" s="40" t="s">
        <v>133</v>
      </c>
      <c r="I92" s="30" t="s">
        <v>561</v>
      </c>
    </row>
    <row r="93" spans="7:9" x14ac:dyDescent="0.2">
      <c r="G93" s="396"/>
      <c r="H93" s="40" t="s">
        <v>134</v>
      </c>
      <c r="I93" s="30" t="s">
        <v>562</v>
      </c>
    </row>
    <row r="94" spans="7:9" x14ac:dyDescent="0.2">
      <c r="G94" s="396"/>
      <c r="H94" s="40" t="s">
        <v>135</v>
      </c>
      <c r="I94" s="30" t="s">
        <v>563</v>
      </c>
    </row>
    <row r="95" spans="7:9" x14ac:dyDescent="0.2">
      <c r="G95" s="396"/>
      <c r="H95" s="40" t="s">
        <v>564</v>
      </c>
      <c r="I95" s="30" t="s">
        <v>565</v>
      </c>
    </row>
    <row r="96" spans="7:9" x14ac:dyDescent="0.2">
      <c r="G96" s="396"/>
      <c r="H96" s="40" t="s">
        <v>566</v>
      </c>
      <c r="I96" s="30" t="s">
        <v>567</v>
      </c>
    </row>
    <row r="97" spans="7:9" x14ac:dyDescent="0.2">
      <c r="G97" s="396"/>
      <c r="H97" s="40" t="s">
        <v>568</v>
      </c>
      <c r="I97" s="30" t="s">
        <v>569</v>
      </c>
    </row>
    <row r="98" spans="7:9" x14ac:dyDescent="0.2">
      <c r="G98" s="396"/>
      <c r="H98" s="40" t="s">
        <v>570</v>
      </c>
      <c r="I98" s="30" t="s">
        <v>571</v>
      </c>
    </row>
    <row r="99" spans="7:9" x14ac:dyDescent="0.2">
      <c r="G99" s="396"/>
      <c r="H99" s="40" t="s">
        <v>136</v>
      </c>
      <c r="I99" s="30" t="s">
        <v>572</v>
      </c>
    </row>
    <row r="100" spans="7:9" x14ac:dyDescent="0.2">
      <c r="G100" s="396"/>
      <c r="H100" s="40" t="s">
        <v>388</v>
      </c>
      <c r="I100" s="30" t="s">
        <v>573</v>
      </c>
    </row>
    <row r="101" spans="7:9" x14ac:dyDescent="0.2">
      <c r="G101" s="396"/>
      <c r="H101" s="40" t="s">
        <v>138</v>
      </c>
      <c r="I101" s="30" t="s">
        <v>574</v>
      </c>
    </row>
    <row r="102" spans="7:9" x14ac:dyDescent="0.2">
      <c r="G102" s="396"/>
      <c r="H102" s="40" t="s">
        <v>575</v>
      </c>
      <c r="I102" s="30" t="s">
        <v>576</v>
      </c>
    </row>
    <row r="103" spans="7:9" x14ac:dyDescent="0.2">
      <c r="G103" s="396"/>
      <c r="H103" s="40" t="s">
        <v>577</v>
      </c>
      <c r="I103" s="30" t="s">
        <v>578</v>
      </c>
    </row>
    <row r="104" spans="7:9" x14ac:dyDescent="0.2">
      <c r="G104" s="396"/>
      <c r="H104" s="40" t="s">
        <v>579</v>
      </c>
      <c r="I104" s="30" t="s">
        <v>580</v>
      </c>
    </row>
    <row r="105" spans="7:9" x14ac:dyDescent="0.2">
      <c r="G105" s="396"/>
      <c r="H105" s="40" t="s">
        <v>389</v>
      </c>
      <c r="I105" s="30" t="s">
        <v>581</v>
      </c>
    </row>
    <row r="106" spans="7:9" x14ac:dyDescent="0.2">
      <c r="G106" s="396"/>
      <c r="H106" s="39" t="s">
        <v>582</v>
      </c>
      <c r="I106" s="30" t="s">
        <v>583</v>
      </c>
    </row>
    <row r="107" spans="7:9" x14ac:dyDescent="0.2">
      <c r="G107" s="396"/>
      <c r="H107" s="40" t="s">
        <v>466</v>
      </c>
      <c r="I107" s="30" t="s">
        <v>584</v>
      </c>
    </row>
    <row r="108" spans="7:9" x14ac:dyDescent="0.2">
      <c r="G108" s="396"/>
      <c r="H108" s="40" t="s">
        <v>467</v>
      </c>
      <c r="I108" s="30" t="s">
        <v>585</v>
      </c>
    </row>
    <row r="109" spans="7:9" x14ac:dyDescent="0.2">
      <c r="G109" s="396"/>
      <c r="H109" s="40" t="s">
        <v>632</v>
      </c>
      <c r="I109" s="44">
        <v>2219410</v>
      </c>
    </row>
    <row r="110" spans="7:9" x14ac:dyDescent="0.2">
      <c r="G110" s="396"/>
      <c r="H110" s="40" t="s">
        <v>653</v>
      </c>
      <c r="I110" s="44">
        <v>2219590</v>
      </c>
    </row>
    <row r="111" spans="7:9" x14ac:dyDescent="0.2">
      <c r="G111" s="396"/>
      <c r="H111" s="40" t="s">
        <v>468</v>
      </c>
      <c r="I111" s="30" t="s">
        <v>586</v>
      </c>
    </row>
    <row r="112" spans="7:9" x14ac:dyDescent="0.2">
      <c r="G112" s="396"/>
      <c r="H112" s="40" t="s">
        <v>469</v>
      </c>
      <c r="I112" s="30" t="s">
        <v>587</v>
      </c>
    </row>
    <row r="113" spans="7:9" x14ac:dyDescent="0.2">
      <c r="G113" s="396"/>
      <c r="H113" s="40" t="s">
        <v>470</v>
      </c>
      <c r="I113" s="30" t="s">
        <v>588</v>
      </c>
    </row>
    <row r="114" spans="7:9" x14ac:dyDescent="0.2">
      <c r="G114" s="396"/>
      <c r="H114" s="39" t="s">
        <v>477</v>
      </c>
      <c r="I114" s="30" t="s">
        <v>589</v>
      </c>
    </row>
    <row r="115" spans="7:9" x14ac:dyDescent="0.2">
      <c r="G115" s="396"/>
      <c r="H115" s="43" t="s">
        <v>477</v>
      </c>
      <c r="I115" s="30" t="s">
        <v>589</v>
      </c>
    </row>
    <row r="116" spans="7:9" x14ac:dyDescent="0.2">
      <c r="G116" s="396"/>
      <c r="H116" s="37" t="s">
        <v>476</v>
      </c>
      <c r="I116" s="30" t="s">
        <v>590</v>
      </c>
    </row>
    <row r="117" spans="7:9" x14ac:dyDescent="0.2">
      <c r="G117" s="396"/>
      <c r="H117" s="38" t="s">
        <v>478</v>
      </c>
      <c r="I117" s="30" t="s">
        <v>591</v>
      </c>
    </row>
    <row r="118" spans="7:9" x14ac:dyDescent="0.2">
      <c r="G118" s="396"/>
      <c r="H118" s="39" t="s">
        <v>357</v>
      </c>
      <c r="I118" s="30" t="s">
        <v>592</v>
      </c>
    </row>
    <row r="119" spans="7:9" x14ac:dyDescent="0.2">
      <c r="G119" s="396"/>
      <c r="H119" s="40" t="s">
        <v>593</v>
      </c>
      <c r="I119" s="30" t="s">
        <v>594</v>
      </c>
    </row>
    <row r="120" spans="7:9" x14ac:dyDescent="0.2">
      <c r="G120" s="396"/>
      <c r="H120" s="40" t="s">
        <v>595</v>
      </c>
      <c r="I120" s="30" t="s">
        <v>596</v>
      </c>
    </row>
    <row r="121" spans="7:9" x14ac:dyDescent="0.2">
      <c r="H121" s="38" t="s">
        <v>475</v>
      </c>
      <c r="I121" s="30" t="s">
        <v>597</v>
      </c>
    </row>
    <row r="122" spans="7:9" x14ac:dyDescent="0.2">
      <c r="H122" s="39" t="s">
        <v>616</v>
      </c>
      <c r="I122" s="30" t="s">
        <v>598</v>
      </c>
    </row>
    <row r="123" spans="7:9" x14ac:dyDescent="0.2">
      <c r="H123" s="43" t="s">
        <v>616</v>
      </c>
      <c r="I123" s="30" t="s">
        <v>598</v>
      </c>
    </row>
    <row r="124" spans="7:9" x14ac:dyDescent="0.2">
      <c r="H124" s="39" t="s">
        <v>80</v>
      </c>
      <c r="I124" s="30" t="s">
        <v>599</v>
      </c>
    </row>
    <row r="125" spans="7:9" x14ac:dyDescent="0.2">
      <c r="H125" s="43" t="s">
        <v>80</v>
      </c>
      <c r="I125" s="30" t="s">
        <v>599</v>
      </c>
    </row>
    <row r="126" spans="7:9" x14ac:dyDescent="0.2">
      <c r="H126" s="39" t="s">
        <v>600</v>
      </c>
      <c r="I126" s="30" t="s">
        <v>601</v>
      </c>
    </row>
    <row r="127" spans="7:9" x14ac:dyDescent="0.2">
      <c r="H127" s="43" t="s">
        <v>600</v>
      </c>
      <c r="I127" s="30" t="s">
        <v>601</v>
      </c>
    </row>
    <row r="128" spans="7:9" x14ac:dyDescent="0.2">
      <c r="H128" s="37" t="s">
        <v>602</v>
      </c>
      <c r="I128" s="30" t="s">
        <v>603</v>
      </c>
    </row>
    <row r="129" spans="8:9" x14ac:dyDescent="0.2">
      <c r="H129" s="38" t="s">
        <v>474</v>
      </c>
      <c r="I129" s="30" t="s">
        <v>604</v>
      </c>
    </row>
    <row r="130" spans="8:9" x14ac:dyDescent="0.2">
      <c r="H130" s="39" t="s">
        <v>605</v>
      </c>
      <c r="I130" s="30" t="s">
        <v>606</v>
      </c>
    </row>
    <row r="131" spans="8:9" x14ac:dyDescent="0.2">
      <c r="H131" s="40" t="s">
        <v>471</v>
      </c>
      <c r="I131" s="30" t="s">
        <v>607</v>
      </c>
    </row>
    <row r="132" spans="8:9" x14ac:dyDescent="0.2">
      <c r="H132" s="40" t="s">
        <v>472</v>
      </c>
      <c r="I132" s="30" t="s">
        <v>608</v>
      </c>
    </row>
    <row r="133" spans="8:9" x14ac:dyDescent="0.2">
      <c r="H133" s="40" t="s">
        <v>473</v>
      </c>
      <c r="I133" s="30" t="s">
        <v>609</v>
      </c>
    </row>
    <row r="134" spans="8:9" x14ac:dyDescent="0.2">
      <c r="H134" s="38" t="s">
        <v>100</v>
      </c>
      <c r="I134" s="30" t="s">
        <v>611</v>
      </c>
    </row>
    <row r="135" spans="8:9" x14ac:dyDescent="0.2">
      <c r="H135" s="38" t="s">
        <v>81</v>
      </c>
      <c r="I135" s="30" t="s">
        <v>612</v>
      </c>
    </row>
    <row r="136" spans="8:9" x14ac:dyDescent="0.2">
      <c r="H136" s="39" t="s">
        <v>613</v>
      </c>
      <c r="I136" s="30" t="s">
        <v>614</v>
      </c>
    </row>
    <row r="137" spans="8:9" x14ac:dyDescent="0.2">
      <c r="H137" s="43" t="s">
        <v>613</v>
      </c>
      <c r="I137" s="30" t="s">
        <v>614</v>
      </c>
    </row>
    <row r="138" spans="8:9" x14ac:dyDescent="0.2">
      <c r="H138" s="1" t="s">
        <v>86</v>
      </c>
      <c r="I138" s="29">
        <v>8090010</v>
      </c>
    </row>
  </sheetData>
  <autoFilter ref="A1:I120" xr:uid="{00000000-0009-0000-0000-000009000000}"/>
  <mergeCells count="3">
    <mergeCell ref="G1:G120"/>
    <mergeCell ref="A1:A8"/>
    <mergeCell ref="D1:D4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3"/>
  <dimension ref="A2:E136"/>
  <sheetViews>
    <sheetView showGridLines="0" topLeftCell="E25" zoomScale="115" zoomScaleNormal="115" workbookViewId="0">
      <selection activeCell="E42" sqref="E42"/>
    </sheetView>
  </sheetViews>
  <sheetFormatPr baseColWidth="10" defaultRowHeight="12.75" x14ac:dyDescent="0.2"/>
  <cols>
    <col min="1" max="1" width="61.42578125" style="14" customWidth="1"/>
    <col min="2" max="2" width="70.42578125" style="14" bestFit="1" customWidth="1"/>
    <col min="3" max="3" width="80.5703125" style="14" customWidth="1"/>
    <col min="4" max="4" width="104.7109375" style="14" customWidth="1"/>
    <col min="5" max="5" width="236.85546875" style="14" bestFit="1" customWidth="1"/>
    <col min="6" max="16384" width="11.42578125" style="14"/>
  </cols>
  <sheetData>
    <row r="2" spans="1:5" x14ac:dyDescent="0.2">
      <c r="A2" s="2" t="s">
        <v>83</v>
      </c>
      <c r="B2" s="7" t="s">
        <v>83</v>
      </c>
    </row>
    <row r="3" spans="1:5" ht="15" customHeight="1" x14ac:dyDescent="0.2">
      <c r="A3" s="3" t="s">
        <v>84</v>
      </c>
      <c r="B3" s="8" t="s">
        <v>87</v>
      </c>
      <c r="C3" s="8" t="s">
        <v>87</v>
      </c>
    </row>
    <row r="4" spans="1:5" x14ac:dyDescent="0.2">
      <c r="A4" s="4" t="s">
        <v>85</v>
      </c>
      <c r="B4" s="8" t="s">
        <v>88</v>
      </c>
      <c r="C4" s="9" t="s">
        <v>89</v>
      </c>
      <c r="D4" s="9" t="s">
        <v>89</v>
      </c>
    </row>
    <row r="5" spans="1:5" x14ac:dyDescent="0.2">
      <c r="A5" s="5" t="s">
        <v>86</v>
      </c>
      <c r="B5" s="8" t="s">
        <v>90</v>
      </c>
      <c r="C5" s="8" t="s">
        <v>88</v>
      </c>
      <c r="D5" s="10" t="s">
        <v>91</v>
      </c>
      <c r="E5" s="10" t="s">
        <v>91</v>
      </c>
    </row>
    <row r="6" spans="1:5" x14ac:dyDescent="0.2">
      <c r="B6" s="8" t="s">
        <v>109</v>
      </c>
      <c r="C6" s="9" t="s">
        <v>92</v>
      </c>
      <c r="D6" s="10" t="s">
        <v>93</v>
      </c>
      <c r="E6" s="11" t="s">
        <v>617</v>
      </c>
    </row>
    <row r="7" spans="1:5" x14ac:dyDescent="0.2">
      <c r="C7" s="9" t="s">
        <v>94</v>
      </c>
      <c r="D7" s="10" t="s">
        <v>95</v>
      </c>
      <c r="E7" s="11" t="s">
        <v>447</v>
      </c>
    </row>
    <row r="8" spans="1:5" x14ac:dyDescent="0.2">
      <c r="C8" s="8" t="s">
        <v>90</v>
      </c>
      <c r="D8" s="10" t="s">
        <v>119</v>
      </c>
      <c r="E8" s="11" t="s">
        <v>448</v>
      </c>
    </row>
    <row r="9" spans="1:5" x14ac:dyDescent="0.2">
      <c r="C9" s="9" t="s">
        <v>96</v>
      </c>
      <c r="D9" s="9" t="s">
        <v>92</v>
      </c>
      <c r="E9" s="11" t="s">
        <v>449</v>
      </c>
    </row>
    <row r="10" spans="1:5" x14ac:dyDescent="0.2">
      <c r="C10" s="9" t="s">
        <v>97</v>
      </c>
      <c r="D10" s="10" t="s">
        <v>98</v>
      </c>
      <c r="E10" s="11" t="s">
        <v>450</v>
      </c>
    </row>
    <row r="11" spans="1:5" x14ac:dyDescent="0.2">
      <c r="C11" s="8" t="s">
        <v>109</v>
      </c>
      <c r="D11" s="9" t="s">
        <v>94</v>
      </c>
      <c r="E11" s="11" t="s">
        <v>451</v>
      </c>
    </row>
    <row r="12" spans="1:5" ht="15" customHeight="1" x14ac:dyDescent="0.2">
      <c r="C12" s="9" t="s">
        <v>99</v>
      </c>
      <c r="D12" s="12" t="s">
        <v>1559</v>
      </c>
      <c r="E12" s="11" t="s">
        <v>452</v>
      </c>
    </row>
    <row r="13" spans="1:5" ht="20.25" customHeight="1" x14ac:dyDescent="0.2">
      <c r="C13" s="9" t="s">
        <v>100</v>
      </c>
      <c r="D13" s="12" t="s">
        <v>115</v>
      </c>
      <c r="E13" s="11" t="s">
        <v>453</v>
      </c>
    </row>
    <row r="14" spans="1:5" x14ac:dyDescent="0.2">
      <c r="C14" s="9" t="s">
        <v>81</v>
      </c>
      <c r="D14" s="12" t="s">
        <v>101</v>
      </c>
      <c r="E14" s="10" t="s">
        <v>93</v>
      </c>
    </row>
    <row r="15" spans="1:5" ht="25.5" x14ac:dyDescent="0.2">
      <c r="D15" s="12" t="s">
        <v>116</v>
      </c>
      <c r="E15" s="13" t="s">
        <v>454</v>
      </c>
    </row>
    <row r="16" spans="1:5" x14ac:dyDescent="0.2">
      <c r="D16" s="10" t="s">
        <v>117</v>
      </c>
      <c r="E16" s="13" t="s">
        <v>76</v>
      </c>
    </row>
    <row r="17" spans="1:5" x14ac:dyDescent="0.2">
      <c r="D17" s="12" t="s">
        <v>102</v>
      </c>
      <c r="E17" s="13" t="s">
        <v>455</v>
      </c>
    </row>
    <row r="18" spans="1:5" x14ac:dyDescent="0.2">
      <c r="D18" s="10" t="s">
        <v>118</v>
      </c>
      <c r="E18" s="13" t="s">
        <v>456</v>
      </c>
    </row>
    <row r="19" spans="1:5" x14ac:dyDescent="0.2">
      <c r="D19" s="12" t="s">
        <v>103</v>
      </c>
      <c r="E19" s="13" t="s">
        <v>457</v>
      </c>
    </row>
    <row r="20" spans="1:5" x14ac:dyDescent="0.2">
      <c r="D20" s="9" t="s">
        <v>96</v>
      </c>
      <c r="E20" s="13" t="s">
        <v>458</v>
      </c>
    </row>
    <row r="21" spans="1:5" x14ac:dyDescent="0.2">
      <c r="D21" s="10" t="s">
        <v>104</v>
      </c>
      <c r="E21" s="13" t="s">
        <v>459</v>
      </c>
    </row>
    <row r="22" spans="1:5" x14ac:dyDescent="0.2">
      <c r="D22" s="9" t="s">
        <v>97</v>
      </c>
      <c r="E22" s="10" t="s">
        <v>95</v>
      </c>
    </row>
    <row r="23" spans="1:5" x14ac:dyDescent="0.2">
      <c r="A23" s="3" t="s">
        <v>84</v>
      </c>
      <c r="D23" s="10" t="s">
        <v>105</v>
      </c>
      <c r="E23" s="13" t="s">
        <v>460</v>
      </c>
    </row>
    <row r="24" spans="1:5" x14ac:dyDescent="0.2">
      <c r="A24" s="6" t="s">
        <v>148</v>
      </c>
      <c r="B24" s="3" t="s">
        <v>148</v>
      </c>
      <c r="D24" s="10" t="s">
        <v>80</v>
      </c>
      <c r="E24" s="13" t="s">
        <v>461</v>
      </c>
    </row>
    <row r="25" spans="1:5" x14ac:dyDescent="0.2">
      <c r="B25" s="6" t="s">
        <v>147</v>
      </c>
      <c r="C25" s="3" t="s">
        <v>147</v>
      </c>
      <c r="D25" s="10" t="s">
        <v>106</v>
      </c>
      <c r="E25" s="13" t="s">
        <v>462</v>
      </c>
    </row>
    <row r="26" spans="1:5" ht="25.5" x14ac:dyDescent="0.2">
      <c r="C26" s="292" t="s">
        <v>1559</v>
      </c>
      <c r="D26" s="9" t="s">
        <v>99</v>
      </c>
      <c r="E26" s="13" t="s">
        <v>463</v>
      </c>
    </row>
    <row r="27" spans="1:5" ht="25.5" x14ac:dyDescent="0.2">
      <c r="C27" s="292" t="s">
        <v>115</v>
      </c>
      <c r="D27" s="10" t="s">
        <v>107</v>
      </c>
      <c r="E27" s="13" t="s">
        <v>464</v>
      </c>
    </row>
    <row r="28" spans="1:5" x14ac:dyDescent="0.2">
      <c r="C28" s="292" t="s">
        <v>101</v>
      </c>
      <c r="D28" s="9" t="s">
        <v>100</v>
      </c>
      <c r="E28" s="13" t="s">
        <v>465</v>
      </c>
    </row>
    <row r="29" spans="1:5" ht="38.25" x14ac:dyDescent="0.2">
      <c r="C29" s="292" t="s">
        <v>116</v>
      </c>
      <c r="D29" s="10" t="s">
        <v>100</v>
      </c>
      <c r="E29" s="10" t="s">
        <v>119</v>
      </c>
    </row>
    <row r="30" spans="1:5" x14ac:dyDescent="0.2">
      <c r="C30" s="293" t="s">
        <v>117</v>
      </c>
      <c r="D30" s="9" t="s">
        <v>81</v>
      </c>
      <c r="E30" s="14" t="s">
        <v>119</v>
      </c>
    </row>
    <row r="31" spans="1:5" x14ac:dyDescent="0.2">
      <c r="C31" s="292" t="s">
        <v>102</v>
      </c>
      <c r="D31" s="10" t="s">
        <v>108</v>
      </c>
      <c r="E31" s="10" t="s">
        <v>98</v>
      </c>
    </row>
    <row r="32" spans="1:5" x14ac:dyDescent="0.2">
      <c r="C32" s="293" t="s">
        <v>118</v>
      </c>
      <c r="E32" s="13" t="s">
        <v>445</v>
      </c>
    </row>
    <row r="33" spans="1:5" x14ac:dyDescent="0.2">
      <c r="E33" s="13" t="s">
        <v>77</v>
      </c>
    </row>
    <row r="34" spans="1:5" x14ac:dyDescent="0.2">
      <c r="A34" s="4" t="s">
        <v>85</v>
      </c>
      <c r="E34" s="13" t="s">
        <v>446</v>
      </c>
    </row>
    <row r="35" spans="1:5" x14ac:dyDescent="0.2">
      <c r="A35" s="15" t="s">
        <v>149</v>
      </c>
      <c r="B35" s="4" t="s">
        <v>149</v>
      </c>
      <c r="E35" s="10" t="s">
        <v>1559</v>
      </c>
    </row>
    <row r="36" spans="1:5" x14ac:dyDescent="0.2">
      <c r="B36" s="15" t="s">
        <v>151</v>
      </c>
      <c r="C36" s="4" t="s">
        <v>151</v>
      </c>
      <c r="E36" s="14" t="s">
        <v>1555</v>
      </c>
    </row>
    <row r="37" spans="1:5" x14ac:dyDescent="0.2">
      <c r="C37" s="15" t="s">
        <v>1588</v>
      </c>
      <c r="E37" s="14" t="s">
        <v>1557</v>
      </c>
    </row>
    <row r="38" spans="1:5" x14ac:dyDescent="0.2">
      <c r="C38" s="15" t="s">
        <v>1587</v>
      </c>
      <c r="D38" s="4" t="s">
        <v>1588</v>
      </c>
      <c r="E38" s="10" t="s">
        <v>115</v>
      </c>
    </row>
    <row r="39" spans="1:5" x14ac:dyDescent="0.2">
      <c r="C39" s="15" t="s">
        <v>1584</v>
      </c>
      <c r="D39" s="15" t="s">
        <v>88</v>
      </c>
      <c r="E39" s="13" t="s">
        <v>440</v>
      </c>
    </row>
    <row r="40" spans="1:5" x14ac:dyDescent="0.2">
      <c r="D40" s="4" t="s">
        <v>1587</v>
      </c>
      <c r="E40" s="13" t="s">
        <v>377</v>
      </c>
    </row>
    <row r="41" spans="1:5" x14ac:dyDescent="0.2">
      <c r="D41" s="15" t="s">
        <v>88</v>
      </c>
      <c r="E41" s="13" t="s">
        <v>1551</v>
      </c>
    </row>
    <row r="42" spans="1:5" x14ac:dyDescent="0.2">
      <c r="D42" s="15" t="s">
        <v>150</v>
      </c>
      <c r="E42" s="13" t="s">
        <v>441</v>
      </c>
    </row>
    <row r="43" spans="1:5" x14ac:dyDescent="0.2">
      <c r="A43" s="5" t="s">
        <v>86</v>
      </c>
      <c r="D43" s="4" t="s">
        <v>1584</v>
      </c>
      <c r="E43" s="13" t="s">
        <v>624</v>
      </c>
    </row>
    <row r="44" spans="1:5" x14ac:dyDescent="0.2">
      <c r="A44" s="18" t="s">
        <v>86</v>
      </c>
      <c r="D44" s="15" t="s">
        <v>88</v>
      </c>
      <c r="E44" s="13" t="s">
        <v>626</v>
      </c>
    </row>
    <row r="45" spans="1:5" x14ac:dyDescent="0.2">
      <c r="E45" s="13" t="s">
        <v>442</v>
      </c>
    </row>
    <row r="46" spans="1:5" x14ac:dyDescent="0.2">
      <c r="E46" s="13" t="s">
        <v>443</v>
      </c>
    </row>
    <row r="47" spans="1:5" x14ac:dyDescent="0.2">
      <c r="C47" s="14" t="s">
        <v>1585</v>
      </c>
      <c r="E47" s="14" t="s">
        <v>628</v>
      </c>
    </row>
    <row r="48" spans="1:5" x14ac:dyDescent="0.2">
      <c r="E48" s="13" t="s">
        <v>444</v>
      </c>
    </row>
    <row r="49" spans="5:5" x14ac:dyDescent="0.2">
      <c r="E49" s="14" t="s">
        <v>1614</v>
      </c>
    </row>
    <row r="50" spans="5:5" x14ac:dyDescent="0.2">
      <c r="E50" s="14" t="s">
        <v>1616</v>
      </c>
    </row>
    <row r="51" spans="5:5" x14ac:dyDescent="0.2">
      <c r="E51" s="14" t="s">
        <v>1572</v>
      </c>
    </row>
    <row r="52" spans="5:5" x14ac:dyDescent="0.2">
      <c r="E52" s="14" t="s">
        <v>652</v>
      </c>
    </row>
    <row r="53" spans="5:5" x14ac:dyDescent="0.2">
      <c r="E53" s="10" t="s">
        <v>101</v>
      </c>
    </row>
    <row r="54" spans="5:5" x14ac:dyDescent="0.2">
      <c r="E54" s="14" t="s">
        <v>1575</v>
      </c>
    </row>
    <row r="55" spans="5:5" x14ac:dyDescent="0.2">
      <c r="E55" s="14" t="s">
        <v>1576</v>
      </c>
    </row>
    <row r="56" spans="5:5" x14ac:dyDescent="0.2">
      <c r="E56" s="16" t="s">
        <v>77</v>
      </c>
    </row>
    <row r="57" spans="5:5" x14ac:dyDescent="0.2">
      <c r="E57" s="16" t="s">
        <v>78</v>
      </c>
    </row>
    <row r="58" spans="5:5" x14ac:dyDescent="0.2">
      <c r="E58" s="14" t="s">
        <v>1618</v>
      </c>
    </row>
    <row r="59" spans="5:5" x14ac:dyDescent="0.2">
      <c r="E59" s="12" t="s">
        <v>116</v>
      </c>
    </row>
    <row r="60" spans="5:5" x14ac:dyDescent="0.2">
      <c r="E60" s="11" t="s">
        <v>141</v>
      </c>
    </row>
    <row r="61" spans="5:5" x14ac:dyDescent="0.2">
      <c r="E61" s="11" t="s">
        <v>142</v>
      </c>
    </row>
    <row r="62" spans="5:5" x14ac:dyDescent="0.2">
      <c r="E62" s="11" t="s">
        <v>143</v>
      </c>
    </row>
    <row r="63" spans="5:5" x14ac:dyDescent="0.2">
      <c r="E63" s="11" t="s">
        <v>144</v>
      </c>
    </row>
    <row r="64" spans="5:5" x14ac:dyDescent="0.2">
      <c r="E64" s="11" t="s">
        <v>145</v>
      </c>
    </row>
    <row r="65" spans="5:5" x14ac:dyDescent="0.2">
      <c r="E65" s="11" t="s">
        <v>146</v>
      </c>
    </row>
    <row r="66" spans="5:5" x14ac:dyDescent="0.2">
      <c r="E66" s="11" t="s">
        <v>619</v>
      </c>
    </row>
    <row r="67" spans="5:5" x14ac:dyDescent="0.2">
      <c r="E67" s="11" t="s">
        <v>79</v>
      </c>
    </row>
    <row r="68" spans="5:5" x14ac:dyDescent="0.2">
      <c r="E68" s="14" t="s">
        <v>649</v>
      </c>
    </row>
    <row r="69" spans="5:5" x14ac:dyDescent="0.2">
      <c r="E69" s="14" t="s">
        <v>650</v>
      </c>
    </row>
    <row r="70" spans="5:5" x14ac:dyDescent="0.2">
      <c r="E70" s="10" t="s">
        <v>117</v>
      </c>
    </row>
    <row r="71" spans="5:5" x14ac:dyDescent="0.2">
      <c r="E71" s="11" t="s">
        <v>432</v>
      </c>
    </row>
    <row r="72" spans="5:5" x14ac:dyDescent="0.2">
      <c r="E72" s="11" t="s">
        <v>433</v>
      </c>
    </row>
    <row r="73" spans="5:5" x14ac:dyDescent="0.2">
      <c r="E73" s="11" t="s">
        <v>434</v>
      </c>
    </row>
    <row r="74" spans="5:5" x14ac:dyDescent="0.2">
      <c r="E74" s="11" t="s">
        <v>435</v>
      </c>
    </row>
    <row r="75" spans="5:5" x14ac:dyDescent="0.2">
      <c r="E75" s="11" t="s">
        <v>436</v>
      </c>
    </row>
    <row r="76" spans="5:5" x14ac:dyDescent="0.2">
      <c r="E76" s="11" t="s">
        <v>437</v>
      </c>
    </row>
    <row r="77" spans="5:5" x14ac:dyDescent="0.2">
      <c r="E77" s="14" t="s">
        <v>1569</v>
      </c>
    </row>
    <row r="78" spans="5:5" x14ac:dyDescent="0.2">
      <c r="E78" s="11" t="s">
        <v>438</v>
      </c>
    </row>
    <row r="79" spans="5:5" x14ac:dyDescent="0.2">
      <c r="E79" s="11" t="s">
        <v>439</v>
      </c>
    </row>
    <row r="80" spans="5:5" x14ac:dyDescent="0.2">
      <c r="E80" s="11" t="s">
        <v>376</v>
      </c>
    </row>
    <row r="81" spans="5:5" x14ac:dyDescent="0.2">
      <c r="E81" s="12" t="s">
        <v>102</v>
      </c>
    </row>
    <row r="82" spans="5:5" x14ac:dyDescent="0.2">
      <c r="E82" s="17" t="s">
        <v>120</v>
      </c>
    </row>
    <row r="83" spans="5:5" x14ac:dyDescent="0.2">
      <c r="E83" s="17" t="s">
        <v>121</v>
      </c>
    </row>
    <row r="84" spans="5:5" x14ac:dyDescent="0.2">
      <c r="E84" s="17" t="s">
        <v>122</v>
      </c>
    </row>
    <row r="85" spans="5:5" x14ac:dyDescent="0.2">
      <c r="E85" s="17" t="s">
        <v>123</v>
      </c>
    </row>
    <row r="86" spans="5:5" x14ac:dyDescent="0.2">
      <c r="E86" s="17" t="s">
        <v>385</v>
      </c>
    </row>
    <row r="87" spans="5:5" x14ac:dyDescent="0.2">
      <c r="E87" s="17" t="s">
        <v>125</v>
      </c>
    </row>
    <row r="88" spans="5:5" x14ac:dyDescent="0.2">
      <c r="E88" s="17" t="s">
        <v>126</v>
      </c>
    </row>
    <row r="89" spans="5:5" x14ac:dyDescent="0.2">
      <c r="E89" s="17" t="s">
        <v>386</v>
      </c>
    </row>
    <row r="90" spans="5:5" x14ac:dyDescent="0.2">
      <c r="E90" s="17" t="s">
        <v>127</v>
      </c>
    </row>
    <row r="91" spans="5:5" x14ac:dyDescent="0.2">
      <c r="E91" s="17" t="s">
        <v>128</v>
      </c>
    </row>
    <row r="92" spans="5:5" x14ac:dyDescent="0.2">
      <c r="E92" s="17" t="s">
        <v>129</v>
      </c>
    </row>
    <row r="93" spans="5:5" x14ac:dyDescent="0.2">
      <c r="E93" s="17" t="s">
        <v>130</v>
      </c>
    </row>
    <row r="94" spans="5:5" x14ac:dyDescent="0.2">
      <c r="E94" s="17" t="s">
        <v>131</v>
      </c>
    </row>
    <row r="95" spans="5:5" x14ac:dyDescent="0.2">
      <c r="E95" s="17" t="s">
        <v>132</v>
      </c>
    </row>
    <row r="96" spans="5:5" x14ac:dyDescent="0.2">
      <c r="E96" s="17" t="s">
        <v>133</v>
      </c>
    </row>
    <row r="97" spans="5:5" x14ac:dyDescent="0.2">
      <c r="E97" s="17" t="s">
        <v>134</v>
      </c>
    </row>
    <row r="98" spans="5:5" x14ac:dyDescent="0.2">
      <c r="E98" s="17" t="s">
        <v>135</v>
      </c>
    </row>
    <row r="99" spans="5:5" x14ac:dyDescent="0.2">
      <c r="E99" s="17" t="s">
        <v>564</v>
      </c>
    </row>
    <row r="100" spans="5:5" x14ac:dyDescent="0.2">
      <c r="E100" s="17" t="s">
        <v>566</v>
      </c>
    </row>
    <row r="101" spans="5:5" x14ac:dyDescent="0.2">
      <c r="E101" s="17" t="s">
        <v>568</v>
      </c>
    </row>
    <row r="102" spans="5:5" x14ac:dyDescent="0.2">
      <c r="E102" s="17" t="s">
        <v>570</v>
      </c>
    </row>
    <row r="103" spans="5:5" x14ac:dyDescent="0.2">
      <c r="E103" s="17" t="s">
        <v>136</v>
      </c>
    </row>
    <row r="104" spans="5:5" x14ac:dyDescent="0.2">
      <c r="E104" s="17" t="s">
        <v>388</v>
      </c>
    </row>
    <row r="105" spans="5:5" x14ac:dyDescent="0.2">
      <c r="E105" s="17" t="s">
        <v>138</v>
      </c>
    </row>
    <row r="106" spans="5:5" x14ac:dyDescent="0.2">
      <c r="E106" s="17" t="s">
        <v>575</v>
      </c>
    </row>
    <row r="107" spans="5:5" x14ac:dyDescent="0.2">
      <c r="E107" s="17" t="s">
        <v>577</v>
      </c>
    </row>
    <row r="108" spans="5:5" x14ac:dyDescent="0.2">
      <c r="E108" s="17" t="s">
        <v>579</v>
      </c>
    </row>
    <row r="109" spans="5:5" x14ac:dyDescent="0.2">
      <c r="E109" s="17" t="s">
        <v>389</v>
      </c>
    </row>
    <row r="110" spans="5:5" x14ac:dyDescent="0.2">
      <c r="E110" s="10" t="s">
        <v>118</v>
      </c>
    </row>
    <row r="111" spans="5:5" x14ac:dyDescent="0.2">
      <c r="E111" s="11" t="s">
        <v>466</v>
      </c>
    </row>
    <row r="112" spans="5:5" x14ac:dyDescent="0.2">
      <c r="E112" s="11" t="s">
        <v>467</v>
      </c>
    </row>
    <row r="113" spans="5:5" x14ac:dyDescent="0.2">
      <c r="E113" s="14" t="s">
        <v>632</v>
      </c>
    </row>
    <row r="114" spans="5:5" x14ac:dyDescent="0.2">
      <c r="E114" s="14" t="s">
        <v>653</v>
      </c>
    </row>
    <row r="115" spans="5:5" x14ac:dyDescent="0.2">
      <c r="E115" s="11" t="s">
        <v>468</v>
      </c>
    </row>
    <row r="116" spans="5:5" x14ac:dyDescent="0.2">
      <c r="E116" s="11" t="s">
        <v>469</v>
      </c>
    </row>
    <row r="117" spans="5:5" x14ac:dyDescent="0.2">
      <c r="E117" s="11" t="s">
        <v>470</v>
      </c>
    </row>
    <row r="118" spans="5:5" x14ac:dyDescent="0.2">
      <c r="E118" s="10" t="s">
        <v>103</v>
      </c>
    </row>
    <row r="119" spans="5:5" x14ac:dyDescent="0.2">
      <c r="E119" s="14" t="s">
        <v>477</v>
      </c>
    </row>
    <row r="120" spans="5:5" x14ac:dyDescent="0.2">
      <c r="E120" s="10" t="s">
        <v>104</v>
      </c>
    </row>
    <row r="121" spans="5:5" x14ac:dyDescent="0.2">
      <c r="E121" s="11" t="s">
        <v>593</v>
      </c>
    </row>
    <row r="122" spans="5:5" x14ac:dyDescent="0.2">
      <c r="E122" s="11" t="s">
        <v>595</v>
      </c>
    </row>
    <row r="123" spans="5:5" x14ac:dyDescent="0.2">
      <c r="E123" s="10" t="s">
        <v>105</v>
      </c>
    </row>
    <row r="124" spans="5:5" x14ac:dyDescent="0.2">
      <c r="E124" s="14" t="s">
        <v>616</v>
      </c>
    </row>
    <row r="125" spans="5:5" x14ac:dyDescent="0.2">
      <c r="E125" s="10" t="s">
        <v>80</v>
      </c>
    </row>
    <row r="126" spans="5:5" x14ac:dyDescent="0.2">
      <c r="E126" s="14" t="s">
        <v>80</v>
      </c>
    </row>
    <row r="127" spans="5:5" x14ac:dyDescent="0.2">
      <c r="E127" s="10" t="s">
        <v>106</v>
      </c>
    </row>
    <row r="128" spans="5:5" x14ac:dyDescent="0.2">
      <c r="E128" s="14" t="s">
        <v>106</v>
      </c>
    </row>
    <row r="129" spans="5:5" x14ac:dyDescent="0.2">
      <c r="E129" s="10" t="s">
        <v>107</v>
      </c>
    </row>
    <row r="130" spans="5:5" x14ac:dyDescent="0.2">
      <c r="E130" s="14" t="s">
        <v>471</v>
      </c>
    </row>
    <row r="131" spans="5:5" x14ac:dyDescent="0.2">
      <c r="E131" s="14" t="s">
        <v>472</v>
      </c>
    </row>
    <row r="132" spans="5:5" x14ac:dyDescent="0.2">
      <c r="E132" s="14" t="s">
        <v>473</v>
      </c>
    </row>
    <row r="133" spans="5:5" x14ac:dyDescent="0.2">
      <c r="E133" s="10" t="s">
        <v>100</v>
      </c>
    </row>
    <row r="134" spans="5:5" x14ac:dyDescent="0.2">
      <c r="E134" s="14" t="s">
        <v>610</v>
      </c>
    </row>
    <row r="135" spans="5:5" x14ac:dyDescent="0.2">
      <c r="E135" s="10" t="s">
        <v>108</v>
      </c>
    </row>
    <row r="136" spans="5:5" x14ac:dyDescent="0.2">
      <c r="E136" s="11" t="s">
        <v>613</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4"/>
  <dimension ref="A1:R125"/>
  <sheetViews>
    <sheetView showGridLines="0" topLeftCell="D2" zoomScale="115" zoomScaleNormal="115" workbookViewId="0">
      <selection activeCell="E42" sqref="E42"/>
    </sheetView>
  </sheetViews>
  <sheetFormatPr baseColWidth="10" defaultRowHeight="13.5" x14ac:dyDescent="0.2"/>
  <cols>
    <col min="1" max="1" width="40.85546875" style="19" bestFit="1" customWidth="1"/>
    <col min="2" max="2" width="53.5703125" style="19" bestFit="1" customWidth="1"/>
    <col min="3" max="3" width="11.140625" style="19" bestFit="1" customWidth="1"/>
    <col min="4" max="4" width="40.5703125" style="19" bestFit="1" customWidth="1"/>
    <col min="5" max="5" width="3.28515625" style="19" bestFit="1" customWidth="1"/>
    <col min="6" max="6" width="29.5703125" style="19" bestFit="1" customWidth="1"/>
    <col min="7" max="7" width="25" style="19" bestFit="1" customWidth="1"/>
    <col min="8" max="8" width="15" style="19" bestFit="1" customWidth="1"/>
    <col min="9" max="9" width="17.28515625" style="20" bestFit="1" customWidth="1"/>
    <col min="10" max="10" width="83.85546875" style="19" bestFit="1" customWidth="1"/>
    <col min="11" max="11" width="22" style="20" bestFit="1" customWidth="1"/>
    <col min="12" max="12" width="67.5703125" style="19" bestFit="1" customWidth="1"/>
    <col min="13" max="14" width="11.42578125" style="19"/>
    <col min="15" max="15" width="27.7109375" style="19" customWidth="1"/>
    <col min="16" max="16" width="44.42578125" style="19" customWidth="1"/>
    <col min="17" max="17" width="26.85546875" style="19" customWidth="1"/>
    <col min="18" max="18" width="38" style="19" customWidth="1"/>
    <col min="19" max="16384" width="11.42578125" style="19"/>
  </cols>
  <sheetData>
    <row r="1" spans="1:18" ht="15" x14ac:dyDescent="0.2">
      <c r="B1" s="48" t="s">
        <v>0</v>
      </c>
      <c r="C1" s="47" t="s">
        <v>21</v>
      </c>
      <c r="D1" s="26" t="s">
        <v>646</v>
      </c>
      <c r="E1" s="23">
        <v>1</v>
      </c>
      <c r="F1" s="21" t="s">
        <v>152</v>
      </c>
      <c r="G1" s="21" t="s">
        <v>153</v>
      </c>
      <c r="H1" s="21" t="s">
        <v>154</v>
      </c>
      <c r="I1" s="28" t="s">
        <v>57</v>
      </c>
      <c r="J1" s="21" t="s">
        <v>166</v>
      </c>
      <c r="K1" s="55" t="s">
        <v>288</v>
      </c>
      <c r="L1" s="21" t="s">
        <v>289</v>
      </c>
      <c r="P1" s="58" t="s">
        <v>779</v>
      </c>
      <c r="Q1" s="58" t="s">
        <v>744</v>
      </c>
      <c r="R1" s="62" t="s">
        <v>750</v>
      </c>
    </row>
    <row r="2" spans="1:18" ht="15" x14ac:dyDescent="0.25">
      <c r="B2" s="48" t="s">
        <v>1</v>
      </c>
      <c r="C2" s="47" t="s">
        <v>22</v>
      </c>
      <c r="D2" s="26" t="s">
        <v>42</v>
      </c>
      <c r="E2" s="23">
        <v>2</v>
      </c>
      <c r="F2" s="23" t="s">
        <v>155</v>
      </c>
      <c r="G2" s="23" t="s">
        <v>156</v>
      </c>
      <c r="H2" s="23" t="s">
        <v>157</v>
      </c>
      <c r="I2" s="27" t="s">
        <v>164</v>
      </c>
      <c r="J2" s="23" t="s">
        <v>167</v>
      </c>
      <c r="K2" s="22">
        <v>280050001</v>
      </c>
      <c r="L2" s="24" t="s">
        <v>290</v>
      </c>
      <c r="P2" s="60" t="s">
        <v>753</v>
      </c>
      <c r="Q2" s="61" t="s">
        <v>745</v>
      </c>
      <c r="R2" s="63" t="s">
        <v>752</v>
      </c>
    </row>
    <row r="3" spans="1:18" ht="15" x14ac:dyDescent="0.25">
      <c r="B3" s="48" t="s">
        <v>2</v>
      </c>
      <c r="C3" s="47" t="s">
        <v>23</v>
      </c>
      <c r="D3" s="26" t="s">
        <v>43</v>
      </c>
      <c r="E3" s="23">
        <v>3</v>
      </c>
      <c r="F3" s="23" t="s">
        <v>670</v>
      </c>
      <c r="G3" s="23" t="s">
        <v>158</v>
      </c>
      <c r="H3" s="23" t="s">
        <v>159</v>
      </c>
      <c r="I3" s="27">
        <v>90121502</v>
      </c>
      <c r="J3" s="23" t="s">
        <v>168</v>
      </c>
      <c r="K3" s="22">
        <v>211230003</v>
      </c>
      <c r="L3" s="24" t="s">
        <v>291</v>
      </c>
      <c r="P3" s="60" t="s">
        <v>753</v>
      </c>
      <c r="Q3" s="61" t="s">
        <v>745</v>
      </c>
      <c r="R3" s="63" t="s">
        <v>673</v>
      </c>
    </row>
    <row r="4" spans="1:18" ht="15" x14ac:dyDescent="0.25">
      <c r="B4" s="48" t="s">
        <v>3</v>
      </c>
      <c r="C4" s="47" t="s">
        <v>24</v>
      </c>
      <c r="D4" s="26" t="s">
        <v>631</v>
      </c>
      <c r="E4" s="23">
        <v>4</v>
      </c>
      <c r="F4" s="23" t="s">
        <v>160</v>
      </c>
      <c r="G4" s="23" t="s">
        <v>161</v>
      </c>
      <c r="H4" s="23" t="s">
        <v>164</v>
      </c>
      <c r="I4" s="22">
        <v>78131602</v>
      </c>
      <c r="J4" s="23" t="s">
        <v>169</v>
      </c>
      <c r="K4" s="22">
        <v>211210002</v>
      </c>
      <c r="L4" s="24" t="s">
        <v>292</v>
      </c>
      <c r="P4" s="60" t="s">
        <v>753</v>
      </c>
      <c r="Q4" s="61" t="s">
        <v>745</v>
      </c>
      <c r="R4" s="63" t="s">
        <v>674</v>
      </c>
    </row>
    <row r="5" spans="1:18" ht="15" x14ac:dyDescent="0.25">
      <c r="B5" s="49" t="s">
        <v>4</v>
      </c>
      <c r="C5" s="47" t="s">
        <v>25</v>
      </c>
      <c r="D5" s="26" t="s">
        <v>44</v>
      </c>
      <c r="E5" s="23">
        <v>5</v>
      </c>
      <c r="F5" s="23" t="s">
        <v>664</v>
      </c>
      <c r="G5" s="23" t="s">
        <v>162</v>
      </c>
      <c r="I5" s="22">
        <v>81112401</v>
      </c>
      <c r="J5" s="23" t="s">
        <v>170</v>
      </c>
      <c r="K5" s="22">
        <v>211110008</v>
      </c>
      <c r="L5" s="24" t="s">
        <v>293</v>
      </c>
      <c r="P5" s="60" t="s">
        <v>753</v>
      </c>
      <c r="Q5" s="61" t="s">
        <v>749</v>
      </c>
      <c r="R5" s="59" t="s">
        <v>676</v>
      </c>
    </row>
    <row r="6" spans="1:18" ht="15" x14ac:dyDescent="0.25">
      <c r="B6" s="49" t="s">
        <v>5</v>
      </c>
      <c r="C6" s="47" t="s">
        <v>26</v>
      </c>
      <c r="D6" s="26" t="s">
        <v>45</v>
      </c>
      <c r="E6" s="23">
        <v>6</v>
      </c>
      <c r="F6" s="23" t="s">
        <v>163</v>
      </c>
      <c r="G6" s="23" t="s">
        <v>164</v>
      </c>
      <c r="I6" s="22">
        <v>80131500</v>
      </c>
      <c r="J6" s="23" t="s">
        <v>171</v>
      </c>
      <c r="K6" s="22">
        <v>211110011</v>
      </c>
      <c r="L6" s="24" t="s">
        <v>294</v>
      </c>
      <c r="P6" s="60" t="s">
        <v>753</v>
      </c>
      <c r="Q6" s="61" t="s">
        <v>748</v>
      </c>
      <c r="R6" s="59" t="s">
        <v>675</v>
      </c>
    </row>
    <row r="7" spans="1:18" ht="15" x14ac:dyDescent="0.25">
      <c r="B7" s="50" t="s">
        <v>6</v>
      </c>
      <c r="C7" s="47" t="s">
        <v>27</v>
      </c>
      <c r="D7" s="26" t="s">
        <v>46</v>
      </c>
      <c r="E7" s="23">
        <v>7</v>
      </c>
      <c r="F7" s="19" t="s">
        <v>1580</v>
      </c>
      <c r="G7" s="23" t="s">
        <v>1547</v>
      </c>
      <c r="I7" s="22">
        <v>84131500</v>
      </c>
      <c r="J7" s="23" t="s">
        <v>172</v>
      </c>
      <c r="K7" s="22">
        <v>211110002</v>
      </c>
      <c r="L7" s="24" t="s">
        <v>295</v>
      </c>
      <c r="P7" s="60" t="s">
        <v>754</v>
      </c>
      <c r="Q7" s="64" t="s">
        <v>751</v>
      </c>
      <c r="R7" s="59" t="s">
        <v>683</v>
      </c>
    </row>
    <row r="8" spans="1:18" ht="15" x14ac:dyDescent="0.25">
      <c r="B8" s="50" t="s">
        <v>7</v>
      </c>
      <c r="C8" s="47" t="s">
        <v>28</v>
      </c>
      <c r="D8" s="26" t="s">
        <v>645</v>
      </c>
      <c r="E8" s="23">
        <v>8</v>
      </c>
      <c r="F8" s="23" t="s">
        <v>165</v>
      </c>
      <c r="I8" s="22">
        <v>86101705</v>
      </c>
      <c r="J8" s="23" t="s">
        <v>173</v>
      </c>
      <c r="K8" s="22">
        <v>211110012</v>
      </c>
      <c r="L8" s="24" t="s">
        <v>296</v>
      </c>
      <c r="P8" s="60" t="s">
        <v>754</v>
      </c>
      <c r="Q8" s="64" t="s">
        <v>751</v>
      </c>
      <c r="R8" s="59" t="s">
        <v>684</v>
      </c>
    </row>
    <row r="9" spans="1:18" ht="15" x14ac:dyDescent="0.25">
      <c r="A9" s="48" t="s">
        <v>0</v>
      </c>
      <c r="B9" s="50" t="s">
        <v>8</v>
      </c>
      <c r="C9" s="47" t="s">
        <v>29</v>
      </c>
      <c r="D9" s="26" t="s">
        <v>666</v>
      </c>
      <c r="E9" s="23">
        <v>9</v>
      </c>
      <c r="F9" s="23" t="s">
        <v>663</v>
      </c>
      <c r="I9" s="22">
        <v>86101810</v>
      </c>
      <c r="J9" s="23" t="s">
        <v>174</v>
      </c>
      <c r="K9" s="22">
        <v>280050004</v>
      </c>
      <c r="L9" s="24" t="s">
        <v>297</v>
      </c>
      <c r="P9" s="60" t="s">
        <v>754</v>
      </c>
      <c r="Q9" s="64" t="s">
        <v>751</v>
      </c>
      <c r="R9" s="59" t="s">
        <v>685</v>
      </c>
    </row>
    <row r="10" spans="1:18" ht="15" x14ac:dyDescent="0.25">
      <c r="A10" s="50" t="s">
        <v>6</v>
      </c>
      <c r="B10" s="50" t="s">
        <v>9</v>
      </c>
      <c r="C10" s="47" t="s">
        <v>30</v>
      </c>
      <c r="D10" s="26" t="s">
        <v>47</v>
      </c>
      <c r="E10" s="23">
        <v>10</v>
      </c>
      <c r="F10" s="23" t="s">
        <v>1549</v>
      </c>
      <c r="I10" s="22">
        <v>44103105</v>
      </c>
      <c r="J10" s="23" t="s">
        <v>175</v>
      </c>
      <c r="K10" s="22">
        <v>211110014</v>
      </c>
      <c r="L10" s="25" t="s">
        <v>298</v>
      </c>
      <c r="P10" s="60" t="s">
        <v>754</v>
      </c>
      <c r="Q10" s="61" t="s">
        <v>746</v>
      </c>
      <c r="R10" s="59" t="s">
        <v>677</v>
      </c>
    </row>
    <row r="11" spans="1:18" ht="15" x14ac:dyDescent="0.25">
      <c r="A11" s="51" t="s">
        <v>10</v>
      </c>
      <c r="B11" s="51" t="s">
        <v>10</v>
      </c>
      <c r="C11" s="47" t="s">
        <v>31</v>
      </c>
      <c r="D11" s="26" t="s">
        <v>665</v>
      </c>
      <c r="E11" s="23">
        <v>11</v>
      </c>
      <c r="F11" s="23" t="s">
        <v>1566</v>
      </c>
      <c r="I11" s="22">
        <v>90111601</v>
      </c>
      <c r="J11" s="23" t="s">
        <v>176</v>
      </c>
      <c r="K11" s="22">
        <v>211180001</v>
      </c>
      <c r="L11" s="24" t="s">
        <v>299</v>
      </c>
      <c r="P11" s="60" t="s">
        <v>754</v>
      </c>
      <c r="Q11" s="61" t="s">
        <v>746</v>
      </c>
      <c r="R11" s="59" t="s">
        <v>678</v>
      </c>
    </row>
    <row r="12" spans="1:18" ht="15" x14ac:dyDescent="0.25">
      <c r="A12" s="52" t="s">
        <v>11</v>
      </c>
      <c r="B12" s="51" t="s">
        <v>12</v>
      </c>
      <c r="C12" s="47" t="s">
        <v>32</v>
      </c>
      <c r="D12" s="26" t="s">
        <v>661</v>
      </c>
      <c r="E12" s="23">
        <v>12</v>
      </c>
      <c r="F12" s="23" t="s">
        <v>1579</v>
      </c>
      <c r="I12" s="22">
        <v>80121604</v>
      </c>
      <c r="J12" s="23" t="s">
        <v>177</v>
      </c>
      <c r="K12" s="22">
        <v>211180003</v>
      </c>
      <c r="L12" s="24" t="s">
        <v>300</v>
      </c>
      <c r="P12" s="60" t="s">
        <v>754</v>
      </c>
      <c r="Q12" s="61" t="s">
        <v>746</v>
      </c>
      <c r="R12" s="59" t="s">
        <v>679</v>
      </c>
    </row>
    <row r="13" spans="1:18" ht="15" x14ac:dyDescent="0.25">
      <c r="A13" s="53" t="s">
        <v>13</v>
      </c>
      <c r="B13" s="51" t="s">
        <v>14</v>
      </c>
      <c r="C13" s="47" t="s">
        <v>33</v>
      </c>
      <c r="D13" s="23" t="s">
        <v>48</v>
      </c>
      <c r="I13" s="22">
        <v>80111608</v>
      </c>
      <c r="J13" s="23" t="s">
        <v>178</v>
      </c>
      <c r="K13" s="22">
        <v>280050008</v>
      </c>
      <c r="L13" s="24" t="s">
        <v>301</v>
      </c>
      <c r="P13" s="60" t="s">
        <v>754</v>
      </c>
      <c r="Q13" s="61" t="s">
        <v>746</v>
      </c>
      <c r="R13" s="59" t="s">
        <v>680</v>
      </c>
    </row>
    <row r="14" spans="1:18" ht="15" x14ac:dyDescent="0.25">
      <c r="B14" s="52" t="s">
        <v>11</v>
      </c>
      <c r="C14" s="47" t="s">
        <v>34</v>
      </c>
      <c r="D14" s="23" t="s">
        <v>648</v>
      </c>
      <c r="I14" s="22">
        <v>43222634</v>
      </c>
      <c r="J14" s="23" t="s">
        <v>179</v>
      </c>
      <c r="K14" s="22">
        <v>211230001</v>
      </c>
      <c r="L14" s="24" t="s">
        <v>302</v>
      </c>
      <c r="P14" s="60" t="s">
        <v>754</v>
      </c>
      <c r="Q14" s="61" t="s">
        <v>746</v>
      </c>
      <c r="R14" s="59" t="s">
        <v>681</v>
      </c>
    </row>
    <row r="15" spans="1:18" ht="15" x14ac:dyDescent="0.25">
      <c r="B15" s="52" t="s">
        <v>15</v>
      </c>
      <c r="C15" s="47" t="s">
        <v>35</v>
      </c>
      <c r="D15" s="23" t="s">
        <v>659</v>
      </c>
      <c r="I15" s="22">
        <v>43223300</v>
      </c>
      <c r="J15" s="23" t="s">
        <v>180</v>
      </c>
      <c r="K15" s="22">
        <v>211110013</v>
      </c>
      <c r="L15" s="24" t="s">
        <v>303</v>
      </c>
      <c r="P15" s="60" t="s">
        <v>754</v>
      </c>
      <c r="Q15" s="61" t="s">
        <v>746</v>
      </c>
      <c r="R15" s="59" t="s">
        <v>682</v>
      </c>
    </row>
    <row r="16" spans="1:18" ht="15" x14ac:dyDescent="0.25">
      <c r="B16" s="52" t="s">
        <v>16</v>
      </c>
      <c r="C16" s="47" t="s">
        <v>36</v>
      </c>
      <c r="D16" s="23" t="s">
        <v>657</v>
      </c>
      <c r="I16" s="22">
        <v>80141700</v>
      </c>
      <c r="J16" s="23" t="s">
        <v>181</v>
      </c>
      <c r="K16" s="22">
        <v>211220001</v>
      </c>
      <c r="L16" s="24" t="s">
        <v>304</v>
      </c>
      <c r="P16" s="60" t="s">
        <v>754</v>
      </c>
      <c r="Q16" s="61" t="s">
        <v>749</v>
      </c>
      <c r="R16" s="59" t="s">
        <v>676</v>
      </c>
    </row>
    <row r="17" spans="2:18" ht="15" x14ac:dyDescent="0.25">
      <c r="B17" s="53" t="s">
        <v>13</v>
      </c>
      <c r="C17" s="47" t="s">
        <v>37</v>
      </c>
      <c r="D17" s="23" t="s">
        <v>647</v>
      </c>
      <c r="I17" s="22">
        <v>78121500</v>
      </c>
      <c r="J17" s="23" t="s">
        <v>182</v>
      </c>
      <c r="K17" s="22">
        <v>211050002</v>
      </c>
      <c r="L17" s="24" t="s">
        <v>305</v>
      </c>
      <c r="P17" s="60" t="s">
        <v>754</v>
      </c>
      <c r="Q17" s="61" t="s">
        <v>748</v>
      </c>
      <c r="R17" s="59" t="s">
        <v>675</v>
      </c>
    </row>
    <row r="18" spans="2:18" ht="15" x14ac:dyDescent="0.25">
      <c r="B18" s="53" t="s">
        <v>17</v>
      </c>
      <c r="C18" s="47" t="s">
        <v>38</v>
      </c>
      <c r="D18" s="23" t="s">
        <v>660</v>
      </c>
      <c r="I18" s="22">
        <v>43201814</v>
      </c>
      <c r="J18" s="23" t="s">
        <v>183</v>
      </c>
      <c r="K18" s="22">
        <v>211060001</v>
      </c>
      <c r="L18" s="24" t="s">
        <v>306</v>
      </c>
      <c r="P18" s="60" t="s">
        <v>755</v>
      </c>
      <c r="Q18" s="61" t="s">
        <v>745</v>
      </c>
      <c r="R18" s="63" t="s">
        <v>686</v>
      </c>
    </row>
    <row r="19" spans="2:18" ht="15" x14ac:dyDescent="0.25">
      <c r="B19" s="53" t="s">
        <v>18</v>
      </c>
      <c r="C19" s="47" t="s">
        <v>39</v>
      </c>
      <c r="D19" s="23" t="s">
        <v>49</v>
      </c>
      <c r="I19" s="22">
        <v>46191601</v>
      </c>
      <c r="J19" s="23" t="s">
        <v>184</v>
      </c>
      <c r="K19" s="22">
        <v>211640001</v>
      </c>
      <c r="L19" s="24" t="s">
        <v>307</v>
      </c>
      <c r="P19" s="60" t="s">
        <v>755</v>
      </c>
      <c r="Q19" s="64" t="s">
        <v>751</v>
      </c>
      <c r="R19" s="59" t="s">
        <v>687</v>
      </c>
    </row>
    <row r="20" spans="2:18" ht="15" x14ac:dyDescent="0.25">
      <c r="B20" s="53" t="s">
        <v>19</v>
      </c>
      <c r="C20" s="47" t="s">
        <v>40</v>
      </c>
      <c r="D20" s="23" t="s">
        <v>656</v>
      </c>
      <c r="I20" s="22">
        <v>31162800</v>
      </c>
      <c r="J20" s="23" t="s">
        <v>185</v>
      </c>
      <c r="K20" s="22">
        <v>211210001</v>
      </c>
      <c r="L20" s="24" t="s">
        <v>308</v>
      </c>
      <c r="P20" s="60" t="s">
        <v>755</v>
      </c>
      <c r="Q20" s="61" t="s">
        <v>749</v>
      </c>
      <c r="R20" s="59" t="s">
        <v>676</v>
      </c>
    </row>
    <row r="21" spans="2:18" ht="15" x14ac:dyDescent="0.25">
      <c r="B21" s="53" t="s">
        <v>20</v>
      </c>
      <c r="C21" s="47" t="s">
        <v>41</v>
      </c>
      <c r="D21" s="23" t="s">
        <v>50</v>
      </c>
      <c r="I21" s="22">
        <v>15101506</v>
      </c>
      <c r="J21" s="23" t="s">
        <v>186</v>
      </c>
      <c r="K21" s="22">
        <v>211110024</v>
      </c>
      <c r="L21" s="24" t="s">
        <v>309</v>
      </c>
      <c r="P21" s="60" t="s">
        <v>755</v>
      </c>
      <c r="Q21" s="61" t="s">
        <v>748</v>
      </c>
      <c r="R21" s="59" t="s">
        <v>675</v>
      </c>
    </row>
    <row r="22" spans="2:18" ht="15" x14ac:dyDescent="0.25">
      <c r="I22" s="22">
        <v>80141607</v>
      </c>
      <c r="J22" s="23" t="s">
        <v>187</v>
      </c>
      <c r="K22" s="22">
        <v>102051088</v>
      </c>
      <c r="L22" s="24" t="s">
        <v>310</v>
      </c>
      <c r="P22" s="60" t="s">
        <v>756</v>
      </c>
      <c r="Q22" s="61" t="s">
        <v>746</v>
      </c>
      <c r="R22" s="59" t="s">
        <v>688</v>
      </c>
    </row>
    <row r="23" spans="2:18" ht="15" x14ac:dyDescent="0.25">
      <c r="I23" s="22">
        <v>82121500</v>
      </c>
      <c r="J23" s="23" t="s">
        <v>188</v>
      </c>
      <c r="K23" s="22">
        <v>910010014</v>
      </c>
      <c r="L23" s="24" t="s">
        <v>311</v>
      </c>
      <c r="P23" s="60" t="s">
        <v>756</v>
      </c>
      <c r="Q23" s="61" t="s">
        <v>746</v>
      </c>
      <c r="R23" s="59" t="s">
        <v>689</v>
      </c>
    </row>
    <row r="24" spans="2:18" ht="15" x14ac:dyDescent="0.25">
      <c r="I24" s="22">
        <v>78141900</v>
      </c>
      <c r="J24" s="23" t="s">
        <v>189</v>
      </c>
      <c r="K24" s="22">
        <v>601010001</v>
      </c>
      <c r="L24" s="24" t="s">
        <v>312</v>
      </c>
      <c r="P24" s="60" t="s">
        <v>756</v>
      </c>
      <c r="Q24" s="61" t="s">
        <v>746</v>
      </c>
      <c r="R24" s="59" t="s">
        <v>690</v>
      </c>
    </row>
    <row r="25" spans="2:18" ht="15" x14ac:dyDescent="0.25">
      <c r="I25" s="22">
        <v>81141601</v>
      </c>
      <c r="J25" s="23" t="s">
        <v>190</v>
      </c>
      <c r="K25" s="22">
        <v>211150001</v>
      </c>
      <c r="L25" s="24" t="s">
        <v>313</v>
      </c>
      <c r="P25" s="60" t="s">
        <v>756</v>
      </c>
      <c r="Q25" s="61" t="s">
        <v>746</v>
      </c>
      <c r="R25" s="59" t="s">
        <v>691</v>
      </c>
    </row>
    <row r="26" spans="2:18" ht="15" x14ac:dyDescent="0.25">
      <c r="I26" s="22">
        <v>81112204</v>
      </c>
      <c r="J26" s="23" t="s">
        <v>191</v>
      </c>
      <c r="K26" s="22">
        <v>211140001</v>
      </c>
      <c r="L26" s="24" t="s">
        <v>314</v>
      </c>
      <c r="P26" s="60" t="s">
        <v>756</v>
      </c>
      <c r="Q26" s="61" t="s">
        <v>746</v>
      </c>
      <c r="R26" s="59" t="s">
        <v>692</v>
      </c>
    </row>
    <row r="27" spans="2:18" ht="15" x14ac:dyDescent="0.25">
      <c r="I27" s="22">
        <v>72154066</v>
      </c>
      <c r="J27" s="23" t="s">
        <v>192</v>
      </c>
      <c r="K27" s="22">
        <v>908010002</v>
      </c>
      <c r="L27" s="24" t="s">
        <v>315</v>
      </c>
      <c r="P27" s="60" t="s">
        <v>756</v>
      </c>
      <c r="Q27" s="61" t="s">
        <v>749</v>
      </c>
      <c r="R27" s="59" t="s">
        <v>676</v>
      </c>
    </row>
    <row r="28" spans="2:18" ht="15" x14ac:dyDescent="0.25">
      <c r="I28" s="22">
        <v>81111803</v>
      </c>
      <c r="J28" s="23" t="s">
        <v>193</v>
      </c>
      <c r="K28" s="22">
        <v>304070005</v>
      </c>
      <c r="L28" s="24" t="s">
        <v>316</v>
      </c>
      <c r="P28" s="60" t="s">
        <v>756</v>
      </c>
      <c r="Q28" s="61" t="s">
        <v>748</v>
      </c>
      <c r="R28" s="59" t="s">
        <v>675</v>
      </c>
    </row>
    <row r="29" spans="2:18" ht="15" x14ac:dyDescent="0.25">
      <c r="I29" s="22">
        <v>81111804</v>
      </c>
      <c r="J29" s="23" t="s">
        <v>194</v>
      </c>
      <c r="K29" s="22">
        <v>899999999</v>
      </c>
      <c r="L29" s="24" t="s">
        <v>317</v>
      </c>
      <c r="P29" s="60" t="s">
        <v>757</v>
      </c>
      <c r="Q29" s="61" t="s">
        <v>746</v>
      </c>
      <c r="R29" s="59" t="s">
        <v>693</v>
      </c>
    </row>
    <row r="30" spans="2:18" ht="15" x14ac:dyDescent="0.25">
      <c r="I30" s="22">
        <v>80111604</v>
      </c>
      <c r="J30" s="23" t="s">
        <v>195</v>
      </c>
      <c r="K30" s="22">
        <v>211900006</v>
      </c>
      <c r="L30" s="24" t="s">
        <v>318</v>
      </c>
      <c r="P30" s="60" t="s">
        <v>757</v>
      </c>
      <c r="Q30" s="61" t="s">
        <v>747</v>
      </c>
      <c r="R30" s="59" t="s">
        <v>775</v>
      </c>
    </row>
    <row r="31" spans="2:18" ht="15" x14ac:dyDescent="0.25">
      <c r="I31" s="22">
        <v>14111507</v>
      </c>
      <c r="J31" s="23" t="s">
        <v>196</v>
      </c>
      <c r="K31" s="22">
        <v>211190005</v>
      </c>
      <c r="L31" s="24" t="s">
        <v>319</v>
      </c>
      <c r="P31" s="60" t="s">
        <v>757</v>
      </c>
      <c r="Q31" s="61" t="s">
        <v>747</v>
      </c>
      <c r="R31" s="59" t="s">
        <v>694</v>
      </c>
    </row>
    <row r="32" spans="2:18" ht="15" x14ac:dyDescent="0.25">
      <c r="I32" s="22">
        <v>45111616</v>
      </c>
      <c r="J32" s="23" t="s">
        <v>197</v>
      </c>
      <c r="K32" s="22">
        <v>211150002</v>
      </c>
      <c r="L32" s="24" t="s">
        <v>320</v>
      </c>
      <c r="P32" s="60" t="s">
        <v>757</v>
      </c>
      <c r="Q32" s="61" t="s">
        <v>749</v>
      </c>
      <c r="R32" s="59" t="s">
        <v>676</v>
      </c>
    </row>
    <row r="33" spans="9:18" ht="15" x14ac:dyDescent="0.25">
      <c r="I33" s="22">
        <v>82121800</v>
      </c>
      <c r="J33" s="23" t="s">
        <v>198</v>
      </c>
      <c r="K33" s="22">
        <v>211210011</v>
      </c>
      <c r="L33" s="24" t="s">
        <v>321</v>
      </c>
      <c r="P33" s="60" t="s">
        <v>757</v>
      </c>
      <c r="Q33" s="61" t="s">
        <v>748</v>
      </c>
      <c r="R33" s="59" t="s">
        <v>675</v>
      </c>
    </row>
    <row r="34" spans="9:18" ht="15" x14ac:dyDescent="0.25">
      <c r="I34" s="22">
        <v>84131503</v>
      </c>
      <c r="J34" s="23" t="s">
        <v>199</v>
      </c>
      <c r="K34" s="22">
        <v>211040001</v>
      </c>
      <c r="L34" s="24" t="s">
        <v>322</v>
      </c>
      <c r="P34" s="60" t="s">
        <v>758</v>
      </c>
      <c r="Q34" s="59" t="s">
        <v>695</v>
      </c>
      <c r="R34" s="59" t="s">
        <v>695</v>
      </c>
    </row>
    <row r="35" spans="9:18" ht="15" x14ac:dyDescent="0.25">
      <c r="I35" s="22">
        <v>84131514</v>
      </c>
      <c r="J35" s="23" t="s">
        <v>200</v>
      </c>
      <c r="K35" s="22">
        <v>211210007</v>
      </c>
      <c r="L35" s="24" t="s">
        <v>323</v>
      </c>
      <c r="P35" s="60" t="s">
        <v>758</v>
      </c>
      <c r="Q35" s="61" t="s">
        <v>749</v>
      </c>
      <c r="R35" s="59" t="s">
        <v>676</v>
      </c>
    </row>
    <row r="36" spans="9:18" ht="15" x14ac:dyDescent="0.25">
      <c r="I36" s="22">
        <v>55101524</v>
      </c>
      <c r="J36" s="23" t="s">
        <v>201</v>
      </c>
      <c r="K36" s="22">
        <v>211250001</v>
      </c>
      <c r="L36" s="24" t="s">
        <v>324</v>
      </c>
      <c r="P36" s="60" t="s">
        <v>758</v>
      </c>
      <c r="Q36" s="61" t="s">
        <v>748</v>
      </c>
      <c r="R36" s="59" t="s">
        <v>675</v>
      </c>
    </row>
    <row r="37" spans="9:18" ht="15" x14ac:dyDescent="0.25">
      <c r="I37" s="22">
        <v>84131501</v>
      </c>
      <c r="J37" s="23" t="s">
        <v>202</v>
      </c>
      <c r="K37" s="22">
        <v>211110018</v>
      </c>
      <c r="L37" s="24" t="s">
        <v>325</v>
      </c>
      <c r="P37" s="60" t="s">
        <v>759</v>
      </c>
      <c r="Q37" s="64" t="s">
        <v>751</v>
      </c>
      <c r="R37" s="59" t="s">
        <v>696</v>
      </c>
    </row>
    <row r="38" spans="9:18" ht="15" x14ac:dyDescent="0.25">
      <c r="I38" s="22">
        <v>80161800</v>
      </c>
      <c r="J38" s="23" t="s">
        <v>203</v>
      </c>
      <c r="K38" s="22">
        <v>211050003</v>
      </c>
      <c r="L38" s="24" t="s">
        <v>326</v>
      </c>
      <c r="P38" s="60" t="s">
        <v>759</v>
      </c>
      <c r="Q38" s="64" t="s">
        <v>751</v>
      </c>
      <c r="R38" s="59" t="s">
        <v>697</v>
      </c>
    </row>
    <row r="39" spans="9:18" ht="15" x14ac:dyDescent="0.25">
      <c r="I39" s="22">
        <v>80161801</v>
      </c>
      <c r="J39" s="23" t="s">
        <v>204</v>
      </c>
      <c r="K39" s="22">
        <v>211110019</v>
      </c>
      <c r="L39" s="24" t="s">
        <v>327</v>
      </c>
      <c r="P39" s="60" t="s">
        <v>759</v>
      </c>
      <c r="Q39" s="64" t="s">
        <v>751</v>
      </c>
      <c r="R39" s="59" t="s">
        <v>698</v>
      </c>
    </row>
    <row r="40" spans="9:18" ht="15" x14ac:dyDescent="0.25">
      <c r="I40" s="22">
        <v>84111507</v>
      </c>
      <c r="J40" s="23" t="s">
        <v>205</v>
      </c>
      <c r="K40" s="22">
        <v>211490002</v>
      </c>
      <c r="L40" s="24" t="s">
        <v>328</v>
      </c>
      <c r="P40" s="60" t="s">
        <v>759</v>
      </c>
      <c r="Q40" s="61" t="s">
        <v>747</v>
      </c>
      <c r="R40" s="59" t="s">
        <v>699</v>
      </c>
    </row>
    <row r="41" spans="9:18" ht="15" x14ac:dyDescent="0.25">
      <c r="I41" s="22">
        <v>81112501</v>
      </c>
      <c r="J41" s="23" t="s">
        <v>206</v>
      </c>
      <c r="K41" s="22">
        <v>211110020</v>
      </c>
      <c r="L41" s="24" t="s">
        <v>329</v>
      </c>
      <c r="P41" s="60" t="s">
        <v>759</v>
      </c>
      <c r="Q41" s="61" t="s">
        <v>749</v>
      </c>
      <c r="R41" s="59" t="s">
        <v>676</v>
      </c>
    </row>
    <row r="42" spans="9:18" ht="15" x14ac:dyDescent="0.25">
      <c r="I42" s="22">
        <v>72101507</v>
      </c>
      <c r="J42" s="23" t="s">
        <v>207</v>
      </c>
      <c r="K42" s="22">
        <v>211210008</v>
      </c>
      <c r="L42" s="24" t="s">
        <v>330</v>
      </c>
      <c r="P42" s="60" t="s">
        <v>759</v>
      </c>
      <c r="Q42" s="61" t="s">
        <v>748</v>
      </c>
      <c r="R42" s="59" t="s">
        <v>675</v>
      </c>
    </row>
    <row r="43" spans="9:18" ht="15" x14ac:dyDescent="0.25">
      <c r="I43" s="22">
        <v>80161507</v>
      </c>
      <c r="J43" s="23" t="s">
        <v>208</v>
      </c>
      <c r="K43" s="22">
        <v>211110029</v>
      </c>
      <c r="L43" s="24" t="s">
        <v>331</v>
      </c>
      <c r="P43" s="60" t="s">
        <v>771</v>
      </c>
      <c r="Q43" s="61" t="s">
        <v>747</v>
      </c>
      <c r="R43" s="59" t="s">
        <v>700</v>
      </c>
    </row>
    <row r="44" spans="9:18" ht="15" x14ac:dyDescent="0.25">
      <c r="I44" s="22">
        <v>78131804</v>
      </c>
      <c r="J44" s="23" t="s">
        <v>209</v>
      </c>
      <c r="K44" s="22">
        <v>211110031</v>
      </c>
      <c r="L44" s="24" t="s">
        <v>332</v>
      </c>
      <c r="P44" s="60" t="s">
        <v>771</v>
      </c>
      <c r="Q44" s="61" t="s">
        <v>749</v>
      </c>
      <c r="R44" s="59" t="s">
        <v>676</v>
      </c>
    </row>
    <row r="45" spans="9:18" ht="15" x14ac:dyDescent="0.25">
      <c r="I45" s="22">
        <v>81112006</v>
      </c>
      <c r="J45" s="23" t="s">
        <v>210</v>
      </c>
      <c r="K45" s="22">
        <v>211210009</v>
      </c>
      <c r="L45" s="24" t="s">
        <v>333</v>
      </c>
      <c r="P45" s="60" t="s">
        <v>771</v>
      </c>
      <c r="Q45" s="61" t="s">
        <v>748</v>
      </c>
      <c r="R45" s="59" t="s">
        <v>675</v>
      </c>
    </row>
    <row r="46" spans="9:18" ht="15" x14ac:dyDescent="0.25">
      <c r="I46" s="22">
        <v>81141902</v>
      </c>
      <c r="J46" s="23" t="s">
        <v>211</v>
      </c>
      <c r="K46" s="22">
        <v>211110027</v>
      </c>
      <c r="L46" s="24" t="s">
        <v>334</v>
      </c>
      <c r="P46" s="60" t="s">
        <v>760</v>
      </c>
      <c r="Q46" s="59" t="s">
        <v>745</v>
      </c>
      <c r="R46" s="63" t="s">
        <v>705</v>
      </c>
    </row>
    <row r="47" spans="9:18" ht="15" x14ac:dyDescent="0.25">
      <c r="I47" s="22">
        <v>81112400</v>
      </c>
      <c r="J47" s="23" t="s">
        <v>212</v>
      </c>
      <c r="K47" s="22">
        <v>211110023</v>
      </c>
      <c r="L47" s="24" t="s">
        <v>335</v>
      </c>
      <c r="P47" s="60" t="s">
        <v>760</v>
      </c>
      <c r="Q47" s="64" t="s">
        <v>751</v>
      </c>
      <c r="R47" s="59" t="s">
        <v>701</v>
      </c>
    </row>
    <row r="48" spans="9:18" ht="15" x14ac:dyDescent="0.25">
      <c r="I48" s="22">
        <v>81141704</v>
      </c>
      <c r="J48" s="23" t="s">
        <v>213</v>
      </c>
      <c r="K48" s="22">
        <v>211230004</v>
      </c>
      <c r="L48" s="24" t="s">
        <v>336</v>
      </c>
      <c r="P48" s="60" t="s">
        <v>760</v>
      </c>
      <c r="Q48" s="64" t="s">
        <v>751</v>
      </c>
      <c r="R48" s="59" t="s">
        <v>703</v>
      </c>
    </row>
    <row r="49" spans="9:18" ht="15" x14ac:dyDescent="0.25">
      <c r="I49" s="22">
        <v>86141501</v>
      </c>
      <c r="J49" s="23" t="s">
        <v>214</v>
      </c>
      <c r="K49" s="22">
        <v>211540003</v>
      </c>
      <c r="L49" s="24" t="s">
        <v>337</v>
      </c>
      <c r="P49" s="60" t="s">
        <v>760</v>
      </c>
      <c r="Q49" s="64" t="s">
        <v>751</v>
      </c>
      <c r="R49" s="59" t="s">
        <v>704</v>
      </c>
    </row>
    <row r="50" spans="9:18" ht="15" x14ac:dyDescent="0.25">
      <c r="I50" s="22">
        <v>84111600</v>
      </c>
      <c r="J50" s="23" t="s">
        <v>215</v>
      </c>
      <c r="K50" s="22">
        <v>211540002</v>
      </c>
      <c r="L50" s="24" t="s">
        <v>338</v>
      </c>
      <c r="P50" s="60" t="s">
        <v>760</v>
      </c>
      <c r="Q50" s="59" t="s">
        <v>746</v>
      </c>
      <c r="R50" s="59" t="s">
        <v>702</v>
      </c>
    </row>
    <row r="51" spans="9:18" ht="15" x14ac:dyDescent="0.25">
      <c r="I51" s="22">
        <v>90101600</v>
      </c>
      <c r="J51" s="23" t="s">
        <v>216</v>
      </c>
      <c r="K51" s="22">
        <v>211110016</v>
      </c>
      <c r="L51" s="24" t="s">
        <v>339</v>
      </c>
      <c r="P51" s="60" t="s">
        <v>760</v>
      </c>
      <c r="Q51" s="59" t="s">
        <v>747</v>
      </c>
      <c r="R51" s="59" t="s">
        <v>706</v>
      </c>
    </row>
    <row r="52" spans="9:18" ht="15" x14ac:dyDescent="0.25">
      <c r="I52" s="22">
        <v>93141506</v>
      </c>
      <c r="J52" s="23" t="s">
        <v>217</v>
      </c>
      <c r="K52" s="22">
        <v>211110009</v>
      </c>
      <c r="L52" s="24" t="s">
        <v>340</v>
      </c>
      <c r="P52" s="60" t="s">
        <v>760</v>
      </c>
      <c r="Q52" s="59" t="s">
        <v>747</v>
      </c>
      <c r="R52" s="59" t="s">
        <v>707</v>
      </c>
    </row>
    <row r="53" spans="9:18" ht="15" x14ac:dyDescent="0.25">
      <c r="I53" s="22">
        <v>80101500</v>
      </c>
      <c r="J53" s="23" t="s">
        <v>218</v>
      </c>
      <c r="K53" s="22">
        <v>211110032</v>
      </c>
      <c r="L53" s="24" t="s">
        <v>341</v>
      </c>
      <c r="P53" s="60" t="s">
        <v>760</v>
      </c>
      <c r="Q53" s="59" t="s">
        <v>747</v>
      </c>
      <c r="R53" s="59" t="s">
        <v>708</v>
      </c>
    </row>
    <row r="54" spans="9:18" ht="15" x14ac:dyDescent="0.25">
      <c r="I54" s="22">
        <v>80111701</v>
      </c>
      <c r="J54" s="23" t="s">
        <v>219</v>
      </c>
      <c r="K54" s="22">
        <v>211210010</v>
      </c>
      <c r="L54" s="24" t="s">
        <v>342</v>
      </c>
      <c r="P54" s="60" t="s">
        <v>760</v>
      </c>
      <c r="Q54" s="59" t="s">
        <v>747</v>
      </c>
      <c r="R54" s="59" t="s">
        <v>709</v>
      </c>
    </row>
    <row r="55" spans="9:18" ht="15" x14ac:dyDescent="0.25">
      <c r="I55" s="22">
        <v>82111803</v>
      </c>
      <c r="J55" s="23" t="s">
        <v>220</v>
      </c>
      <c r="K55" s="22">
        <v>211110021</v>
      </c>
      <c r="L55" s="24" t="s">
        <v>343</v>
      </c>
      <c r="P55" s="60" t="s">
        <v>760</v>
      </c>
      <c r="Q55" s="59" t="s">
        <v>749</v>
      </c>
      <c r="R55" s="59" t="s">
        <v>676</v>
      </c>
    </row>
    <row r="56" spans="9:18" ht="15" x14ac:dyDescent="0.25">
      <c r="I56" s="22">
        <v>81161600</v>
      </c>
      <c r="J56" s="23" t="s">
        <v>221</v>
      </c>
      <c r="K56" s="22">
        <v>211110050</v>
      </c>
      <c r="L56" s="24" t="s">
        <v>344</v>
      </c>
      <c r="P56" s="60" t="s">
        <v>760</v>
      </c>
      <c r="Q56" s="59" t="s">
        <v>748</v>
      </c>
      <c r="R56" s="59" t="s">
        <v>675</v>
      </c>
    </row>
    <row r="57" spans="9:18" ht="15" x14ac:dyDescent="0.25">
      <c r="I57" s="22">
        <v>82141504</v>
      </c>
      <c r="J57" s="23" t="s">
        <v>222</v>
      </c>
      <c r="K57" s="22">
        <v>280050007</v>
      </c>
      <c r="L57" s="24" t="s">
        <v>345</v>
      </c>
      <c r="P57" s="60" t="s">
        <v>772</v>
      </c>
      <c r="Q57" s="59" t="s">
        <v>747</v>
      </c>
      <c r="R57" s="59" t="s">
        <v>710</v>
      </c>
    </row>
    <row r="58" spans="9:18" ht="15" x14ac:dyDescent="0.25">
      <c r="I58" s="22">
        <v>82141505</v>
      </c>
      <c r="J58" s="23" t="s">
        <v>223</v>
      </c>
      <c r="K58" s="22">
        <v>211110003</v>
      </c>
      <c r="L58" s="24" t="s">
        <v>346</v>
      </c>
      <c r="P58" s="60" t="s">
        <v>772</v>
      </c>
      <c r="Q58" s="59" t="s">
        <v>747</v>
      </c>
      <c r="R58" s="59" t="s">
        <v>711</v>
      </c>
    </row>
    <row r="59" spans="9:18" ht="15" x14ac:dyDescent="0.25">
      <c r="I59" s="22">
        <v>82111801</v>
      </c>
      <c r="J59" s="23" t="s">
        <v>224</v>
      </c>
      <c r="K59" s="22">
        <v>101010158</v>
      </c>
      <c r="L59" s="24" t="s">
        <v>347</v>
      </c>
      <c r="P59" s="60" t="s">
        <v>772</v>
      </c>
      <c r="Q59" s="59" t="s">
        <v>749</v>
      </c>
      <c r="R59" s="59" t="s">
        <v>676</v>
      </c>
    </row>
    <row r="60" spans="9:18" ht="15" x14ac:dyDescent="0.25">
      <c r="I60" s="22">
        <v>86101601</v>
      </c>
      <c r="J60" s="23" t="s">
        <v>225</v>
      </c>
      <c r="K60" s="22">
        <v>211460001</v>
      </c>
      <c r="L60" s="24" t="s">
        <v>348</v>
      </c>
      <c r="P60" s="60" t="s">
        <v>772</v>
      </c>
      <c r="Q60" s="59" t="s">
        <v>748</v>
      </c>
      <c r="R60" s="59" t="s">
        <v>675</v>
      </c>
    </row>
    <row r="61" spans="9:18" ht="15" x14ac:dyDescent="0.25">
      <c r="I61" s="22">
        <v>76111500</v>
      </c>
      <c r="J61" s="23" t="s">
        <v>226</v>
      </c>
      <c r="K61" s="22">
        <v>211010001</v>
      </c>
      <c r="L61" s="24" t="s">
        <v>349</v>
      </c>
      <c r="P61" s="60" t="s">
        <v>761</v>
      </c>
      <c r="Q61" s="59" t="s">
        <v>745</v>
      </c>
      <c r="R61" s="63" t="s">
        <v>712</v>
      </c>
    </row>
    <row r="62" spans="9:18" ht="15" x14ac:dyDescent="0.25">
      <c r="I62" s="22">
        <v>78181500</v>
      </c>
      <c r="J62" s="23" t="s">
        <v>227</v>
      </c>
      <c r="K62" s="22">
        <v>308080016</v>
      </c>
      <c r="L62" s="24" t="s">
        <v>350</v>
      </c>
      <c r="P62" s="60" t="s">
        <v>761</v>
      </c>
      <c r="Q62" s="59" t="s">
        <v>745</v>
      </c>
      <c r="R62" s="63" t="s">
        <v>713</v>
      </c>
    </row>
    <row r="63" spans="9:18" ht="15" x14ac:dyDescent="0.25">
      <c r="I63" s="22">
        <v>93141801</v>
      </c>
      <c r="J63" s="23" t="s">
        <v>228</v>
      </c>
      <c r="K63" s="22">
        <v>305010002</v>
      </c>
      <c r="L63" s="24" t="s">
        <v>351</v>
      </c>
      <c r="P63" s="60" t="s">
        <v>761</v>
      </c>
      <c r="Q63" s="64" t="s">
        <v>751</v>
      </c>
      <c r="R63" s="59" t="s">
        <v>704</v>
      </c>
    </row>
    <row r="64" spans="9:18" ht="15" x14ac:dyDescent="0.25">
      <c r="I64" s="22">
        <v>82111804</v>
      </c>
      <c r="J64" s="23" t="s">
        <v>229</v>
      </c>
      <c r="K64" s="22">
        <v>308080008</v>
      </c>
      <c r="L64" s="24" t="s">
        <v>352</v>
      </c>
      <c r="P64" s="60" t="s">
        <v>761</v>
      </c>
      <c r="Q64" s="59" t="s">
        <v>749</v>
      </c>
      <c r="R64" s="59" t="s">
        <v>676</v>
      </c>
    </row>
    <row r="65" spans="9:18" ht="15" x14ac:dyDescent="0.25">
      <c r="I65" s="22">
        <v>92101501</v>
      </c>
      <c r="J65" s="23" t="s">
        <v>230</v>
      </c>
      <c r="K65" s="22">
        <v>211130001</v>
      </c>
      <c r="L65" s="24" t="s">
        <v>353</v>
      </c>
      <c r="P65" s="60" t="s">
        <v>761</v>
      </c>
      <c r="Q65" s="59" t="s">
        <v>748</v>
      </c>
      <c r="R65" s="59" t="s">
        <v>675</v>
      </c>
    </row>
    <row r="66" spans="9:18" ht="15" x14ac:dyDescent="0.25">
      <c r="I66" s="22">
        <v>80111621</v>
      </c>
      <c r="J66" s="23" t="s">
        <v>231</v>
      </c>
      <c r="K66" s="22">
        <v>211230005</v>
      </c>
      <c r="L66" s="24" t="s">
        <v>354</v>
      </c>
      <c r="P66" s="60" t="s">
        <v>762</v>
      </c>
      <c r="Q66" s="64" t="s">
        <v>751</v>
      </c>
      <c r="R66" s="59" t="s">
        <v>714</v>
      </c>
    </row>
    <row r="67" spans="9:18" ht="15" x14ac:dyDescent="0.25">
      <c r="I67" s="22">
        <v>25201704</v>
      </c>
      <c r="J67" s="23" t="s">
        <v>232</v>
      </c>
      <c r="K67" s="22">
        <v>211110004</v>
      </c>
      <c r="L67" s="24" t="s">
        <v>355</v>
      </c>
      <c r="P67" s="60" t="s">
        <v>762</v>
      </c>
      <c r="Q67" s="64" t="s">
        <v>751</v>
      </c>
      <c r="R67" s="59" t="s">
        <v>715</v>
      </c>
    </row>
    <row r="68" spans="9:18" ht="15" x14ac:dyDescent="0.25">
      <c r="I68" s="22">
        <v>43233508</v>
      </c>
      <c r="J68" s="23" t="s">
        <v>233</v>
      </c>
      <c r="K68" s="22">
        <v>304020002</v>
      </c>
      <c r="L68" s="24" t="s">
        <v>356</v>
      </c>
      <c r="P68" s="60" t="s">
        <v>762</v>
      </c>
      <c r="Q68" s="64" t="s">
        <v>751</v>
      </c>
      <c r="R68" s="59" t="s">
        <v>704</v>
      </c>
    </row>
    <row r="69" spans="9:18" ht="15" x14ac:dyDescent="0.25">
      <c r="I69" s="22">
        <v>43232303</v>
      </c>
      <c r="J69" s="23" t="s">
        <v>234</v>
      </c>
      <c r="K69" s="22">
        <v>308080011</v>
      </c>
      <c r="L69" s="24" t="s">
        <v>618</v>
      </c>
      <c r="P69" s="60" t="s">
        <v>762</v>
      </c>
      <c r="Q69" s="59" t="s">
        <v>749</v>
      </c>
      <c r="R69" s="59" t="s">
        <v>676</v>
      </c>
    </row>
    <row r="70" spans="9:18" ht="15" x14ac:dyDescent="0.25">
      <c r="I70" s="22">
        <v>43233200</v>
      </c>
      <c r="J70" s="23" t="s">
        <v>235</v>
      </c>
      <c r="K70" s="22">
        <v>304020003</v>
      </c>
      <c r="L70" s="24" t="s">
        <v>644</v>
      </c>
      <c r="P70" s="60" t="s">
        <v>762</v>
      </c>
      <c r="Q70" s="59" t="s">
        <v>748</v>
      </c>
      <c r="R70" s="59" t="s">
        <v>675</v>
      </c>
    </row>
    <row r="71" spans="9:18" ht="15" x14ac:dyDescent="0.25">
      <c r="I71" s="22">
        <v>43231500</v>
      </c>
      <c r="J71" s="23" t="s">
        <v>236</v>
      </c>
      <c r="P71" s="60" t="s">
        <v>763</v>
      </c>
      <c r="Q71" s="59" t="s">
        <v>747</v>
      </c>
      <c r="R71" s="59" t="s">
        <v>776</v>
      </c>
    </row>
    <row r="72" spans="9:18" ht="15" x14ac:dyDescent="0.25">
      <c r="I72" s="22">
        <v>92101805</v>
      </c>
      <c r="J72" s="23" t="s">
        <v>237</v>
      </c>
      <c r="P72" s="60" t="s">
        <v>763</v>
      </c>
      <c r="Q72" s="59" t="s">
        <v>747</v>
      </c>
      <c r="R72" s="59" t="s">
        <v>777</v>
      </c>
    </row>
    <row r="73" spans="9:18" ht="15" x14ac:dyDescent="0.25">
      <c r="I73" s="22">
        <v>20102301</v>
      </c>
      <c r="J73" s="23" t="s">
        <v>238</v>
      </c>
      <c r="P73" s="60" t="s">
        <v>763</v>
      </c>
      <c r="Q73" s="59" t="s">
        <v>749</v>
      </c>
      <c r="R73" s="59" t="s">
        <v>676</v>
      </c>
    </row>
    <row r="74" spans="9:18" ht="15" x14ac:dyDescent="0.25">
      <c r="I74" s="22">
        <v>52161505</v>
      </c>
      <c r="J74" s="23" t="s">
        <v>239</v>
      </c>
      <c r="P74" s="60" t="s">
        <v>763</v>
      </c>
      <c r="Q74" s="59" t="s">
        <v>748</v>
      </c>
      <c r="R74" s="59" t="s">
        <v>675</v>
      </c>
    </row>
    <row r="75" spans="9:18" ht="15" x14ac:dyDescent="0.25">
      <c r="I75" s="22">
        <v>81141801</v>
      </c>
      <c r="J75" s="23" t="s">
        <v>240</v>
      </c>
      <c r="P75" s="60" t="s">
        <v>764</v>
      </c>
      <c r="Q75" s="64" t="s">
        <v>751</v>
      </c>
      <c r="R75" s="59" t="s">
        <v>717</v>
      </c>
    </row>
    <row r="76" spans="9:18" ht="15" x14ac:dyDescent="0.25">
      <c r="I76" s="22">
        <v>32101656</v>
      </c>
      <c r="J76" s="23" t="s">
        <v>241</v>
      </c>
      <c r="P76" s="60" t="s">
        <v>764</v>
      </c>
      <c r="Q76" s="59" t="s">
        <v>747</v>
      </c>
      <c r="R76" s="59" t="s">
        <v>716</v>
      </c>
    </row>
    <row r="77" spans="9:18" ht="15" x14ac:dyDescent="0.25">
      <c r="I77" s="22">
        <v>45121506</v>
      </c>
      <c r="J77" s="23" t="s">
        <v>242</v>
      </c>
      <c r="P77" s="60" t="s">
        <v>764</v>
      </c>
      <c r="Q77" s="59" t="s">
        <v>749</v>
      </c>
      <c r="R77" s="59" t="s">
        <v>676</v>
      </c>
    </row>
    <row r="78" spans="9:18" ht="15" x14ac:dyDescent="0.25">
      <c r="I78" s="22">
        <v>80161500</v>
      </c>
      <c r="J78" s="23" t="s">
        <v>243</v>
      </c>
      <c r="P78" s="60" t="s">
        <v>764</v>
      </c>
      <c r="Q78" s="59" t="s">
        <v>748</v>
      </c>
      <c r="R78" s="59" t="s">
        <v>675</v>
      </c>
    </row>
    <row r="79" spans="9:18" ht="15" x14ac:dyDescent="0.25">
      <c r="I79" s="22">
        <v>80111600</v>
      </c>
      <c r="J79" s="23" t="s">
        <v>244</v>
      </c>
      <c r="P79" s="60" t="s">
        <v>765</v>
      </c>
      <c r="Q79" s="59" t="s">
        <v>747</v>
      </c>
      <c r="R79" s="59" t="s">
        <v>718</v>
      </c>
    </row>
    <row r="80" spans="9:18" ht="15" x14ac:dyDescent="0.25">
      <c r="I80" s="22">
        <v>80161501</v>
      </c>
      <c r="J80" s="23" t="s">
        <v>245</v>
      </c>
      <c r="P80" s="60" t="s">
        <v>765</v>
      </c>
      <c r="Q80" s="59" t="s">
        <v>747</v>
      </c>
      <c r="R80" s="59" t="s">
        <v>719</v>
      </c>
    </row>
    <row r="81" spans="9:18" ht="15" x14ac:dyDescent="0.25">
      <c r="I81" s="22">
        <v>84111603</v>
      </c>
      <c r="J81" s="23" t="s">
        <v>246</v>
      </c>
      <c r="P81" s="60" t="s">
        <v>765</v>
      </c>
      <c r="Q81" s="59" t="s">
        <v>749</v>
      </c>
      <c r="R81" s="59" t="s">
        <v>676</v>
      </c>
    </row>
    <row r="82" spans="9:18" ht="15" x14ac:dyDescent="0.25">
      <c r="I82" s="22">
        <v>81121503</v>
      </c>
      <c r="J82" s="23" t="s">
        <v>247</v>
      </c>
      <c r="P82" s="60" t="s">
        <v>765</v>
      </c>
      <c r="Q82" s="59" t="s">
        <v>748</v>
      </c>
      <c r="R82" s="59" t="s">
        <v>675</v>
      </c>
    </row>
    <row r="83" spans="9:18" ht="15" x14ac:dyDescent="0.25">
      <c r="I83" s="22">
        <v>80111607</v>
      </c>
      <c r="J83" s="23" t="s">
        <v>248</v>
      </c>
      <c r="P83" s="60" t="s">
        <v>766</v>
      </c>
      <c r="Q83" s="64" t="s">
        <v>751</v>
      </c>
      <c r="R83" s="59" t="s">
        <v>720</v>
      </c>
    </row>
    <row r="84" spans="9:18" ht="15" x14ac:dyDescent="0.25">
      <c r="I84" s="22">
        <v>80116000</v>
      </c>
      <c r="J84" s="23" t="s">
        <v>249</v>
      </c>
      <c r="P84" s="60" t="s">
        <v>766</v>
      </c>
      <c r="Q84" s="59" t="s">
        <v>749</v>
      </c>
      <c r="R84" s="59" t="s">
        <v>676</v>
      </c>
    </row>
    <row r="85" spans="9:18" ht="15" x14ac:dyDescent="0.25">
      <c r="I85" s="22">
        <v>84141600</v>
      </c>
      <c r="J85" s="23" t="s">
        <v>250</v>
      </c>
      <c r="P85" s="60" t="s">
        <v>766</v>
      </c>
      <c r="Q85" s="59" t="s">
        <v>748</v>
      </c>
      <c r="R85" s="59" t="s">
        <v>675</v>
      </c>
    </row>
    <row r="86" spans="9:18" ht="15" x14ac:dyDescent="0.25">
      <c r="I86" s="22">
        <v>81121504</v>
      </c>
      <c r="J86" s="23" t="s">
        <v>251</v>
      </c>
      <c r="P86" s="60" t="s">
        <v>767</v>
      </c>
      <c r="Q86" s="59" t="s">
        <v>745</v>
      </c>
      <c r="R86" s="63" t="s">
        <v>721</v>
      </c>
    </row>
    <row r="87" spans="9:18" ht="15" x14ac:dyDescent="0.25">
      <c r="I87" s="22">
        <v>80141600</v>
      </c>
      <c r="J87" s="23" t="s">
        <v>252</v>
      </c>
      <c r="P87" s="60" t="s">
        <v>767</v>
      </c>
      <c r="Q87" s="59" t="s">
        <v>745</v>
      </c>
      <c r="R87" s="63" t="s">
        <v>722</v>
      </c>
    </row>
    <row r="88" spans="9:18" ht="15" x14ac:dyDescent="0.25">
      <c r="I88" s="22">
        <v>81112000</v>
      </c>
      <c r="J88" s="23" t="s">
        <v>253</v>
      </c>
      <c r="P88" s="60" t="s">
        <v>767</v>
      </c>
      <c r="Q88" s="59" t="s">
        <v>745</v>
      </c>
      <c r="R88" s="63" t="s">
        <v>723</v>
      </c>
    </row>
    <row r="89" spans="9:18" ht="15" x14ac:dyDescent="0.25">
      <c r="I89" s="22">
        <v>81121500</v>
      </c>
      <c r="J89" s="23" t="s">
        <v>254</v>
      </c>
      <c r="P89" s="60" t="s">
        <v>767</v>
      </c>
      <c r="Q89" s="64" t="s">
        <v>751</v>
      </c>
      <c r="R89" s="59" t="s">
        <v>724</v>
      </c>
    </row>
    <row r="90" spans="9:18" ht="15" x14ac:dyDescent="0.25">
      <c r="I90" s="22">
        <v>82141505</v>
      </c>
      <c r="J90" s="23" t="s">
        <v>255</v>
      </c>
      <c r="P90" s="60" t="s">
        <v>767</v>
      </c>
      <c r="Q90" s="59" t="s">
        <v>747</v>
      </c>
      <c r="R90" s="59" t="s">
        <v>725</v>
      </c>
    </row>
    <row r="91" spans="9:18" ht="15" x14ac:dyDescent="0.25">
      <c r="I91" s="22">
        <v>80161506</v>
      </c>
      <c r="J91" s="23" t="s">
        <v>256</v>
      </c>
      <c r="P91" s="60" t="s">
        <v>767</v>
      </c>
      <c r="Q91" s="59" t="s">
        <v>749</v>
      </c>
      <c r="R91" s="59" t="s">
        <v>676</v>
      </c>
    </row>
    <row r="92" spans="9:18" ht="15" x14ac:dyDescent="0.25">
      <c r="I92" s="22">
        <v>80141600</v>
      </c>
      <c r="J92" s="23" t="s">
        <v>257</v>
      </c>
      <c r="P92" s="60" t="s">
        <v>767</v>
      </c>
      <c r="Q92" s="59" t="s">
        <v>748</v>
      </c>
      <c r="R92" s="59" t="s">
        <v>675</v>
      </c>
    </row>
    <row r="93" spans="9:18" ht="15" x14ac:dyDescent="0.25">
      <c r="I93" s="22">
        <v>82141600</v>
      </c>
      <c r="J93" s="23" t="s">
        <v>258</v>
      </c>
      <c r="P93" s="60" t="s">
        <v>768</v>
      </c>
      <c r="Q93" s="59" t="s">
        <v>745</v>
      </c>
      <c r="R93" s="63" t="s">
        <v>726</v>
      </c>
    </row>
    <row r="94" spans="9:18" ht="15" x14ac:dyDescent="0.25">
      <c r="I94" s="22">
        <v>80101600</v>
      </c>
      <c r="J94" s="23" t="s">
        <v>259</v>
      </c>
      <c r="P94" s="60" t="s">
        <v>768</v>
      </c>
      <c r="Q94" s="59" t="s">
        <v>745</v>
      </c>
      <c r="R94" s="63" t="s">
        <v>727</v>
      </c>
    </row>
    <row r="95" spans="9:18" ht="15" x14ac:dyDescent="0.25">
      <c r="I95" s="22">
        <v>81131500</v>
      </c>
      <c r="J95" s="23" t="s">
        <v>260</v>
      </c>
      <c r="P95" s="60" t="s">
        <v>768</v>
      </c>
      <c r="Q95" s="59" t="s">
        <v>745</v>
      </c>
      <c r="R95" s="63" t="s">
        <v>728</v>
      </c>
    </row>
    <row r="96" spans="9:18" ht="15" x14ac:dyDescent="0.25">
      <c r="I96" s="22">
        <v>81101700</v>
      </c>
      <c r="J96" s="23" t="s">
        <v>261</v>
      </c>
      <c r="P96" s="60" t="s">
        <v>768</v>
      </c>
      <c r="Q96" s="59" t="s">
        <v>747</v>
      </c>
      <c r="R96" s="59" t="s">
        <v>729</v>
      </c>
    </row>
    <row r="97" spans="9:18" ht="15" x14ac:dyDescent="0.25">
      <c r="I97" s="22">
        <v>81111800</v>
      </c>
      <c r="J97" s="23" t="s">
        <v>262</v>
      </c>
      <c r="P97" s="60" t="s">
        <v>768</v>
      </c>
      <c r="Q97" s="59" t="s">
        <v>747</v>
      </c>
      <c r="R97" s="59" t="s">
        <v>730</v>
      </c>
    </row>
    <row r="98" spans="9:18" ht="15" x14ac:dyDescent="0.25">
      <c r="I98" s="22">
        <v>80121600</v>
      </c>
      <c r="J98" s="23" t="s">
        <v>263</v>
      </c>
      <c r="P98" s="60" t="s">
        <v>768</v>
      </c>
      <c r="Q98" s="59" t="s">
        <v>749</v>
      </c>
      <c r="R98" s="59" t="s">
        <v>676</v>
      </c>
    </row>
    <row r="99" spans="9:18" ht="15" x14ac:dyDescent="0.25">
      <c r="I99" s="22">
        <v>81111600</v>
      </c>
      <c r="J99" s="23" t="s">
        <v>264</v>
      </c>
      <c r="P99" s="60" t="s">
        <v>768</v>
      </c>
      <c r="Q99" s="59" t="s">
        <v>748</v>
      </c>
      <c r="R99" s="59" t="s">
        <v>675</v>
      </c>
    </row>
    <row r="100" spans="9:18" ht="15" x14ac:dyDescent="0.25">
      <c r="I100" s="22">
        <v>86101710</v>
      </c>
      <c r="J100" s="23" t="s">
        <v>265</v>
      </c>
      <c r="P100" s="60" t="s">
        <v>773</v>
      </c>
      <c r="Q100" s="59" t="s">
        <v>745</v>
      </c>
      <c r="R100" s="63" t="s">
        <v>731</v>
      </c>
    </row>
    <row r="101" spans="9:18" ht="15" x14ac:dyDescent="0.25">
      <c r="I101" s="22">
        <v>80141902</v>
      </c>
      <c r="J101" s="23" t="s">
        <v>266</v>
      </c>
      <c r="P101" s="60" t="s">
        <v>773</v>
      </c>
      <c r="Q101" s="59" t="s">
        <v>745</v>
      </c>
      <c r="R101" s="63" t="s">
        <v>732</v>
      </c>
    </row>
    <row r="102" spans="9:18" ht="15" x14ac:dyDescent="0.25">
      <c r="I102" s="22">
        <v>78131800</v>
      </c>
      <c r="J102" s="23" t="s">
        <v>267</v>
      </c>
      <c r="P102" s="60" t="s">
        <v>773</v>
      </c>
      <c r="Q102" s="59" t="s">
        <v>745</v>
      </c>
      <c r="R102" s="63" t="s">
        <v>733</v>
      </c>
    </row>
    <row r="103" spans="9:18" ht="15" x14ac:dyDescent="0.25">
      <c r="I103" s="22">
        <v>81112500</v>
      </c>
      <c r="J103" s="23" t="s">
        <v>268</v>
      </c>
      <c r="P103" s="60" t="s">
        <v>773</v>
      </c>
      <c r="Q103" s="59" t="s">
        <v>745</v>
      </c>
      <c r="R103" s="63" t="s">
        <v>734</v>
      </c>
    </row>
    <row r="104" spans="9:18" ht="15" x14ac:dyDescent="0.25">
      <c r="I104" s="22">
        <v>81111500</v>
      </c>
      <c r="J104" s="23" t="s">
        <v>269</v>
      </c>
      <c r="P104" s="60" t="s">
        <v>773</v>
      </c>
      <c r="Q104" s="59" t="s">
        <v>745</v>
      </c>
      <c r="R104" s="63" t="s">
        <v>735</v>
      </c>
    </row>
    <row r="105" spans="9:18" ht="15" x14ac:dyDescent="0.25">
      <c r="I105" s="22">
        <v>81112300</v>
      </c>
      <c r="J105" s="23" t="s">
        <v>270</v>
      </c>
      <c r="P105" s="60" t="s">
        <v>773</v>
      </c>
      <c r="Q105" s="59" t="s">
        <v>745</v>
      </c>
      <c r="R105" s="63" t="s">
        <v>736</v>
      </c>
    </row>
    <row r="106" spans="9:18" ht="15" x14ac:dyDescent="0.25">
      <c r="I106" s="22">
        <v>81112200</v>
      </c>
      <c r="J106" s="23" t="s">
        <v>271</v>
      </c>
      <c r="P106" s="60" t="s">
        <v>773</v>
      </c>
      <c r="Q106" s="59" t="s">
        <v>745</v>
      </c>
      <c r="R106" s="63" t="s">
        <v>737</v>
      </c>
    </row>
    <row r="107" spans="9:18" ht="15" x14ac:dyDescent="0.25">
      <c r="I107" s="22">
        <v>81161700</v>
      </c>
      <c r="J107" s="23" t="s">
        <v>272</v>
      </c>
      <c r="P107" s="60" t="s">
        <v>773</v>
      </c>
      <c r="Q107" s="59" t="s">
        <v>745</v>
      </c>
      <c r="R107" s="63" t="s">
        <v>738</v>
      </c>
    </row>
    <row r="108" spans="9:18" ht="15" x14ac:dyDescent="0.25">
      <c r="I108" s="22">
        <v>81112100</v>
      </c>
      <c r="J108" s="23" t="s">
        <v>273</v>
      </c>
      <c r="P108" s="60" t="s">
        <v>773</v>
      </c>
      <c r="Q108" s="64" t="s">
        <v>751</v>
      </c>
      <c r="R108" s="59" t="s">
        <v>720</v>
      </c>
    </row>
    <row r="109" spans="9:18" ht="15" x14ac:dyDescent="0.25">
      <c r="I109" s="22">
        <v>82101800</v>
      </c>
      <c r="J109" s="23" t="s">
        <v>274</v>
      </c>
      <c r="P109" s="60" t="s">
        <v>773</v>
      </c>
      <c r="Q109" s="59" t="s">
        <v>746</v>
      </c>
      <c r="R109" s="59" t="s">
        <v>739</v>
      </c>
    </row>
    <row r="110" spans="9:18" ht="15" x14ac:dyDescent="0.25">
      <c r="I110" s="22">
        <v>52161500</v>
      </c>
      <c r="J110" s="23" t="s">
        <v>275</v>
      </c>
      <c r="P110" s="60" t="s">
        <v>773</v>
      </c>
      <c r="Q110" s="59" t="s">
        <v>749</v>
      </c>
      <c r="R110" s="59" t="s">
        <v>676</v>
      </c>
    </row>
    <row r="111" spans="9:18" ht="15" x14ac:dyDescent="0.25">
      <c r="I111" s="22">
        <v>82111900</v>
      </c>
      <c r="J111" s="23" t="s">
        <v>276</v>
      </c>
      <c r="P111" s="60" t="s">
        <v>773</v>
      </c>
      <c r="Q111" s="59" t="s">
        <v>748</v>
      </c>
      <c r="R111" s="59" t="s">
        <v>675</v>
      </c>
    </row>
    <row r="112" spans="9:18" ht="15" x14ac:dyDescent="0.25">
      <c r="I112" s="22">
        <v>25172504</v>
      </c>
      <c r="J112" s="23" t="s">
        <v>277</v>
      </c>
      <c r="P112" s="60" t="s">
        <v>769</v>
      </c>
      <c r="Q112" s="59" t="s">
        <v>746</v>
      </c>
      <c r="R112" s="59" t="s">
        <v>740</v>
      </c>
    </row>
    <row r="113" spans="9:18" ht="15" x14ac:dyDescent="0.25">
      <c r="I113" s="22">
        <v>82111500</v>
      </c>
      <c r="J113" s="23" t="s">
        <v>278</v>
      </c>
      <c r="P113" s="60" t="s">
        <v>769</v>
      </c>
      <c r="Q113" s="59" t="s">
        <v>746</v>
      </c>
      <c r="R113" s="59" t="s">
        <v>741</v>
      </c>
    </row>
    <row r="114" spans="9:18" ht="15" x14ac:dyDescent="0.25">
      <c r="I114" s="22">
        <v>86132000</v>
      </c>
      <c r="J114" s="23" t="s">
        <v>279</v>
      </c>
      <c r="P114" s="60" t="s">
        <v>769</v>
      </c>
      <c r="Q114" s="59" t="s">
        <v>747</v>
      </c>
      <c r="R114" s="59" t="s">
        <v>742</v>
      </c>
    </row>
    <row r="115" spans="9:18" ht="15" x14ac:dyDescent="0.25">
      <c r="I115" s="22">
        <v>81141500</v>
      </c>
      <c r="J115" s="23" t="s">
        <v>280</v>
      </c>
      <c r="P115" s="60" t="s">
        <v>769</v>
      </c>
      <c r="Q115" s="59" t="s">
        <v>749</v>
      </c>
      <c r="R115" s="59" t="s">
        <v>676</v>
      </c>
    </row>
    <row r="116" spans="9:18" ht="15" x14ac:dyDescent="0.25">
      <c r="I116" s="22">
        <v>80101504</v>
      </c>
      <c r="J116" s="23" t="s">
        <v>281</v>
      </c>
      <c r="P116" s="60" t="s">
        <v>769</v>
      </c>
      <c r="Q116" s="59" t="s">
        <v>748</v>
      </c>
      <c r="R116" s="59" t="s">
        <v>675</v>
      </c>
    </row>
    <row r="117" spans="9:18" ht="15" x14ac:dyDescent="0.25">
      <c r="I117" s="22">
        <v>80101507</v>
      </c>
      <c r="J117" s="23" t="s">
        <v>282</v>
      </c>
      <c r="P117" s="60" t="s">
        <v>770</v>
      </c>
      <c r="Q117" s="59" t="s">
        <v>747</v>
      </c>
      <c r="R117" s="59" t="s">
        <v>743</v>
      </c>
    </row>
    <row r="118" spans="9:18" ht="15" x14ac:dyDescent="0.25">
      <c r="I118" s="22">
        <v>82131603</v>
      </c>
      <c r="J118" s="23" t="s">
        <v>283</v>
      </c>
      <c r="P118" s="60" t="s">
        <v>770</v>
      </c>
      <c r="Q118" s="59" t="s">
        <v>749</v>
      </c>
      <c r="R118" s="59" t="s">
        <v>676</v>
      </c>
    </row>
    <row r="119" spans="9:18" ht="15" x14ac:dyDescent="0.25">
      <c r="I119" s="22">
        <v>80101509</v>
      </c>
      <c r="J119" s="23" t="s">
        <v>284</v>
      </c>
      <c r="P119" s="60" t="s">
        <v>770</v>
      </c>
      <c r="Q119" s="59" t="s">
        <v>748</v>
      </c>
      <c r="R119" s="59" t="s">
        <v>675</v>
      </c>
    </row>
    <row r="120" spans="9:18" x14ac:dyDescent="0.2">
      <c r="I120" s="22">
        <v>43232804</v>
      </c>
      <c r="J120" s="23" t="s">
        <v>285</v>
      </c>
    </row>
    <row r="121" spans="9:18" x14ac:dyDescent="0.2">
      <c r="I121" s="22">
        <v>93141511</v>
      </c>
      <c r="J121" s="23" t="s">
        <v>286</v>
      </c>
    </row>
    <row r="122" spans="9:18" x14ac:dyDescent="0.2">
      <c r="I122" s="22">
        <v>93151511</v>
      </c>
      <c r="J122" s="23" t="s">
        <v>287</v>
      </c>
    </row>
    <row r="123" spans="9:18" x14ac:dyDescent="0.2">
      <c r="I123" s="22">
        <v>80141500</v>
      </c>
      <c r="J123" s="23" t="s">
        <v>622</v>
      </c>
    </row>
    <row r="124" spans="9:18" x14ac:dyDescent="0.2">
      <c r="I124" s="22">
        <v>93151501</v>
      </c>
      <c r="J124" s="23" t="s">
        <v>623</v>
      </c>
    </row>
    <row r="125" spans="9:18" x14ac:dyDescent="0.2">
      <c r="I125" s="22">
        <v>80141705</v>
      </c>
      <c r="J125" s="23" t="s">
        <v>658</v>
      </c>
    </row>
  </sheetData>
  <autoFilter ref="P1:R119" xr:uid="{00000000-0009-0000-0000-00000B000000}"/>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9">
    <tabColor theme="8" tint="-0.499984740745262"/>
  </sheetPr>
  <dimension ref="A1:E8"/>
  <sheetViews>
    <sheetView showGridLines="0" workbookViewId="0">
      <selection activeCell="A14" sqref="A14"/>
    </sheetView>
  </sheetViews>
  <sheetFormatPr baseColWidth="10" defaultRowHeight="16.5" x14ac:dyDescent="0.3"/>
  <cols>
    <col min="1" max="1" width="20.5703125" style="56" bestFit="1" customWidth="1"/>
    <col min="2" max="2" width="26.140625" style="56" bestFit="1" customWidth="1"/>
    <col min="3" max="3" width="60.85546875" style="56" customWidth="1"/>
    <col min="4" max="4" width="18.42578125" style="56" customWidth="1"/>
    <col min="5" max="5" width="30.140625" style="56" customWidth="1"/>
    <col min="6" max="6" width="45.85546875" style="56" customWidth="1"/>
    <col min="7" max="7" width="21.7109375" style="56" customWidth="1"/>
    <col min="8" max="16384" width="11.42578125" style="56"/>
  </cols>
  <sheetData>
    <row r="1" spans="1:5" ht="52.5" customHeight="1" x14ac:dyDescent="0.3">
      <c r="A1" s="210" t="s">
        <v>783</v>
      </c>
      <c r="B1" s="210" t="s">
        <v>780</v>
      </c>
      <c r="C1" s="210" t="s">
        <v>782</v>
      </c>
      <c r="D1" s="210" t="s">
        <v>667</v>
      </c>
      <c r="E1" s="210" t="s">
        <v>781</v>
      </c>
    </row>
    <row r="2" spans="1:5" ht="85.5" x14ac:dyDescent="0.3">
      <c r="A2" s="167" t="s">
        <v>1473</v>
      </c>
      <c r="B2" s="167" t="s">
        <v>1474</v>
      </c>
      <c r="C2" s="170" t="s">
        <v>1475</v>
      </c>
      <c r="D2" s="169" t="s">
        <v>1476</v>
      </c>
      <c r="E2" s="168">
        <v>143078833</v>
      </c>
    </row>
    <row r="3" spans="1:5" ht="71.25" x14ac:dyDescent="0.3">
      <c r="A3" s="167" t="s">
        <v>1503</v>
      </c>
      <c r="B3" s="167" t="s">
        <v>1504</v>
      </c>
      <c r="C3" s="170" t="s">
        <v>1505</v>
      </c>
      <c r="D3" s="169" t="s">
        <v>1506</v>
      </c>
      <c r="E3" s="168">
        <v>140836281</v>
      </c>
    </row>
    <row r="4" spans="1:5" ht="57" x14ac:dyDescent="0.3">
      <c r="A4" s="167" t="s">
        <v>1503</v>
      </c>
      <c r="B4" s="167" t="s">
        <v>1507</v>
      </c>
      <c r="C4" s="170" t="s">
        <v>1508</v>
      </c>
      <c r="D4" s="169" t="s">
        <v>1509</v>
      </c>
      <c r="E4" s="168">
        <v>1715595417</v>
      </c>
    </row>
    <row r="5" spans="1:5" x14ac:dyDescent="0.3">
      <c r="A5" s="167" t="s">
        <v>1542</v>
      </c>
      <c r="B5" s="167"/>
      <c r="C5" s="170" t="s">
        <v>1541</v>
      </c>
      <c r="D5" s="169"/>
      <c r="E5" s="168">
        <v>32185914</v>
      </c>
    </row>
    <row r="6" spans="1:5" x14ac:dyDescent="0.3">
      <c r="A6" s="401" t="s">
        <v>846</v>
      </c>
      <c r="B6" s="402"/>
      <c r="C6" s="402"/>
      <c r="D6" s="403"/>
      <c r="E6" s="211">
        <f>SUM(E2:E5)</f>
        <v>2031696445</v>
      </c>
    </row>
    <row r="8" spans="1:5" x14ac:dyDescent="0.3">
      <c r="C8" s="201"/>
    </row>
  </sheetData>
  <mergeCells count="1">
    <mergeCell ref="A6:D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tabColor theme="0" tint="-0.499984740745262"/>
  </sheetPr>
  <dimension ref="A1:K36"/>
  <sheetViews>
    <sheetView workbookViewId="0"/>
  </sheetViews>
  <sheetFormatPr baseColWidth="10" defaultRowHeight="12.75" x14ac:dyDescent="0.2"/>
  <cols>
    <col min="1" max="1" width="48.5703125" style="122" bestFit="1" customWidth="1"/>
    <col min="2" max="2" width="20.28515625" style="122" bestFit="1" customWidth="1"/>
    <col min="3" max="3" width="7.5703125" style="122" hidden="1" customWidth="1"/>
    <col min="4" max="5" width="20.140625" style="122" hidden="1" customWidth="1"/>
    <col min="6" max="6" width="8.7109375" style="133" hidden="1" customWidth="1"/>
    <col min="7" max="7" width="19.140625" style="122" hidden="1" customWidth="1"/>
    <col min="8" max="8" width="10.85546875" style="134" hidden="1" customWidth="1"/>
    <col min="9" max="9" width="18.85546875" style="134" bestFit="1" customWidth="1"/>
    <col min="10" max="11" width="18.28515625" style="122" bestFit="1" customWidth="1"/>
    <col min="12" max="16384" width="11.42578125" style="122"/>
  </cols>
  <sheetData>
    <row r="1" spans="1:11" x14ac:dyDescent="0.2">
      <c r="A1" s="117" t="s">
        <v>784</v>
      </c>
      <c r="B1" s="118" t="s">
        <v>785</v>
      </c>
      <c r="C1" s="119" t="s">
        <v>786</v>
      </c>
      <c r="D1" s="118" t="s">
        <v>787</v>
      </c>
      <c r="E1" s="118" t="s">
        <v>788</v>
      </c>
      <c r="F1" s="120" t="s">
        <v>789</v>
      </c>
      <c r="G1" s="118" t="s">
        <v>819</v>
      </c>
      <c r="H1" s="118" t="s">
        <v>790</v>
      </c>
      <c r="I1" s="118" t="s">
        <v>818</v>
      </c>
      <c r="J1" s="118" t="s">
        <v>1470</v>
      </c>
      <c r="K1" s="118" t="s">
        <v>1471</v>
      </c>
    </row>
    <row r="2" spans="1:11" x14ac:dyDescent="0.2">
      <c r="A2" s="123" t="s">
        <v>791</v>
      </c>
      <c r="B2" s="124">
        <f>SUM(B3:B6)</f>
        <v>10653989954</v>
      </c>
      <c r="C2" s="125">
        <f>+(E2/B2)-1</f>
        <v>-0.1999999999249108</v>
      </c>
      <c r="D2" s="124">
        <f>SUM(D3:D6)</f>
        <v>-2130797990</v>
      </c>
      <c r="E2" s="124">
        <f>SUM(E3:E6)</f>
        <v>8523191964</v>
      </c>
      <c r="F2" s="126">
        <f>+(G2/E2)-1</f>
        <v>2.3999999984043452E-2</v>
      </c>
      <c r="G2" s="124">
        <f>SUM(G3:G6)</f>
        <v>8727748571</v>
      </c>
      <c r="H2" s="127">
        <f>+(I2/G2)-1</f>
        <v>-7.8000000052934615E-2</v>
      </c>
      <c r="I2" s="124">
        <f t="shared" ref="I2" si="0">SUM(I3:I6)</f>
        <v>8046984182</v>
      </c>
      <c r="J2" s="124">
        <v>7972462265</v>
      </c>
      <c r="K2" s="124">
        <f>+B2-J2</f>
        <v>2681527689</v>
      </c>
    </row>
    <row r="3" spans="1:11" x14ac:dyDescent="0.2">
      <c r="A3" s="128" t="s">
        <v>791</v>
      </c>
      <c r="B3" s="129">
        <v>1807680646</v>
      </c>
      <c r="C3" s="125">
        <v>-0.2</v>
      </c>
      <c r="D3" s="130">
        <f>+ROUND(B3*C3,0)</f>
        <v>-361536129</v>
      </c>
      <c r="E3" s="130">
        <f>+B3+D3</f>
        <v>1446144517</v>
      </c>
      <c r="F3" s="126">
        <v>2.4E-2</v>
      </c>
      <c r="G3" s="130">
        <f>ROUND((E3*F3)+E3,0)</f>
        <v>1480851985</v>
      </c>
      <c r="H3" s="127">
        <v>-7.8E-2</v>
      </c>
      <c r="I3" s="129">
        <f>+ROUND((G3*H3)+G3,0)</f>
        <v>1365345530</v>
      </c>
      <c r="J3" s="129">
        <v>1224785035</v>
      </c>
      <c r="K3" s="129">
        <f t="shared" ref="K3:K28" si="1">+B3-J3</f>
        <v>582895611</v>
      </c>
    </row>
    <row r="4" spans="1:11" x14ac:dyDescent="0.2">
      <c r="A4" s="128" t="s">
        <v>792</v>
      </c>
      <c r="B4" s="129">
        <v>2530129111</v>
      </c>
      <c r="C4" s="125">
        <v>-0.2</v>
      </c>
      <c r="D4" s="130">
        <f t="shared" ref="D4:D27" si="2">+ROUND(B4*C4,0)</f>
        <v>-506025822</v>
      </c>
      <c r="E4" s="130">
        <f t="shared" ref="E4:E27" si="3">+B4+D4</f>
        <v>2024103289</v>
      </c>
      <c r="F4" s="126">
        <v>2.4E-2</v>
      </c>
      <c r="G4" s="130">
        <f t="shared" ref="G4:G27" si="4">ROUND((E4*F4)+E4,0)</f>
        <v>2072681768</v>
      </c>
      <c r="H4" s="127">
        <v>-7.8E-2</v>
      </c>
      <c r="I4" s="129">
        <f t="shared" ref="I4:I27" si="5">+ROUND((G4*H4)+G4,0)</f>
        <v>1911012590</v>
      </c>
      <c r="J4" s="129">
        <v>1811012590</v>
      </c>
      <c r="K4" s="129">
        <f t="shared" si="1"/>
        <v>719116521</v>
      </c>
    </row>
    <row r="5" spans="1:11" x14ac:dyDescent="0.2">
      <c r="A5" s="128" t="s">
        <v>793</v>
      </c>
      <c r="B5" s="129">
        <v>4719074741</v>
      </c>
      <c r="C5" s="125">
        <v>-0.2</v>
      </c>
      <c r="D5" s="130">
        <f t="shared" si="2"/>
        <v>-943814948</v>
      </c>
      <c r="E5" s="130">
        <f t="shared" si="3"/>
        <v>3775259793</v>
      </c>
      <c r="F5" s="126">
        <v>2.4E-2</v>
      </c>
      <c r="G5" s="130">
        <f t="shared" si="4"/>
        <v>3865866028</v>
      </c>
      <c r="H5" s="127">
        <v>-7.8E-2</v>
      </c>
      <c r="I5" s="129">
        <f t="shared" si="5"/>
        <v>3564328478</v>
      </c>
      <c r="J5" s="129">
        <v>3415944109</v>
      </c>
      <c r="K5" s="129">
        <f t="shared" si="1"/>
        <v>1303130632</v>
      </c>
    </row>
    <row r="6" spans="1:11" x14ac:dyDescent="0.2">
      <c r="A6" s="128" t="s">
        <v>794</v>
      </c>
      <c r="B6" s="129">
        <v>1597105456</v>
      </c>
      <c r="C6" s="125">
        <v>-0.2</v>
      </c>
      <c r="D6" s="130">
        <f t="shared" si="2"/>
        <v>-319421091</v>
      </c>
      <c r="E6" s="130">
        <f t="shared" si="3"/>
        <v>1277684365</v>
      </c>
      <c r="F6" s="126">
        <v>2.4E-2</v>
      </c>
      <c r="G6" s="130">
        <f t="shared" si="4"/>
        <v>1308348790</v>
      </c>
      <c r="H6" s="127">
        <v>-7.8E-2</v>
      </c>
      <c r="I6" s="129">
        <f t="shared" si="5"/>
        <v>1206297584</v>
      </c>
      <c r="J6" s="129">
        <v>1520720531</v>
      </c>
      <c r="K6" s="129">
        <f t="shared" si="1"/>
        <v>76384925</v>
      </c>
    </row>
    <row r="7" spans="1:11" x14ac:dyDescent="0.2">
      <c r="A7" s="123" t="s">
        <v>795</v>
      </c>
      <c r="B7" s="124">
        <f>SUM(B8:B10)</f>
        <v>54599388842</v>
      </c>
      <c r="C7" s="125">
        <f>+(E7/B7)-1</f>
        <v>-9.2504355105799574E-2</v>
      </c>
      <c r="D7" s="124">
        <f>SUM(D8:D10)</f>
        <v>-5050681254</v>
      </c>
      <c r="E7" s="124">
        <f>SUM(E8:E10)</f>
        <v>49548707588</v>
      </c>
      <c r="F7" s="126">
        <f>+(G7/E7)-1</f>
        <v>2.3999999997739607E-2</v>
      </c>
      <c r="G7" s="124">
        <f>SUM(G8:G10)</f>
        <v>50737876570</v>
      </c>
      <c r="H7" s="127">
        <f>+(I7/G7)-1</f>
        <v>-7.7999999990933766E-2</v>
      </c>
      <c r="I7" s="124">
        <f t="shared" ref="I7" si="6">SUM(I8:I10)</f>
        <v>46780322198</v>
      </c>
      <c r="J7" s="124">
        <v>46780322194</v>
      </c>
      <c r="K7" s="124">
        <f t="shared" si="1"/>
        <v>7819066648</v>
      </c>
    </row>
    <row r="8" spans="1:11" x14ac:dyDescent="0.2">
      <c r="A8" s="128" t="s">
        <v>795</v>
      </c>
      <c r="B8" s="129">
        <v>1722712626</v>
      </c>
      <c r="C8" s="125">
        <v>-0.2</v>
      </c>
      <c r="D8" s="130">
        <f t="shared" si="2"/>
        <v>-344542525</v>
      </c>
      <c r="E8" s="130">
        <f t="shared" si="3"/>
        <v>1378170101</v>
      </c>
      <c r="F8" s="126">
        <v>2.4E-2</v>
      </c>
      <c r="G8" s="130">
        <f t="shared" si="4"/>
        <v>1411246183</v>
      </c>
      <c r="H8" s="127">
        <v>-7.8E-2</v>
      </c>
      <c r="I8" s="129">
        <f t="shared" si="5"/>
        <v>1301168981</v>
      </c>
      <c r="J8" s="129">
        <v>1301168981</v>
      </c>
      <c r="K8" s="129">
        <f t="shared" si="1"/>
        <v>421543645</v>
      </c>
    </row>
    <row r="9" spans="1:11" x14ac:dyDescent="0.2">
      <c r="A9" s="128" t="s">
        <v>796</v>
      </c>
      <c r="B9" s="129">
        <v>48325584403</v>
      </c>
      <c r="C9" s="125">
        <v>-7.8548876602190704E-2</v>
      </c>
      <c r="D9" s="130">
        <f t="shared" si="2"/>
        <v>-3795920366</v>
      </c>
      <c r="E9" s="130">
        <f t="shared" si="3"/>
        <v>44529664037</v>
      </c>
      <c r="F9" s="126">
        <v>2.4E-2</v>
      </c>
      <c r="G9" s="130">
        <f t="shared" si="4"/>
        <v>45598375974</v>
      </c>
      <c r="H9" s="127">
        <v>-7.8E-2</v>
      </c>
      <c r="I9" s="129">
        <f t="shared" si="5"/>
        <v>42041702648</v>
      </c>
      <c r="J9" s="129">
        <v>42041702648</v>
      </c>
      <c r="K9" s="129">
        <f t="shared" si="1"/>
        <v>6283881755</v>
      </c>
    </row>
    <row r="10" spans="1:11" x14ac:dyDescent="0.2">
      <c r="A10" s="128" t="s">
        <v>797</v>
      </c>
      <c r="B10" s="129">
        <v>4551091813</v>
      </c>
      <c r="C10" s="125">
        <v>-0.2</v>
      </c>
      <c r="D10" s="130">
        <f t="shared" si="2"/>
        <v>-910218363</v>
      </c>
      <c r="E10" s="130">
        <f t="shared" si="3"/>
        <v>3640873450</v>
      </c>
      <c r="F10" s="126">
        <v>2.4E-2</v>
      </c>
      <c r="G10" s="130">
        <f t="shared" si="4"/>
        <v>3728254413</v>
      </c>
      <c r="H10" s="127">
        <v>-7.8E-2</v>
      </c>
      <c r="I10" s="129">
        <f t="shared" si="5"/>
        <v>3437450569</v>
      </c>
      <c r="J10" s="129">
        <v>3437450565</v>
      </c>
      <c r="K10" s="129">
        <f t="shared" si="1"/>
        <v>1113641248</v>
      </c>
    </row>
    <row r="11" spans="1:11" x14ac:dyDescent="0.2">
      <c r="A11" s="123" t="s">
        <v>798</v>
      </c>
      <c r="B11" s="124">
        <f>SUM(B12:B14)</f>
        <v>18416928859</v>
      </c>
      <c r="C11" s="125">
        <f>+(E11/B11)-1</f>
        <v>-0.2000000000108596</v>
      </c>
      <c r="D11" s="124">
        <f>SUM(D12:D14)</f>
        <v>-3683385772</v>
      </c>
      <c r="E11" s="124">
        <f>SUM(E12:E14)</f>
        <v>14733543087</v>
      </c>
      <c r="F11" s="126">
        <f>+(G11/E11)-1</f>
        <v>2.3999999994027243E-2</v>
      </c>
      <c r="G11" s="124">
        <f>SUM(G12:G14)</f>
        <v>15087148121</v>
      </c>
      <c r="H11" s="127">
        <f>+(I11/G11)-1</f>
        <v>-7.8000000037250272E-2</v>
      </c>
      <c r="I11" s="124">
        <f t="shared" ref="I11" si="7">SUM(I12:I14)</f>
        <v>13910350567</v>
      </c>
      <c r="J11" s="124">
        <v>13655310150</v>
      </c>
      <c r="K11" s="124">
        <f t="shared" si="1"/>
        <v>4761618709</v>
      </c>
    </row>
    <row r="12" spans="1:11" x14ac:dyDescent="0.2">
      <c r="A12" s="128" t="s">
        <v>798</v>
      </c>
      <c r="B12" s="129">
        <v>12588233589</v>
      </c>
      <c r="C12" s="125">
        <v>-0.2</v>
      </c>
      <c r="D12" s="130">
        <f t="shared" si="2"/>
        <v>-2517646718</v>
      </c>
      <c r="E12" s="130">
        <f t="shared" si="3"/>
        <v>10070586871</v>
      </c>
      <c r="F12" s="126">
        <v>2.4E-2</v>
      </c>
      <c r="G12" s="130">
        <f t="shared" si="4"/>
        <v>10312280956</v>
      </c>
      <c r="H12" s="127">
        <v>-7.8E-2</v>
      </c>
      <c r="I12" s="129">
        <f t="shared" si="5"/>
        <v>9507923041</v>
      </c>
      <c r="J12" s="129">
        <v>7617436762</v>
      </c>
      <c r="K12" s="129">
        <f t="shared" si="1"/>
        <v>4970796827</v>
      </c>
    </row>
    <row r="13" spans="1:11" x14ac:dyDescent="0.2">
      <c r="A13" s="128" t="s">
        <v>799</v>
      </c>
      <c r="B13" s="129">
        <v>3040538942</v>
      </c>
      <c r="C13" s="125">
        <v>-0.2</v>
      </c>
      <c r="D13" s="130">
        <f t="shared" si="2"/>
        <v>-608107788</v>
      </c>
      <c r="E13" s="130">
        <f t="shared" si="3"/>
        <v>2432431154</v>
      </c>
      <c r="F13" s="126">
        <v>2.4E-2</v>
      </c>
      <c r="G13" s="130">
        <f t="shared" si="4"/>
        <v>2490809502</v>
      </c>
      <c r="H13" s="127">
        <v>-7.8E-2</v>
      </c>
      <c r="I13" s="129">
        <f t="shared" si="5"/>
        <v>2296526361</v>
      </c>
      <c r="J13" s="129">
        <v>3015771652</v>
      </c>
      <c r="K13" s="129">
        <f t="shared" si="1"/>
        <v>24767290</v>
      </c>
    </row>
    <row r="14" spans="1:11" x14ac:dyDescent="0.2">
      <c r="A14" s="128" t="s">
        <v>800</v>
      </c>
      <c r="B14" s="129">
        <v>2788156328</v>
      </c>
      <c r="C14" s="125">
        <v>-0.2</v>
      </c>
      <c r="D14" s="130">
        <f t="shared" si="2"/>
        <v>-557631266</v>
      </c>
      <c r="E14" s="130">
        <f t="shared" si="3"/>
        <v>2230525062</v>
      </c>
      <c r="F14" s="126">
        <v>2.4E-2</v>
      </c>
      <c r="G14" s="130">
        <f t="shared" si="4"/>
        <v>2284057663</v>
      </c>
      <c r="H14" s="127">
        <v>-7.8E-2</v>
      </c>
      <c r="I14" s="129">
        <f t="shared" si="5"/>
        <v>2105901165</v>
      </c>
      <c r="J14" s="129">
        <v>3022101736</v>
      </c>
      <c r="K14" s="129">
        <f t="shared" si="1"/>
        <v>-233945408</v>
      </c>
    </row>
    <row r="15" spans="1:11" x14ac:dyDescent="0.2">
      <c r="A15" s="123" t="s">
        <v>801</v>
      </c>
      <c r="B15" s="124">
        <f>SUM(B16:B21)</f>
        <v>7648651944</v>
      </c>
      <c r="C15" s="125">
        <f>+(E15/B15)-1</f>
        <v>-0.20000000002614837</v>
      </c>
      <c r="D15" s="124">
        <f>SUM(D16:D21)</f>
        <v>-1529730389</v>
      </c>
      <c r="E15" s="124">
        <f>SUM(E16:E21)</f>
        <v>6118921555</v>
      </c>
      <c r="F15" s="126">
        <f>+(G15/E15)-1</f>
        <v>2.3999999947703188E-2</v>
      </c>
      <c r="G15" s="124">
        <f>SUM(G16:G21)</f>
        <v>6265775672</v>
      </c>
      <c r="H15" s="127">
        <f>+(I15/G15)-1</f>
        <v>-7.8000000093204735E-2</v>
      </c>
      <c r="I15" s="124">
        <f t="shared" ref="I15" si="8">SUM(I16:I21)</f>
        <v>5777045169</v>
      </c>
      <c r="J15" s="124">
        <v>6025675068</v>
      </c>
      <c r="K15" s="124">
        <f t="shared" si="1"/>
        <v>1622976876</v>
      </c>
    </row>
    <row r="16" spans="1:11" x14ac:dyDescent="0.2">
      <c r="A16" s="128" t="s">
        <v>801</v>
      </c>
      <c r="B16" s="129">
        <v>526874040</v>
      </c>
      <c r="C16" s="125">
        <v>-0.2</v>
      </c>
      <c r="D16" s="130">
        <f t="shared" si="2"/>
        <v>-105374808</v>
      </c>
      <c r="E16" s="130">
        <f t="shared" si="3"/>
        <v>421499232</v>
      </c>
      <c r="F16" s="126">
        <v>2.4E-2</v>
      </c>
      <c r="G16" s="130">
        <f t="shared" si="4"/>
        <v>431615214</v>
      </c>
      <c r="H16" s="127">
        <v>-7.8E-2</v>
      </c>
      <c r="I16" s="129">
        <f t="shared" si="5"/>
        <v>397949227</v>
      </c>
      <c r="J16" s="129">
        <v>781874040</v>
      </c>
      <c r="K16" s="129">
        <f t="shared" si="1"/>
        <v>-255000000</v>
      </c>
    </row>
    <row r="17" spans="1:11" x14ac:dyDescent="0.2">
      <c r="A17" s="128" t="s">
        <v>802</v>
      </c>
      <c r="B17" s="129">
        <v>2591028344</v>
      </c>
      <c r="C17" s="125">
        <v>-0.2</v>
      </c>
      <c r="D17" s="130">
        <f t="shared" si="2"/>
        <v>-518205669</v>
      </c>
      <c r="E17" s="130">
        <f t="shared" si="3"/>
        <v>2072822675</v>
      </c>
      <c r="F17" s="126">
        <v>2.4E-2</v>
      </c>
      <c r="G17" s="130">
        <f t="shared" si="4"/>
        <v>2122570419</v>
      </c>
      <c r="H17" s="127">
        <v>-7.8E-2</v>
      </c>
      <c r="I17" s="129">
        <f t="shared" si="5"/>
        <v>1957009926</v>
      </c>
      <c r="J17" s="129">
        <v>1488482996</v>
      </c>
      <c r="K17" s="129">
        <f t="shared" si="1"/>
        <v>1102545348</v>
      </c>
    </row>
    <row r="18" spans="1:11" x14ac:dyDescent="0.2">
      <c r="A18" s="128" t="s">
        <v>803</v>
      </c>
      <c r="B18" s="129">
        <v>1796788648</v>
      </c>
      <c r="C18" s="125">
        <v>-0.2</v>
      </c>
      <c r="D18" s="130">
        <f t="shared" si="2"/>
        <v>-359357730</v>
      </c>
      <c r="E18" s="130">
        <f t="shared" si="3"/>
        <v>1437430918</v>
      </c>
      <c r="F18" s="126">
        <v>2.4E-2</v>
      </c>
      <c r="G18" s="130">
        <f t="shared" si="4"/>
        <v>1471929260</v>
      </c>
      <c r="H18" s="127">
        <v>-7.8E-2</v>
      </c>
      <c r="I18" s="129">
        <f>+ROUND((G18*H18)+G18,0)</f>
        <v>1357118778</v>
      </c>
      <c r="J18" s="129">
        <v>1290118778</v>
      </c>
      <c r="K18" s="129">
        <f t="shared" si="1"/>
        <v>506669870</v>
      </c>
    </row>
    <row r="19" spans="1:11" x14ac:dyDescent="0.2">
      <c r="A19" s="128" t="s">
        <v>804</v>
      </c>
      <c r="B19" s="129">
        <v>962902700</v>
      </c>
      <c r="C19" s="125">
        <v>-0.2</v>
      </c>
      <c r="D19" s="130">
        <f t="shared" si="2"/>
        <v>-192580540</v>
      </c>
      <c r="E19" s="130">
        <f t="shared" si="3"/>
        <v>770322160</v>
      </c>
      <c r="F19" s="126">
        <v>2.4E-2</v>
      </c>
      <c r="G19" s="130">
        <f t="shared" si="4"/>
        <v>788809892</v>
      </c>
      <c r="H19" s="127">
        <v>-7.8E-2</v>
      </c>
      <c r="I19" s="129">
        <f t="shared" si="5"/>
        <v>727282720</v>
      </c>
      <c r="J19" s="129">
        <v>1109509130</v>
      </c>
      <c r="K19" s="129">
        <f t="shared" si="1"/>
        <v>-146606430</v>
      </c>
    </row>
    <row r="20" spans="1:11" x14ac:dyDescent="0.2">
      <c r="A20" s="128" t="s">
        <v>805</v>
      </c>
      <c r="B20" s="129">
        <v>254013200</v>
      </c>
      <c r="C20" s="125">
        <v>-0.2</v>
      </c>
      <c r="D20" s="130">
        <f t="shared" si="2"/>
        <v>-50802640</v>
      </c>
      <c r="E20" s="130">
        <f t="shared" si="3"/>
        <v>203210560</v>
      </c>
      <c r="F20" s="126">
        <v>2.4E-2</v>
      </c>
      <c r="G20" s="130">
        <f t="shared" si="4"/>
        <v>208087613</v>
      </c>
      <c r="H20" s="127">
        <v>-7.8E-2</v>
      </c>
      <c r="I20" s="129">
        <f t="shared" si="5"/>
        <v>191856779</v>
      </c>
      <c r="J20" s="129">
        <v>246080566</v>
      </c>
      <c r="K20" s="129">
        <f t="shared" si="1"/>
        <v>7932634</v>
      </c>
    </row>
    <row r="21" spans="1:11" x14ac:dyDescent="0.2">
      <c r="A21" s="128" t="s">
        <v>806</v>
      </c>
      <c r="B21" s="129">
        <v>1517045012</v>
      </c>
      <c r="C21" s="125">
        <v>-0.2</v>
      </c>
      <c r="D21" s="130">
        <f t="shared" si="2"/>
        <v>-303409002</v>
      </c>
      <c r="E21" s="130">
        <f t="shared" si="3"/>
        <v>1213636010</v>
      </c>
      <c r="F21" s="126">
        <v>2.4E-2</v>
      </c>
      <c r="G21" s="130">
        <f t="shared" si="4"/>
        <v>1242763274</v>
      </c>
      <c r="H21" s="127">
        <v>-7.8E-2</v>
      </c>
      <c r="I21" s="129">
        <f t="shared" si="5"/>
        <v>1145827739</v>
      </c>
      <c r="J21" s="129">
        <v>1109609558</v>
      </c>
      <c r="K21" s="129">
        <f t="shared" si="1"/>
        <v>407435454</v>
      </c>
    </row>
    <row r="22" spans="1:11" x14ac:dyDescent="0.2">
      <c r="A22" s="123" t="s">
        <v>807</v>
      </c>
      <c r="B22" s="124">
        <f>SUM(B23:B27)</f>
        <v>5914401874</v>
      </c>
      <c r="C22" s="125">
        <f>+(E22/B22)-1</f>
        <v>-0.20000000003381579</v>
      </c>
      <c r="D22" s="124">
        <f>SUM(D23:D27)</f>
        <v>-1182880375</v>
      </c>
      <c r="E22" s="124">
        <f>SUM(E23:E27)</f>
        <v>4731521499</v>
      </c>
      <c r="F22" s="126">
        <f>+(G22/E22)-1</f>
        <v>2.4000000005072408E-2</v>
      </c>
      <c r="G22" s="124">
        <f>SUM(G23:G27)</f>
        <v>4845078015</v>
      </c>
      <c r="H22" s="127">
        <f>+(I22/G22)-1</f>
        <v>-7.7999999964912803E-2</v>
      </c>
      <c r="I22" s="124">
        <f t="shared" ref="I22" si="9">SUM(I23:I27)</f>
        <v>4467161930</v>
      </c>
      <c r="J22" s="124">
        <v>4467161930</v>
      </c>
      <c r="K22" s="124">
        <f t="shared" si="1"/>
        <v>1447239944</v>
      </c>
    </row>
    <row r="23" spans="1:11" x14ac:dyDescent="0.2">
      <c r="A23" s="128" t="s">
        <v>807</v>
      </c>
      <c r="B23" s="130">
        <v>336675600</v>
      </c>
      <c r="C23" s="125">
        <v>-0.2</v>
      </c>
      <c r="D23" s="130">
        <f t="shared" si="2"/>
        <v>-67335120</v>
      </c>
      <c r="E23" s="130">
        <f t="shared" si="3"/>
        <v>269340480</v>
      </c>
      <c r="F23" s="126">
        <v>2.4E-2</v>
      </c>
      <c r="G23" s="130">
        <f t="shared" si="4"/>
        <v>275804652</v>
      </c>
      <c r="H23" s="127">
        <v>-7.8E-2</v>
      </c>
      <c r="I23" s="130">
        <f t="shared" si="5"/>
        <v>254291889</v>
      </c>
      <c r="J23" s="130">
        <v>461532064</v>
      </c>
      <c r="K23" s="130">
        <f t="shared" si="1"/>
        <v>-124856464</v>
      </c>
    </row>
    <row r="24" spans="1:11" x14ac:dyDescent="0.2">
      <c r="A24" s="128" t="s">
        <v>808</v>
      </c>
      <c r="B24" s="130">
        <v>3131052148</v>
      </c>
      <c r="C24" s="125">
        <v>-0.2</v>
      </c>
      <c r="D24" s="130">
        <f t="shared" si="2"/>
        <v>-626210430</v>
      </c>
      <c r="E24" s="130">
        <f t="shared" si="3"/>
        <v>2504841718</v>
      </c>
      <c r="F24" s="126">
        <v>2.4E-2</v>
      </c>
      <c r="G24" s="130">
        <f t="shared" si="4"/>
        <v>2564957919</v>
      </c>
      <c r="H24" s="127">
        <v>-7.8E-2</v>
      </c>
      <c r="I24" s="130">
        <f t="shared" si="5"/>
        <v>2364891201</v>
      </c>
      <c r="J24" s="130">
        <v>2159774889</v>
      </c>
      <c r="K24" s="130">
        <f t="shared" si="1"/>
        <v>971277259</v>
      </c>
    </row>
    <row r="25" spans="1:11" x14ac:dyDescent="0.2">
      <c r="A25" s="128" t="s">
        <v>809</v>
      </c>
      <c r="B25" s="130">
        <v>1258195259</v>
      </c>
      <c r="C25" s="125">
        <v>-0.2</v>
      </c>
      <c r="D25" s="130">
        <f t="shared" si="2"/>
        <v>-251639052</v>
      </c>
      <c r="E25" s="130">
        <f t="shared" si="3"/>
        <v>1006556207</v>
      </c>
      <c r="F25" s="126">
        <v>2.4E-2</v>
      </c>
      <c r="G25" s="130">
        <f t="shared" si="4"/>
        <v>1030713556</v>
      </c>
      <c r="H25" s="127">
        <v>-7.8E-2</v>
      </c>
      <c r="I25" s="130">
        <f t="shared" si="5"/>
        <v>950317899</v>
      </c>
      <c r="J25" s="130">
        <v>873298844</v>
      </c>
      <c r="K25" s="130">
        <f t="shared" si="1"/>
        <v>384896415</v>
      </c>
    </row>
    <row r="26" spans="1:11" x14ac:dyDescent="0.2">
      <c r="A26" s="128" t="s">
        <v>810</v>
      </c>
      <c r="B26" s="130">
        <v>600853960</v>
      </c>
      <c r="C26" s="125">
        <v>-0.2</v>
      </c>
      <c r="D26" s="130">
        <f t="shared" si="2"/>
        <v>-120170792</v>
      </c>
      <c r="E26" s="130">
        <f t="shared" si="3"/>
        <v>480683168</v>
      </c>
      <c r="F26" s="126">
        <v>2.4E-2</v>
      </c>
      <c r="G26" s="130">
        <f t="shared" si="4"/>
        <v>492219564</v>
      </c>
      <c r="H26" s="127">
        <v>-7.8E-2</v>
      </c>
      <c r="I26" s="130">
        <f t="shared" si="5"/>
        <v>453826438</v>
      </c>
      <c r="J26" s="130">
        <v>542783030</v>
      </c>
      <c r="K26" s="130">
        <f t="shared" si="1"/>
        <v>58070930</v>
      </c>
    </row>
    <row r="27" spans="1:11" x14ac:dyDescent="0.2">
      <c r="A27" s="128" t="s">
        <v>811</v>
      </c>
      <c r="B27" s="130">
        <v>587624907</v>
      </c>
      <c r="C27" s="125">
        <v>-0.2</v>
      </c>
      <c r="D27" s="130">
        <f t="shared" si="2"/>
        <v>-117524981</v>
      </c>
      <c r="E27" s="130">
        <f t="shared" si="3"/>
        <v>470099926</v>
      </c>
      <c r="F27" s="126">
        <v>2.4E-2</v>
      </c>
      <c r="G27" s="130">
        <f t="shared" si="4"/>
        <v>481382324</v>
      </c>
      <c r="H27" s="127">
        <v>-7.8E-2</v>
      </c>
      <c r="I27" s="130">
        <f t="shared" si="5"/>
        <v>443834503</v>
      </c>
      <c r="J27" s="130">
        <v>429773103</v>
      </c>
      <c r="K27" s="130">
        <f t="shared" si="1"/>
        <v>157851804</v>
      </c>
    </row>
    <row r="28" spans="1:11" x14ac:dyDescent="0.2">
      <c r="A28" s="131" t="s">
        <v>812</v>
      </c>
      <c r="B28" s="132">
        <f>+B22+B15+B11+B7+B2</f>
        <v>97233361473</v>
      </c>
      <c r="C28" s="125">
        <f>+(E28/B28)-1</f>
        <v>-0.13963803754506854</v>
      </c>
      <c r="D28" s="124">
        <f>+D22+D15+D11+D7+D2</f>
        <v>-13577475780</v>
      </c>
      <c r="E28" s="124">
        <f>+E22+E15+E11+E7+E2</f>
        <v>83655885693</v>
      </c>
      <c r="F28" s="126">
        <f>+(G28/E28)-1</f>
        <v>2.3999999992445176E-2</v>
      </c>
      <c r="G28" s="124">
        <f>+G22+G15+G11+G7+G2</f>
        <v>85663626949</v>
      </c>
      <c r="H28" s="127">
        <f>+(I28/G28)-1</f>
        <v>-7.8000000011416715E-2</v>
      </c>
      <c r="I28" s="132">
        <f>+I22+I15+I11+I7+I2</f>
        <v>78981864046</v>
      </c>
      <c r="J28" s="132">
        <v>78900931607</v>
      </c>
      <c r="K28" s="132">
        <f t="shared" si="1"/>
        <v>18332429866</v>
      </c>
    </row>
    <row r="30" spans="1:11" ht="14.25" x14ac:dyDescent="0.2">
      <c r="A30" s="135" t="s">
        <v>75</v>
      </c>
      <c r="B30" s="136" t="s">
        <v>813</v>
      </c>
      <c r="C30" s="1"/>
      <c r="D30" s="1"/>
      <c r="E30" s="1"/>
      <c r="G30" s="121"/>
      <c r="I30" s="121"/>
    </row>
    <row r="31" spans="1:11" ht="14.25" x14ac:dyDescent="0.2">
      <c r="A31" s="135" t="s">
        <v>814</v>
      </c>
      <c r="B31" s="137">
        <v>97233361473.000015</v>
      </c>
      <c r="C31" s="1"/>
      <c r="D31" s="1"/>
      <c r="E31" s="1"/>
      <c r="G31" s="121"/>
    </row>
    <row r="32" spans="1:11" ht="14.25" x14ac:dyDescent="0.2">
      <c r="A32" s="135" t="s">
        <v>815</v>
      </c>
      <c r="B32" s="137">
        <v>13577475780</v>
      </c>
      <c r="C32" s="1"/>
      <c r="D32" s="1"/>
      <c r="E32" s="1"/>
      <c r="G32" s="121"/>
    </row>
    <row r="33" spans="1:8" ht="14.25" x14ac:dyDescent="0.2">
      <c r="A33" s="135" t="s">
        <v>816</v>
      </c>
      <c r="B33" s="137">
        <f>+B31-B32</f>
        <v>83655885693.000015</v>
      </c>
      <c r="C33" s="1"/>
      <c r="D33" s="1"/>
      <c r="E33" s="1"/>
      <c r="G33" s="121"/>
    </row>
    <row r="34" spans="1:8" ht="14.25" x14ac:dyDescent="0.2">
      <c r="A34" s="135" t="s">
        <v>817</v>
      </c>
      <c r="B34" s="138">
        <f>+B32/B31</f>
        <v>0.13963803754506857</v>
      </c>
      <c r="C34" s="1"/>
      <c r="D34" s="1"/>
      <c r="E34" s="1"/>
      <c r="G34" s="121"/>
      <c r="H34" s="139"/>
    </row>
    <row r="35" spans="1:8" ht="14.25" x14ac:dyDescent="0.2">
      <c r="C35" s="1"/>
      <c r="D35" s="1"/>
      <c r="E35" s="1"/>
    </row>
    <row r="36" spans="1:8" ht="14.25" x14ac:dyDescent="0.2">
      <c r="C36" s="1"/>
      <c r="D36" s="1"/>
      <c r="E36" s="1"/>
      <c r="F36" s="140"/>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2">
    <tabColor theme="0" tint="-0.499984740745262"/>
  </sheetPr>
  <dimension ref="A1:L36"/>
  <sheetViews>
    <sheetView topLeftCell="A16" workbookViewId="0">
      <selection activeCell="A17" sqref="A17"/>
    </sheetView>
  </sheetViews>
  <sheetFormatPr baseColWidth="10" defaultRowHeight="12.75" x14ac:dyDescent="0.2"/>
  <cols>
    <col min="1" max="1" width="48.5703125" style="70" bestFit="1" customWidth="1"/>
    <col min="2" max="2" width="20.140625" style="70" bestFit="1" customWidth="1"/>
    <col min="3" max="3" width="7.5703125" style="70" bestFit="1" customWidth="1"/>
    <col min="4" max="5" width="20.140625" style="70" customWidth="1"/>
    <col min="6" max="6" width="8.7109375" style="87" bestFit="1" customWidth="1"/>
    <col min="7" max="7" width="19.140625" style="70" bestFit="1" customWidth="1"/>
    <col min="8" max="8" width="10.85546875" style="69" bestFit="1" customWidth="1"/>
    <col min="9" max="9" width="18.140625" style="69" bestFit="1" customWidth="1"/>
    <col min="10" max="10" width="7.5703125" style="69" customWidth="1"/>
    <col min="11" max="11" width="17.7109375" style="70" bestFit="1" customWidth="1"/>
    <col min="12" max="16384" width="11.42578125" style="70"/>
  </cols>
  <sheetData>
    <row r="1" spans="1:12" x14ac:dyDescent="0.2">
      <c r="A1" s="65" t="s">
        <v>784</v>
      </c>
      <c r="B1" s="66" t="s">
        <v>785</v>
      </c>
      <c r="C1" s="67" t="s">
        <v>786</v>
      </c>
      <c r="D1" s="66" t="s">
        <v>787</v>
      </c>
      <c r="E1" s="66" t="s">
        <v>788</v>
      </c>
      <c r="F1" s="68" t="s">
        <v>789</v>
      </c>
      <c r="G1" s="66" t="s">
        <v>819</v>
      </c>
      <c r="H1" s="66" t="s">
        <v>790</v>
      </c>
      <c r="I1" s="66" t="s">
        <v>818</v>
      </c>
    </row>
    <row r="2" spans="1:12" x14ac:dyDescent="0.2">
      <c r="A2" s="71" t="s">
        <v>791</v>
      </c>
      <c r="B2" s="72">
        <f>SUM(B3:B6)</f>
        <v>10653989954</v>
      </c>
      <c r="C2" s="73">
        <f>+(E2/B2)-1</f>
        <v>-0.1999999999249108</v>
      </c>
      <c r="D2" s="72">
        <f>SUM(D3:D6)</f>
        <v>-2130797990</v>
      </c>
      <c r="E2" s="72">
        <f>SUM(E3:E6)</f>
        <v>8523191964</v>
      </c>
      <c r="F2" s="74">
        <f>+(G2/E2)-1</f>
        <v>2.3999999984043452E-2</v>
      </c>
      <c r="G2" s="72">
        <f>SUM(G3:G6)</f>
        <v>8727748571</v>
      </c>
      <c r="H2" s="75">
        <f>+(I2/G2)-1</f>
        <v>-7.8000000052934615E-2</v>
      </c>
      <c r="I2" s="76">
        <f>SUM(I3:I6)</f>
        <v>8046984182</v>
      </c>
      <c r="J2" s="77"/>
    </row>
    <row r="3" spans="1:12" x14ac:dyDescent="0.2">
      <c r="A3" s="78" t="s">
        <v>791</v>
      </c>
      <c r="B3" s="79">
        <v>1807680646</v>
      </c>
      <c r="C3" s="73">
        <v>-0.2</v>
      </c>
      <c r="D3" s="80">
        <f>+ROUND(B3*C3,0)</f>
        <v>-361536129</v>
      </c>
      <c r="E3" s="80">
        <f>+B3+D3</f>
        <v>1446144517</v>
      </c>
      <c r="F3" s="74">
        <v>2.4E-2</v>
      </c>
      <c r="G3" s="80">
        <f>ROUND((E3*F3)+E3,0)</f>
        <v>1480851985</v>
      </c>
      <c r="H3" s="75">
        <v>-7.8E-2</v>
      </c>
      <c r="I3" s="92">
        <f>+ROUND((G3*H3)+G3,0)</f>
        <v>1365345530</v>
      </c>
    </row>
    <row r="4" spans="1:12" x14ac:dyDescent="0.2">
      <c r="A4" s="78" t="s">
        <v>792</v>
      </c>
      <c r="B4" s="79">
        <v>2530129111</v>
      </c>
      <c r="C4" s="73">
        <v>-0.2</v>
      </c>
      <c r="D4" s="80">
        <f>+ROUND(B4*C4,0)</f>
        <v>-506025822</v>
      </c>
      <c r="E4" s="80">
        <f>+B4+D4</f>
        <v>2024103289</v>
      </c>
      <c r="F4" s="74">
        <v>2.4E-2</v>
      </c>
      <c r="G4" s="80">
        <f>ROUND((E4*F4)+E4,0)</f>
        <v>2072681768</v>
      </c>
      <c r="H4" s="75">
        <v>-7.8E-2</v>
      </c>
      <c r="I4" s="92">
        <f>+ROUND((G4*H4)+G4,0)</f>
        <v>1911012590</v>
      </c>
    </row>
    <row r="5" spans="1:12" x14ac:dyDescent="0.2">
      <c r="A5" s="78" t="s">
        <v>793</v>
      </c>
      <c r="B5" s="79">
        <v>4719074741</v>
      </c>
      <c r="C5" s="73">
        <v>-0.2</v>
      </c>
      <c r="D5" s="80">
        <f>+ROUND(B5*C5,0)</f>
        <v>-943814948</v>
      </c>
      <c r="E5" s="80">
        <f>+B5+D5</f>
        <v>3775259793</v>
      </c>
      <c r="F5" s="74">
        <v>2.4E-2</v>
      </c>
      <c r="G5" s="80">
        <f>ROUND((E5*F5)+E5,0)</f>
        <v>3865866028</v>
      </c>
      <c r="H5" s="75">
        <v>-7.8E-2</v>
      </c>
      <c r="I5" s="92">
        <f>+ROUND((G5*H5)+G5,0)</f>
        <v>3564328478</v>
      </c>
    </row>
    <row r="6" spans="1:12" x14ac:dyDescent="0.2">
      <c r="A6" s="78" t="s">
        <v>794</v>
      </c>
      <c r="B6" s="79">
        <v>1597105456</v>
      </c>
      <c r="C6" s="73">
        <v>-0.2</v>
      </c>
      <c r="D6" s="80">
        <f>+ROUND(B6*C6,0)</f>
        <v>-319421091</v>
      </c>
      <c r="E6" s="80">
        <f>+B6+D6</f>
        <v>1277684365</v>
      </c>
      <c r="F6" s="74">
        <v>2.4E-2</v>
      </c>
      <c r="G6" s="80">
        <f>ROUND((E6*F6)+E6,0)</f>
        <v>1308348790</v>
      </c>
      <c r="H6" s="75">
        <v>-7.8E-2</v>
      </c>
      <c r="I6" s="92">
        <f>+ROUND((G6*H6)+G6,0)</f>
        <v>1206297584</v>
      </c>
    </row>
    <row r="7" spans="1:12" x14ac:dyDescent="0.2">
      <c r="A7" s="71" t="s">
        <v>795</v>
      </c>
      <c r="B7" s="72">
        <f>SUM(B8:B10)</f>
        <v>54599388842</v>
      </c>
      <c r="C7" s="73">
        <f>+(E7/B7)-1</f>
        <v>-9.2504355105799574E-2</v>
      </c>
      <c r="D7" s="72">
        <f>SUM(D8:D10)</f>
        <v>-5050681254</v>
      </c>
      <c r="E7" s="72">
        <f>SUM(E8:E10)</f>
        <v>49548707588</v>
      </c>
      <c r="F7" s="74">
        <f>+(G7/E7)-1</f>
        <v>2.3999999997739607E-2</v>
      </c>
      <c r="G7" s="72">
        <f>SUM(G8:G10)</f>
        <v>50737876570</v>
      </c>
      <c r="H7" s="75">
        <f>+(I7/G7)-1</f>
        <v>-7.7999999990933766E-2</v>
      </c>
      <c r="I7" s="76">
        <f>SUM(I8:I10)</f>
        <v>46780322198</v>
      </c>
      <c r="K7" s="81"/>
      <c r="L7" s="17"/>
    </row>
    <row r="8" spans="1:12" x14ac:dyDescent="0.2">
      <c r="A8" s="78" t="s">
        <v>795</v>
      </c>
      <c r="B8" s="79">
        <v>1722712626</v>
      </c>
      <c r="C8" s="73">
        <v>-0.2</v>
      </c>
      <c r="D8" s="80">
        <f>+ROUND(B8*C8,0)</f>
        <v>-344542525</v>
      </c>
      <c r="E8" s="80">
        <f>+B8+D8</f>
        <v>1378170101</v>
      </c>
      <c r="F8" s="74">
        <v>2.4E-2</v>
      </c>
      <c r="G8" s="80">
        <f>ROUND((E8*F8)+E8,0)</f>
        <v>1411246183</v>
      </c>
      <c r="H8" s="75">
        <v>-7.8E-2</v>
      </c>
      <c r="I8" s="92">
        <f>+ROUND((G8*H8)+G8,0)</f>
        <v>1301168981</v>
      </c>
      <c r="K8" s="81"/>
      <c r="L8" s="17"/>
    </row>
    <row r="9" spans="1:12" x14ac:dyDescent="0.2">
      <c r="A9" s="78" t="s">
        <v>796</v>
      </c>
      <c r="B9" s="79">
        <v>48325584403</v>
      </c>
      <c r="C9" s="73">
        <v>-7.8548876602190704E-2</v>
      </c>
      <c r="D9" s="80">
        <f>+ROUND(B9*C9,0)</f>
        <v>-3795920366</v>
      </c>
      <c r="E9" s="80">
        <f>+B9+D9</f>
        <v>44529664037</v>
      </c>
      <c r="F9" s="74">
        <v>2.4E-2</v>
      </c>
      <c r="G9" s="80">
        <f>ROUND((E9*F9)+E9,0)</f>
        <v>45598375974</v>
      </c>
      <c r="H9" s="75">
        <v>-7.8E-2</v>
      </c>
      <c r="I9" s="92">
        <f>+ROUND((G9*H9)+G9,0)</f>
        <v>42041702648</v>
      </c>
      <c r="K9" s="17"/>
      <c r="L9" s="82"/>
    </row>
    <row r="10" spans="1:12" x14ac:dyDescent="0.2">
      <c r="A10" s="78" t="s">
        <v>797</v>
      </c>
      <c r="B10" s="79">
        <v>4551091813</v>
      </c>
      <c r="C10" s="73">
        <v>-0.2</v>
      </c>
      <c r="D10" s="80">
        <f>+ROUND(B10*C10,0)</f>
        <v>-910218363</v>
      </c>
      <c r="E10" s="80">
        <f>+B10+D10</f>
        <v>3640873450</v>
      </c>
      <c r="F10" s="74">
        <v>2.4E-2</v>
      </c>
      <c r="G10" s="80">
        <f>ROUND((E10*F10)+E10,0)</f>
        <v>3728254413</v>
      </c>
      <c r="H10" s="75">
        <v>-7.8E-2</v>
      </c>
      <c r="I10" s="92">
        <f>+ROUND((G10*H10)+G10,0)</f>
        <v>3437450569</v>
      </c>
    </row>
    <row r="11" spans="1:12" x14ac:dyDescent="0.2">
      <c r="A11" s="71" t="s">
        <v>798</v>
      </c>
      <c r="B11" s="72">
        <f>SUM(B12:B14)</f>
        <v>18416928859</v>
      </c>
      <c r="C11" s="73">
        <f>+(E11/B11)-1</f>
        <v>-0.2000000000108596</v>
      </c>
      <c r="D11" s="72">
        <f>SUM(D12:D14)</f>
        <v>-3683385772</v>
      </c>
      <c r="E11" s="72">
        <f>SUM(E12:E14)</f>
        <v>14733543087</v>
      </c>
      <c r="F11" s="74">
        <f>+(G11/E11)-1</f>
        <v>2.3999999994027243E-2</v>
      </c>
      <c r="G11" s="72">
        <f>SUM(G12:G14)</f>
        <v>15087148121</v>
      </c>
      <c r="H11" s="75">
        <f>+(I11/G11)-1</f>
        <v>-7.8000000037250272E-2</v>
      </c>
      <c r="I11" s="76">
        <f>SUM(I12:I14)</f>
        <v>13910350567</v>
      </c>
    </row>
    <row r="12" spans="1:12" x14ac:dyDescent="0.2">
      <c r="A12" s="78" t="s">
        <v>798</v>
      </c>
      <c r="B12" s="79">
        <v>12588233589</v>
      </c>
      <c r="C12" s="73">
        <v>-0.2</v>
      </c>
      <c r="D12" s="80">
        <f>+ROUND(B12*C12,0)</f>
        <v>-2517646718</v>
      </c>
      <c r="E12" s="80">
        <f>+B12+D12</f>
        <v>10070586871</v>
      </c>
      <c r="F12" s="74">
        <v>2.4E-2</v>
      </c>
      <c r="G12" s="80">
        <f>ROUND((E12*F12)+E12,0)</f>
        <v>10312280956</v>
      </c>
      <c r="H12" s="75">
        <v>-7.8E-2</v>
      </c>
      <c r="I12" s="92">
        <f>+ROUND((G12*H12)+G12,0)</f>
        <v>9507923041</v>
      </c>
    </row>
    <row r="13" spans="1:12" x14ac:dyDescent="0.2">
      <c r="A13" s="78" t="s">
        <v>799</v>
      </c>
      <c r="B13" s="79">
        <v>3040538942</v>
      </c>
      <c r="C13" s="73">
        <v>-0.2</v>
      </c>
      <c r="D13" s="80">
        <f>+ROUND(B13*C13,0)</f>
        <v>-608107788</v>
      </c>
      <c r="E13" s="80">
        <f>+B13+D13</f>
        <v>2432431154</v>
      </c>
      <c r="F13" s="74">
        <v>2.4E-2</v>
      </c>
      <c r="G13" s="80">
        <f>ROUND((E13*F13)+E13,0)</f>
        <v>2490809502</v>
      </c>
      <c r="H13" s="75">
        <v>-7.8E-2</v>
      </c>
      <c r="I13" s="92">
        <f>+ROUND((G13*H13)+G13,0)</f>
        <v>2296526361</v>
      </c>
    </row>
    <row r="14" spans="1:12" x14ac:dyDescent="0.2">
      <c r="A14" s="78" t="s">
        <v>800</v>
      </c>
      <c r="B14" s="79">
        <v>2788156328</v>
      </c>
      <c r="C14" s="73">
        <v>-0.2</v>
      </c>
      <c r="D14" s="80">
        <f>+ROUND(B14*C14,0)</f>
        <v>-557631266</v>
      </c>
      <c r="E14" s="80">
        <f>+B14+D14</f>
        <v>2230525062</v>
      </c>
      <c r="F14" s="74">
        <v>2.4E-2</v>
      </c>
      <c r="G14" s="80">
        <f>ROUND((E14*F14)+E14,0)</f>
        <v>2284057663</v>
      </c>
      <c r="H14" s="75">
        <v>-7.8E-2</v>
      </c>
      <c r="I14" s="92">
        <f>+ROUND((G14*H14)+G14,0)</f>
        <v>2105901165</v>
      </c>
    </row>
    <row r="15" spans="1:12" x14ac:dyDescent="0.2">
      <c r="A15" s="71" t="s">
        <v>801</v>
      </c>
      <c r="B15" s="72">
        <f>SUM(B16:B21)</f>
        <v>7648651944</v>
      </c>
      <c r="C15" s="73">
        <f>+(E15/B15)-1</f>
        <v>-0.20000000002614837</v>
      </c>
      <c r="D15" s="72">
        <f>SUM(D16:D21)</f>
        <v>-1529730389</v>
      </c>
      <c r="E15" s="72">
        <f>SUM(E16:E21)</f>
        <v>6118921555</v>
      </c>
      <c r="F15" s="74">
        <f>+(G15/E15)-1</f>
        <v>2.3999999947703188E-2</v>
      </c>
      <c r="G15" s="72">
        <f>SUM(G16:G21)</f>
        <v>6265775672</v>
      </c>
      <c r="H15" s="75">
        <f>+(I15/G15)-1</f>
        <v>-7.8000000093204735E-2</v>
      </c>
      <c r="I15" s="76">
        <f>SUM(I16:I21)</f>
        <v>5777045169</v>
      </c>
    </row>
    <row r="16" spans="1:12" x14ac:dyDescent="0.2">
      <c r="A16" s="78" t="s">
        <v>801</v>
      </c>
      <c r="B16" s="79">
        <v>526874040</v>
      </c>
      <c r="C16" s="73">
        <v>-0.2</v>
      </c>
      <c r="D16" s="80">
        <f t="shared" ref="D16:D21" si="0">+ROUND(B16*C16,0)</f>
        <v>-105374808</v>
      </c>
      <c r="E16" s="80">
        <f t="shared" ref="E16:E21" si="1">+B16+D16</f>
        <v>421499232</v>
      </c>
      <c r="F16" s="74">
        <v>2.4E-2</v>
      </c>
      <c r="G16" s="80">
        <f t="shared" ref="G16:G21" si="2">ROUND((E16*F16)+E16,0)</f>
        <v>431615214</v>
      </c>
      <c r="H16" s="75">
        <v>-7.8E-2</v>
      </c>
      <c r="I16" s="92">
        <f t="shared" ref="I16:I21" si="3">+ROUND((G16*H16)+G16,0)</f>
        <v>397949227</v>
      </c>
    </row>
    <row r="17" spans="1:9" x14ac:dyDescent="0.2">
      <c r="A17" s="78" t="s">
        <v>802</v>
      </c>
      <c r="B17" s="79">
        <v>2591028344</v>
      </c>
      <c r="C17" s="73">
        <v>-0.2</v>
      </c>
      <c r="D17" s="80">
        <f t="shared" si="0"/>
        <v>-518205669</v>
      </c>
      <c r="E17" s="80">
        <f t="shared" si="1"/>
        <v>2072822675</v>
      </c>
      <c r="F17" s="74">
        <v>2.4E-2</v>
      </c>
      <c r="G17" s="80">
        <f t="shared" si="2"/>
        <v>2122570419</v>
      </c>
      <c r="H17" s="75">
        <v>-7.8E-2</v>
      </c>
      <c r="I17" s="92">
        <f t="shared" si="3"/>
        <v>1957009926</v>
      </c>
    </row>
    <row r="18" spans="1:9" x14ac:dyDescent="0.2">
      <c r="A18" s="78" t="s">
        <v>803</v>
      </c>
      <c r="B18" s="79">
        <v>1796788648</v>
      </c>
      <c r="C18" s="73">
        <v>-0.2</v>
      </c>
      <c r="D18" s="80">
        <f t="shared" si="0"/>
        <v>-359357730</v>
      </c>
      <c r="E18" s="80">
        <f t="shared" si="1"/>
        <v>1437430918</v>
      </c>
      <c r="F18" s="74">
        <v>2.4E-2</v>
      </c>
      <c r="G18" s="80">
        <f t="shared" si="2"/>
        <v>1471929260</v>
      </c>
      <c r="H18" s="75">
        <v>-7.8E-2</v>
      </c>
      <c r="I18" s="92">
        <f t="shared" si="3"/>
        <v>1357118778</v>
      </c>
    </row>
    <row r="19" spans="1:9" x14ac:dyDescent="0.2">
      <c r="A19" s="78" t="s">
        <v>804</v>
      </c>
      <c r="B19" s="79">
        <v>962902700</v>
      </c>
      <c r="C19" s="73">
        <v>-0.2</v>
      </c>
      <c r="D19" s="80">
        <f t="shared" si="0"/>
        <v>-192580540</v>
      </c>
      <c r="E19" s="80">
        <f t="shared" si="1"/>
        <v>770322160</v>
      </c>
      <c r="F19" s="74">
        <v>2.4E-2</v>
      </c>
      <c r="G19" s="80">
        <f t="shared" si="2"/>
        <v>788809892</v>
      </c>
      <c r="H19" s="75">
        <v>-7.8E-2</v>
      </c>
      <c r="I19" s="92">
        <f t="shared" si="3"/>
        <v>727282720</v>
      </c>
    </row>
    <row r="20" spans="1:9" x14ac:dyDescent="0.2">
      <c r="A20" s="78" t="s">
        <v>805</v>
      </c>
      <c r="B20" s="79">
        <v>254013200</v>
      </c>
      <c r="C20" s="73">
        <v>-0.2</v>
      </c>
      <c r="D20" s="80">
        <f t="shared" si="0"/>
        <v>-50802640</v>
      </c>
      <c r="E20" s="80">
        <f t="shared" si="1"/>
        <v>203210560</v>
      </c>
      <c r="F20" s="74">
        <v>2.4E-2</v>
      </c>
      <c r="G20" s="80">
        <f t="shared" si="2"/>
        <v>208087613</v>
      </c>
      <c r="H20" s="75">
        <v>-7.8E-2</v>
      </c>
      <c r="I20" s="92">
        <f t="shared" si="3"/>
        <v>191856779</v>
      </c>
    </row>
    <row r="21" spans="1:9" x14ac:dyDescent="0.2">
      <c r="A21" s="78" t="s">
        <v>806</v>
      </c>
      <c r="B21" s="79">
        <v>1517045012</v>
      </c>
      <c r="C21" s="73">
        <v>-0.2</v>
      </c>
      <c r="D21" s="80">
        <f t="shared" si="0"/>
        <v>-303409002</v>
      </c>
      <c r="E21" s="80">
        <f t="shared" si="1"/>
        <v>1213636010</v>
      </c>
      <c r="F21" s="74">
        <v>2.4E-2</v>
      </c>
      <c r="G21" s="80">
        <f t="shared" si="2"/>
        <v>1242763274</v>
      </c>
      <c r="H21" s="75">
        <v>-7.8E-2</v>
      </c>
      <c r="I21" s="92">
        <f t="shared" si="3"/>
        <v>1145827739</v>
      </c>
    </row>
    <row r="22" spans="1:9" x14ac:dyDescent="0.2">
      <c r="A22" s="71" t="s">
        <v>807</v>
      </c>
      <c r="B22" s="72">
        <f>SUM(B23:B27)</f>
        <v>5914401874</v>
      </c>
      <c r="C22" s="73">
        <f>+(E22/B22)-1</f>
        <v>-0.20000000003381579</v>
      </c>
      <c r="D22" s="72">
        <f>SUM(D23:D27)</f>
        <v>-1182880375</v>
      </c>
      <c r="E22" s="72">
        <f>SUM(E23:E27)</f>
        <v>4731521499</v>
      </c>
      <c r="F22" s="74">
        <f>+(G22/E22)-1</f>
        <v>2.4000000005072408E-2</v>
      </c>
      <c r="G22" s="72">
        <f>SUM(G23:G27)</f>
        <v>4845078015</v>
      </c>
      <c r="H22" s="75">
        <f>+(I22/G22)-1</f>
        <v>-7.7999999964912803E-2</v>
      </c>
      <c r="I22" s="76">
        <f>SUM(I23:I27)</f>
        <v>4467161930</v>
      </c>
    </row>
    <row r="23" spans="1:9" x14ac:dyDescent="0.2">
      <c r="A23" s="78" t="s">
        <v>807</v>
      </c>
      <c r="B23" s="80">
        <v>336675600</v>
      </c>
      <c r="C23" s="73">
        <v>-0.2</v>
      </c>
      <c r="D23" s="80">
        <f>+ROUND(B23*C23,0)</f>
        <v>-67335120</v>
      </c>
      <c r="E23" s="80">
        <f>+B23+D23</f>
        <v>269340480</v>
      </c>
      <c r="F23" s="74">
        <v>2.4E-2</v>
      </c>
      <c r="G23" s="80">
        <f>ROUND((E23*F23)+E23,0)</f>
        <v>275804652</v>
      </c>
      <c r="H23" s="75">
        <v>-7.8E-2</v>
      </c>
      <c r="I23" s="92">
        <f>+ROUND((G23*H23)+G23,0)</f>
        <v>254291889</v>
      </c>
    </row>
    <row r="24" spans="1:9" x14ac:dyDescent="0.2">
      <c r="A24" s="78" t="s">
        <v>808</v>
      </c>
      <c r="B24" s="80">
        <v>3131052148</v>
      </c>
      <c r="C24" s="73">
        <v>-0.2</v>
      </c>
      <c r="D24" s="80">
        <f>+ROUND(B24*C24,0)</f>
        <v>-626210430</v>
      </c>
      <c r="E24" s="80">
        <f>+B24+D24</f>
        <v>2504841718</v>
      </c>
      <c r="F24" s="74">
        <v>2.4E-2</v>
      </c>
      <c r="G24" s="80">
        <f>ROUND((E24*F24)+E24,0)</f>
        <v>2564957919</v>
      </c>
      <c r="H24" s="75">
        <v>-7.8E-2</v>
      </c>
      <c r="I24" s="92">
        <f>+ROUND((G24*H24)+G24,0)</f>
        <v>2364891201</v>
      </c>
    </row>
    <row r="25" spans="1:9" x14ac:dyDescent="0.2">
      <c r="A25" s="78" t="s">
        <v>809</v>
      </c>
      <c r="B25" s="80">
        <v>1258195259</v>
      </c>
      <c r="C25" s="73">
        <v>-0.2</v>
      </c>
      <c r="D25" s="80">
        <f>+ROUND(B25*C25,0)</f>
        <v>-251639052</v>
      </c>
      <c r="E25" s="80">
        <f>+B25+D25</f>
        <v>1006556207</v>
      </c>
      <c r="F25" s="74">
        <v>2.4E-2</v>
      </c>
      <c r="G25" s="80">
        <f>ROUND((E25*F25)+E25,0)</f>
        <v>1030713556</v>
      </c>
      <c r="H25" s="75">
        <v>-7.8E-2</v>
      </c>
      <c r="I25" s="92">
        <f>+ROUND((G25*H25)+G25,0)</f>
        <v>950317899</v>
      </c>
    </row>
    <row r="26" spans="1:9" x14ac:dyDescent="0.2">
      <c r="A26" s="78" t="s">
        <v>810</v>
      </c>
      <c r="B26" s="80">
        <v>600853960</v>
      </c>
      <c r="C26" s="73">
        <v>-0.2</v>
      </c>
      <c r="D26" s="80">
        <f>+ROUND(B26*C26,0)</f>
        <v>-120170792</v>
      </c>
      <c r="E26" s="80">
        <f>+B26+D26</f>
        <v>480683168</v>
      </c>
      <c r="F26" s="74">
        <v>2.4E-2</v>
      </c>
      <c r="G26" s="80">
        <f>ROUND((E26*F26)+E26,0)</f>
        <v>492219564</v>
      </c>
      <c r="H26" s="75">
        <v>-7.8E-2</v>
      </c>
      <c r="I26" s="92">
        <f>+ROUND((G26*H26)+G26,0)</f>
        <v>453826438</v>
      </c>
    </row>
    <row r="27" spans="1:9" x14ac:dyDescent="0.2">
      <c r="A27" s="78" t="s">
        <v>811</v>
      </c>
      <c r="B27" s="80">
        <v>587624907</v>
      </c>
      <c r="C27" s="73">
        <v>-0.2</v>
      </c>
      <c r="D27" s="80">
        <f>+ROUND(B27*C27,0)</f>
        <v>-117524981</v>
      </c>
      <c r="E27" s="80">
        <f>+B27+D27</f>
        <v>470099926</v>
      </c>
      <c r="F27" s="74">
        <v>2.4E-2</v>
      </c>
      <c r="G27" s="80">
        <f>ROUND((E27*F27)+E27,0)</f>
        <v>481382324</v>
      </c>
      <c r="H27" s="75">
        <v>-7.8E-2</v>
      </c>
      <c r="I27" s="92">
        <f>+ROUND((G27*H27)+G27,0)</f>
        <v>443834503</v>
      </c>
    </row>
    <row r="28" spans="1:9" x14ac:dyDescent="0.2">
      <c r="A28" s="83" t="s">
        <v>812</v>
      </c>
      <c r="B28" s="84">
        <f>+B22+B15+B11+B7+B2</f>
        <v>97233361473</v>
      </c>
      <c r="C28" s="73">
        <f>+(E28/B28)-1</f>
        <v>-0.13963803754506854</v>
      </c>
      <c r="D28" s="72">
        <f>+D22+D15+D11+D7+D2</f>
        <v>-13577475780</v>
      </c>
      <c r="E28" s="72">
        <f>+E22+E15+E11+E7+E2</f>
        <v>83655885693</v>
      </c>
      <c r="F28" s="74">
        <f>+(G28/E28)-1</f>
        <v>2.3999999992445176E-2</v>
      </c>
      <c r="G28" s="72">
        <f>+G22+G15+G11+G7+G2</f>
        <v>85663626949</v>
      </c>
      <c r="H28" s="75">
        <f>+(I28/G28)-1</f>
        <v>-7.8000000011416715E-2</v>
      </c>
      <c r="I28" s="76">
        <f>+I22+I15+I11+I7+I2</f>
        <v>78981864046</v>
      </c>
    </row>
    <row r="30" spans="1:9" ht="15" x14ac:dyDescent="0.25">
      <c r="A30" s="85" t="s">
        <v>75</v>
      </c>
      <c r="B30" s="86" t="s">
        <v>813</v>
      </c>
      <c r="C30"/>
      <c r="D30"/>
      <c r="E30"/>
      <c r="G30" s="77"/>
      <c r="I30" s="77"/>
    </row>
    <row r="31" spans="1:9" ht="15" x14ac:dyDescent="0.25">
      <c r="A31" s="85" t="s">
        <v>814</v>
      </c>
      <c r="B31" s="88">
        <v>97233361473.000015</v>
      </c>
      <c r="C31"/>
      <c r="D31"/>
      <c r="E31"/>
      <c r="G31" s="77"/>
    </row>
    <row r="32" spans="1:9" ht="15" x14ac:dyDescent="0.25">
      <c r="A32" s="85" t="s">
        <v>815</v>
      </c>
      <c r="B32" s="88">
        <v>13577475780</v>
      </c>
      <c r="C32"/>
      <c r="D32"/>
      <c r="E32"/>
      <c r="G32" s="77"/>
    </row>
    <row r="33" spans="1:8" ht="15" x14ac:dyDescent="0.25">
      <c r="A33" s="85" t="s">
        <v>816</v>
      </c>
      <c r="B33" s="88">
        <f>+B31-B32</f>
        <v>83655885693.000015</v>
      </c>
      <c r="C33"/>
      <c r="D33"/>
      <c r="E33"/>
      <c r="G33" s="77"/>
    </row>
    <row r="34" spans="1:8" ht="15" x14ac:dyDescent="0.25">
      <c r="A34" s="85" t="s">
        <v>817</v>
      </c>
      <c r="B34" s="89">
        <f>+B32/B31</f>
        <v>0.13963803754506857</v>
      </c>
      <c r="C34"/>
      <c r="D34"/>
      <c r="E34"/>
      <c r="G34" s="77"/>
      <c r="H34" s="90"/>
    </row>
    <row r="35" spans="1:8" ht="15" x14ac:dyDescent="0.25">
      <c r="C35"/>
      <c r="D35"/>
      <c r="E35"/>
    </row>
    <row r="36" spans="1:8" ht="15" x14ac:dyDescent="0.25">
      <c r="C36"/>
      <c r="D36"/>
      <c r="E36"/>
      <c r="F36" s="91"/>
    </row>
  </sheetData>
  <sheetProtection algorithmName="SHA-512" hashValue="Cw7/D4So1q+k6bEE2sWhhLGnvjvvaHmHZRAqfbrs5bQZY7FTg8w591PuefkUvxVoYpH2XIzDJv+4CqxEWtDWOQ==" saltValue="AYMnqgo0FojJ9EdzEyFgKQ==" spinCount="100000" sheet="1" objects="1" scenarios="1"/>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4">
    <tabColor theme="8" tint="-0.499984740745262"/>
  </sheetPr>
  <dimension ref="A1:F57"/>
  <sheetViews>
    <sheetView showGridLines="0" topLeftCell="A31" workbookViewId="0">
      <selection activeCell="F45" sqref="F45"/>
    </sheetView>
  </sheetViews>
  <sheetFormatPr baseColWidth="10" defaultRowHeight="14.25" x14ac:dyDescent="0.2"/>
  <cols>
    <col min="1" max="1" width="37.140625" style="1" bestFit="1" customWidth="1"/>
    <col min="2" max="2" width="24.140625" style="1" customWidth="1"/>
    <col min="3" max="3" width="25.140625" style="94" customWidth="1"/>
    <col min="4" max="4" width="27.7109375" style="94" customWidth="1"/>
    <col min="5" max="6" width="25" style="94" bestFit="1" customWidth="1"/>
    <col min="7" max="7" width="16.140625" style="1" bestFit="1" customWidth="1"/>
    <col min="8" max="16384" width="11.42578125" style="1"/>
  </cols>
  <sheetData>
    <row r="1" spans="1:6" x14ac:dyDescent="0.2">
      <c r="A1" s="404" t="s">
        <v>1396</v>
      </c>
      <c r="B1" s="404"/>
      <c r="C1" s="404"/>
      <c r="D1" s="404"/>
      <c r="E1" s="404"/>
      <c r="F1" s="404"/>
    </row>
    <row r="2" spans="1:6" x14ac:dyDescent="0.2">
      <c r="A2" s="93" t="s">
        <v>1398</v>
      </c>
      <c r="B2" s="93" t="s">
        <v>1251</v>
      </c>
      <c r="C2" s="93" t="s">
        <v>1395</v>
      </c>
      <c r="D2" s="93" t="s">
        <v>1394</v>
      </c>
      <c r="E2" s="93" t="s">
        <v>864</v>
      </c>
      <c r="F2" s="93" t="s">
        <v>1393</v>
      </c>
    </row>
    <row r="3" spans="1:6" x14ac:dyDescent="0.2">
      <c r="A3" s="103" t="s">
        <v>1243</v>
      </c>
      <c r="B3" s="114" t="s">
        <v>1250</v>
      </c>
      <c r="C3" s="115">
        <v>6455317</v>
      </c>
      <c r="D3" s="116">
        <f>ROUND((C3/30)*26,0)</f>
        <v>5594608</v>
      </c>
      <c r="E3" s="116">
        <f t="shared" ref="E3:E13" si="0">+C3*11</f>
        <v>71008487</v>
      </c>
      <c r="F3" s="113">
        <f>+E3+D3</f>
        <v>76603095</v>
      </c>
    </row>
    <row r="4" spans="1:6" x14ac:dyDescent="0.2">
      <c r="A4" s="103" t="s">
        <v>1244</v>
      </c>
      <c r="B4" s="103" t="s">
        <v>1250</v>
      </c>
      <c r="C4" s="105">
        <v>8000000</v>
      </c>
      <c r="D4" s="104">
        <f t="shared" ref="D4:D22" si="1">ROUND((C4/30)*26,0)</f>
        <v>6933333</v>
      </c>
      <c r="E4" s="104">
        <f t="shared" si="0"/>
        <v>88000000</v>
      </c>
      <c r="F4" s="106">
        <f t="shared" ref="F4:F22" si="2">+E4+D4</f>
        <v>94933333</v>
      </c>
    </row>
    <row r="5" spans="1:6" x14ac:dyDescent="0.2">
      <c r="A5" s="103" t="s">
        <v>1245</v>
      </c>
      <c r="B5" s="103" t="s">
        <v>1250</v>
      </c>
      <c r="C5" s="105">
        <v>7941188</v>
      </c>
      <c r="D5" s="104">
        <f t="shared" si="1"/>
        <v>6882363</v>
      </c>
      <c r="E5" s="104">
        <f t="shared" si="0"/>
        <v>87353068</v>
      </c>
      <c r="F5" s="106">
        <f t="shared" si="2"/>
        <v>94235431</v>
      </c>
    </row>
    <row r="6" spans="1:6" x14ac:dyDescent="0.2">
      <c r="A6" s="103" t="s">
        <v>1246</v>
      </c>
      <c r="B6" s="103" t="s">
        <v>1250</v>
      </c>
      <c r="C6" s="105">
        <v>3770504</v>
      </c>
      <c r="D6" s="104">
        <f t="shared" si="1"/>
        <v>3267770</v>
      </c>
      <c r="E6" s="104">
        <f t="shared" si="0"/>
        <v>41475544</v>
      </c>
      <c r="F6" s="106">
        <f t="shared" si="2"/>
        <v>44743314</v>
      </c>
    </row>
    <row r="7" spans="1:6" x14ac:dyDescent="0.2">
      <c r="A7" s="103" t="s">
        <v>1247</v>
      </c>
      <c r="B7" s="114" t="s">
        <v>1250</v>
      </c>
      <c r="C7" s="115">
        <v>6455317</v>
      </c>
      <c r="D7" s="116">
        <f t="shared" si="1"/>
        <v>5594608</v>
      </c>
      <c r="E7" s="116">
        <f t="shared" si="0"/>
        <v>71008487</v>
      </c>
      <c r="F7" s="113">
        <f t="shared" si="2"/>
        <v>76603095</v>
      </c>
    </row>
    <row r="8" spans="1:6" x14ac:dyDescent="0.2">
      <c r="A8" s="103" t="s">
        <v>1248</v>
      </c>
      <c r="B8" s="103" t="s">
        <v>1250</v>
      </c>
      <c r="C8" s="105">
        <v>6662500</v>
      </c>
      <c r="D8" s="104">
        <f t="shared" si="1"/>
        <v>5774167</v>
      </c>
      <c r="E8" s="104">
        <f t="shared" si="0"/>
        <v>73287500</v>
      </c>
      <c r="F8" s="106">
        <f t="shared" si="2"/>
        <v>79061667</v>
      </c>
    </row>
    <row r="9" spans="1:6" x14ac:dyDescent="0.2">
      <c r="A9" s="103" t="s">
        <v>1249</v>
      </c>
      <c r="B9" s="114" t="s">
        <v>1250</v>
      </c>
      <c r="C9" s="115">
        <v>6455317</v>
      </c>
      <c r="D9" s="116">
        <f t="shared" si="1"/>
        <v>5594608</v>
      </c>
      <c r="E9" s="116">
        <f t="shared" si="0"/>
        <v>71008487</v>
      </c>
      <c r="F9" s="113">
        <f t="shared" si="2"/>
        <v>76603095</v>
      </c>
    </row>
    <row r="10" spans="1:6" x14ac:dyDescent="0.2">
      <c r="A10" s="103" t="s">
        <v>1263</v>
      </c>
      <c r="B10" s="103" t="s">
        <v>1252</v>
      </c>
      <c r="C10" s="105">
        <v>5294125</v>
      </c>
      <c r="D10" s="104">
        <f t="shared" si="1"/>
        <v>4588242</v>
      </c>
      <c r="E10" s="104">
        <f t="shared" si="0"/>
        <v>58235375</v>
      </c>
      <c r="F10" s="106">
        <f t="shared" si="2"/>
        <v>62823617</v>
      </c>
    </row>
    <row r="11" spans="1:6" x14ac:dyDescent="0.2">
      <c r="A11" s="103" t="s">
        <v>1264</v>
      </c>
      <c r="B11" s="103" t="s">
        <v>1253</v>
      </c>
      <c r="C11" s="105">
        <v>8322365</v>
      </c>
      <c r="D11" s="104">
        <f t="shared" si="1"/>
        <v>7212716</v>
      </c>
      <c r="E11" s="104">
        <f t="shared" si="0"/>
        <v>91546015</v>
      </c>
      <c r="F11" s="106">
        <f t="shared" si="2"/>
        <v>98758731</v>
      </c>
    </row>
    <row r="12" spans="1:6" x14ac:dyDescent="0.2">
      <c r="A12" s="103" t="s">
        <v>1265</v>
      </c>
      <c r="B12" s="103" t="s">
        <v>1253</v>
      </c>
      <c r="C12" s="105">
        <v>9500000</v>
      </c>
      <c r="D12" s="104">
        <f t="shared" si="1"/>
        <v>8233333</v>
      </c>
      <c r="E12" s="104">
        <f t="shared" si="0"/>
        <v>104500000</v>
      </c>
      <c r="F12" s="106">
        <f t="shared" si="2"/>
        <v>112733333</v>
      </c>
    </row>
    <row r="13" spans="1:6" x14ac:dyDescent="0.2">
      <c r="A13" s="103" t="s">
        <v>1266</v>
      </c>
      <c r="B13" s="103" t="s">
        <v>1253</v>
      </c>
      <c r="C13" s="105">
        <v>9500000</v>
      </c>
      <c r="D13" s="104">
        <f t="shared" si="1"/>
        <v>8233333</v>
      </c>
      <c r="E13" s="104">
        <f t="shared" si="0"/>
        <v>104500000</v>
      </c>
      <c r="F13" s="106">
        <f t="shared" si="2"/>
        <v>112733333</v>
      </c>
    </row>
    <row r="14" spans="1:6" x14ac:dyDescent="0.2">
      <c r="A14" s="103" t="s">
        <v>1261</v>
      </c>
      <c r="B14" s="103" t="s">
        <v>1253</v>
      </c>
      <c r="C14" s="105">
        <v>8200000</v>
      </c>
      <c r="D14" s="104">
        <f>ROUND((C14/30)*26,0)</f>
        <v>7106667</v>
      </c>
      <c r="E14" s="104">
        <f>+C14*11</f>
        <v>90200000</v>
      </c>
      <c r="F14" s="106">
        <f>+E14+D14</f>
        <v>97306667</v>
      </c>
    </row>
    <row r="15" spans="1:6" x14ac:dyDescent="0.2">
      <c r="A15" s="103" t="s">
        <v>1254</v>
      </c>
      <c r="B15" s="103" t="s">
        <v>1262</v>
      </c>
      <c r="C15" s="111">
        <v>2500000</v>
      </c>
      <c r="D15" s="104">
        <f t="shared" si="1"/>
        <v>2166667</v>
      </c>
      <c r="E15" s="104">
        <f>+C15*6</f>
        <v>15000000</v>
      </c>
      <c r="F15" s="112">
        <f t="shared" si="2"/>
        <v>17166667</v>
      </c>
    </row>
    <row r="16" spans="1:6" x14ac:dyDescent="0.2">
      <c r="A16" s="103" t="s">
        <v>1390</v>
      </c>
      <c r="B16" s="103" t="s">
        <v>1262</v>
      </c>
      <c r="C16" s="105">
        <v>2800000</v>
      </c>
      <c r="D16" s="104">
        <f t="shared" si="1"/>
        <v>2426667</v>
      </c>
      <c r="E16" s="104">
        <f t="shared" ref="E16:E22" si="3">+C16*11</f>
        <v>30800000</v>
      </c>
      <c r="F16" s="106">
        <f t="shared" si="2"/>
        <v>33226667</v>
      </c>
    </row>
    <row r="17" spans="1:6" x14ac:dyDescent="0.2">
      <c r="A17" s="103" t="s">
        <v>1255</v>
      </c>
      <c r="B17" s="103" t="s">
        <v>1262</v>
      </c>
      <c r="C17" s="105">
        <v>4400000</v>
      </c>
      <c r="D17" s="104">
        <f t="shared" si="1"/>
        <v>3813333</v>
      </c>
      <c r="E17" s="104">
        <f t="shared" si="3"/>
        <v>48400000</v>
      </c>
      <c r="F17" s="106">
        <f t="shared" si="2"/>
        <v>52213333</v>
      </c>
    </row>
    <row r="18" spans="1:6" x14ac:dyDescent="0.2">
      <c r="A18" s="103" t="s">
        <v>1256</v>
      </c>
      <c r="B18" s="103" t="s">
        <v>1262</v>
      </c>
      <c r="C18" s="105">
        <v>6000000</v>
      </c>
      <c r="D18" s="104">
        <f t="shared" si="1"/>
        <v>5200000</v>
      </c>
      <c r="E18" s="104">
        <f t="shared" si="3"/>
        <v>66000000</v>
      </c>
      <c r="F18" s="106">
        <f t="shared" si="2"/>
        <v>71200000</v>
      </c>
    </row>
    <row r="19" spans="1:6" x14ac:dyDescent="0.2">
      <c r="A19" s="103" t="s">
        <v>1257</v>
      </c>
      <c r="B19" s="103" t="s">
        <v>1262</v>
      </c>
      <c r="C19" s="105">
        <v>7000000</v>
      </c>
      <c r="D19" s="104">
        <f t="shared" si="1"/>
        <v>6066667</v>
      </c>
      <c r="E19" s="104">
        <f t="shared" si="3"/>
        <v>77000000</v>
      </c>
      <c r="F19" s="106">
        <f t="shared" si="2"/>
        <v>83066667</v>
      </c>
    </row>
    <row r="20" spans="1:6" x14ac:dyDescent="0.2">
      <c r="A20" s="103" t="s">
        <v>1258</v>
      </c>
      <c r="B20" s="103" t="s">
        <v>1262</v>
      </c>
      <c r="C20" s="105">
        <v>7000000</v>
      </c>
      <c r="D20" s="104">
        <f t="shared" si="1"/>
        <v>6066667</v>
      </c>
      <c r="E20" s="104">
        <f t="shared" si="3"/>
        <v>77000000</v>
      </c>
      <c r="F20" s="106">
        <f t="shared" si="2"/>
        <v>83066667</v>
      </c>
    </row>
    <row r="21" spans="1:6" x14ac:dyDescent="0.2">
      <c r="A21" s="103" t="s">
        <v>1259</v>
      </c>
      <c r="B21" s="103" t="s">
        <v>1262</v>
      </c>
      <c r="C21" s="105">
        <v>7000000</v>
      </c>
      <c r="D21" s="104">
        <f t="shared" si="1"/>
        <v>6066667</v>
      </c>
      <c r="E21" s="104">
        <f t="shared" si="3"/>
        <v>77000000</v>
      </c>
      <c r="F21" s="106">
        <f t="shared" si="2"/>
        <v>83066667</v>
      </c>
    </row>
    <row r="22" spans="1:6" x14ac:dyDescent="0.2">
      <c r="A22" s="103" t="s">
        <v>1260</v>
      </c>
      <c r="B22" s="103" t="s">
        <v>1262</v>
      </c>
      <c r="C22" s="105">
        <v>7000000</v>
      </c>
      <c r="D22" s="104">
        <f t="shared" si="1"/>
        <v>6066667</v>
      </c>
      <c r="E22" s="104">
        <f t="shared" si="3"/>
        <v>77000000</v>
      </c>
      <c r="F22" s="106">
        <f t="shared" si="2"/>
        <v>83066667</v>
      </c>
    </row>
    <row r="23" spans="1:6" x14ac:dyDescent="0.2">
      <c r="A23" s="98" t="s">
        <v>1274</v>
      </c>
      <c r="B23" s="98" t="s">
        <v>1262</v>
      </c>
      <c r="C23" s="99">
        <v>7000000</v>
      </c>
      <c r="D23" s="104">
        <f t="shared" ref="D23:D24" si="4">ROUND((C23/30)*26,0)</f>
        <v>6066667</v>
      </c>
      <c r="E23" s="104">
        <f t="shared" ref="E23:E24" si="5">+C23*11</f>
        <v>77000000</v>
      </c>
      <c r="F23" s="106">
        <f t="shared" ref="F23:F24" si="6">+E23+D23</f>
        <v>83066667</v>
      </c>
    </row>
    <row r="24" spans="1:6" x14ac:dyDescent="0.2">
      <c r="A24" s="98" t="s">
        <v>1275</v>
      </c>
      <c r="B24" s="98" t="s">
        <v>1262</v>
      </c>
      <c r="C24" s="99">
        <v>7000000</v>
      </c>
      <c r="D24" s="104">
        <f t="shared" si="4"/>
        <v>6066667</v>
      </c>
      <c r="E24" s="104">
        <f t="shared" si="5"/>
        <v>77000000</v>
      </c>
      <c r="F24" s="106">
        <f t="shared" si="6"/>
        <v>83066667</v>
      </c>
    </row>
    <row r="25" spans="1:6" ht="15" customHeight="1" x14ac:dyDescent="0.2">
      <c r="A25" s="103" t="s">
        <v>1270</v>
      </c>
      <c r="B25" s="103" t="s">
        <v>1262</v>
      </c>
      <c r="C25" s="105">
        <v>7000000</v>
      </c>
      <c r="D25" s="104">
        <f t="shared" ref="D25" si="7">ROUND((C25/30)*26,0)</f>
        <v>6066667</v>
      </c>
      <c r="E25" s="104">
        <f t="shared" ref="E25" si="8">+C25*11</f>
        <v>77000000</v>
      </c>
      <c r="F25" s="106">
        <f t="shared" ref="F25" si="9">+E25+D25</f>
        <v>83066667</v>
      </c>
    </row>
    <row r="26" spans="1:6" x14ac:dyDescent="0.2">
      <c r="A26" s="407" t="s">
        <v>846</v>
      </c>
      <c r="B26" s="407"/>
      <c r="C26" s="101">
        <f t="shared" ref="C26:E26" si="10">SUM(C3:C25)</f>
        <v>151256633</v>
      </c>
      <c r="D26" s="101">
        <f t="shared" si="10"/>
        <v>131089084</v>
      </c>
      <c r="E26" s="101">
        <f t="shared" si="10"/>
        <v>1651322963</v>
      </c>
      <c r="F26" s="101">
        <f>SUM(F3:F25)</f>
        <v>1782412047</v>
      </c>
    </row>
    <row r="29" spans="1:6" x14ac:dyDescent="0.2">
      <c r="A29" s="404" t="s">
        <v>1397</v>
      </c>
      <c r="B29" s="404"/>
      <c r="C29" s="404"/>
      <c r="D29" s="404"/>
      <c r="E29" s="404"/>
      <c r="F29" s="404"/>
    </row>
    <row r="30" spans="1:6" x14ac:dyDescent="0.2">
      <c r="A30" s="93" t="s">
        <v>1398</v>
      </c>
      <c r="B30" s="93" t="s">
        <v>1251</v>
      </c>
      <c r="C30" s="93" t="s">
        <v>1395</v>
      </c>
      <c r="D30" s="93" t="s">
        <v>1392</v>
      </c>
      <c r="E30" s="93" t="s">
        <v>864</v>
      </c>
      <c r="F30" s="93" t="s">
        <v>1393</v>
      </c>
    </row>
    <row r="31" spans="1:6" x14ac:dyDescent="0.2">
      <c r="A31" s="103" t="s">
        <v>1267</v>
      </c>
      <c r="B31" s="103" t="s">
        <v>1262</v>
      </c>
      <c r="C31" s="110">
        <v>2400000</v>
      </c>
      <c r="D31" s="104">
        <f>+ROUND((C31/30)*13,0)</f>
        <v>1040000</v>
      </c>
      <c r="E31" s="104">
        <f t="shared" ref="E31" si="11">+C31*11</f>
        <v>26400000</v>
      </c>
      <c r="F31" s="110">
        <f t="shared" ref="F31:F38" si="12">+E31+D31</f>
        <v>27440000</v>
      </c>
    </row>
    <row r="32" spans="1:6" x14ac:dyDescent="0.2">
      <c r="A32" s="103" t="s">
        <v>1268</v>
      </c>
      <c r="B32" s="103" t="s">
        <v>1262</v>
      </c>
      <c r="C32" s="110">
        <v>2400000</v>
      </c>
      <c r="D32" s="104">
        <f t="shared" ref="D32:D38" si="13">+ROUND((C32/30)*13,0)</f>
        <v>1040000</v>
      </c>
      <c r="E32" s="104">
        <f>+C32*11</f>
        <v>26400000</v>
      </c>
      <c r="F32" s="110">
        <f t="shared" si="12"/>
        <v>27440000</v>
      </c>
    </row>
    <row r="33" spans="1:6" x14ac:dyDescent="0.2">
      <c r="A33" s="103" t="s">
        <v>1271</v>
      </c>
      <c r="B33" s="103" t="s">
        <v>1262</v>
      </c>
      <c r="C33" s="104">
        <v>3075000</v>
      </c>
      <c r="D33" s="104">
        <f t="shared" si="13"/>
        <v>1332500</v>
      </c>
      <c r="E33" s="104">
        <f t="shared" ref="E33:E38" si="14">+C33*11</f>
        <v>33825000</v>
      </c>
      <c r="F33" s="104">
        <f t="shared" si="12"/>
        <v>35157500</v>
      </c>
    </row>
    <row r="34" spans="1:6" x14ac:dyDescent="0.2">
      <c r="A34" s="103" t="s">
        <v>1388</v>
      </c>
      <c r="B34" s="103" t="s">
        <v>1262</v>
      </c>
      <c r="C34" s="104">
        <v>2800000</v>
      </c>
      <c r="D34" s="104">
        <f t="shared" si="13"/>
        <v>1213333</v>
      </c>
      <c r="E34" s="104">
        <f t="shared" si="14"/>
        <v>30800000</v>
      </c>
      <c r="F34" s="104">
        <f t="shared" si="12"/>
        <v>32013333</v>
      </c>
    </row>
    <row r="35" spans="1:6" x14ac:dyDescent="0.2">
      <c r="A35" s="103" t="s">
        <v>1269</v>
      </c>
      <c r="B35" s="103" t="s">
        <v>1262</v>
      </c>
      <c r="C35" s="104">
        <v>6500000</v>
      </c>
      <c r="D35" s="104">
        <f t="shared" si="13"/>
        <v>2816667</v>
      </c>
      <c r="E35" s="104">
        <f t="shared" si="14"/>
        <v>71500000</v>
      </c>
      <c r="F35" s="104">
        <f t="shared" si="12"/>
        <v>74316667</v>
      </c>
    </row>
    <row r="36" spans="1:6" x14ac:dyDescent="0.2">
      <c r="A36" s="103" t="s">
        <v>1273</v>
      </c>
      <c r="B36" s="103" t="s">
        <v>1262</v>
      </c>
      <c r="C36" s="104">
        <v>4276403</v>
      </c>
      <c r="D36" s="104">
        <f t="shared" si="13"/>
        <v>1853108</v>
      </c>
      <c r="E36" s="104">
        <f t="shared" si="14"/>
        <v>47040433</v>
      </c>
      <c r="F36" s="104">
        <f t="shared" si="12"/>
        <v>48893541</v>
      </c>
    </row>
    <row r="37" spans="1:6" x14ac:dyDescent="0.2">
      <c r="A37" s="103"/>
      <c r="B37" s="103" t="s">
        <v>1381</v>
      </c>
      <c r="C37" s="104">
        <v>3754921</v>
      </c>
      <c r="D37" s="104">
        <f t="shared" si="13"/>
        <v>1627132</v>
      </c>
      <c r="E37" s="104">
        <f t="shared" si="14"/>
        <v>41304131</v>
      </c>
      <c r="F37" s="104">
        <f t="shared" si="12"/>
        <v>42931263</v>
      </c>
    </row>
    <row r="38" spans="1:6" x14ac:dyDescent="0.2">
      <c r="A38" s="103"/>
      <c r="B38" s="103" t="s">
        <v>1381</v>
      </c>
      <c r="C38" s="104">
        <v>3391623</v>
      </c>
      <c r="D38" s="104">
        <f t="shared" si="13"/>
        <v>1469703</v>
      </c>
      <c r="E38" s="104">
        <f t="shared" si="14"/>
        <v>37307853</v>
      </c>
      <c r="F38" s="104">
        <f t="shared" si="12"/>
        <v>38777556</v>
      </c>
    </row>
    <row r="39" spans="1:6" x14ac:dyDescent="0.2">
      <c r="A39" s="103" t="s">
        <v>1399</v>
      </c>
      <c r="B39" s="103" t="s">
        <v>1252</v>
      </c>
      <c r="C39" s="104">
        <v>2800000</v>
      </c>
      <c r="D39" s="104">
        <f t="shared" ref="D39:D41" si="15">+ROUND((C39/30)*13,0)</f>
        <v>1213333</v>
      </c>
      <c r="E39" s="104">
        <f t="shared" ref="E39:E41" si="16">+C39*11</f>
        <v>30800000</v>
      </c>
      <c r="F39" s="104">
        <f t="shared" ref="F39:F41" si="17">+E39+D39</f>
        <v>32013333</v>
      </c>
    </row>
    <row r="40" spans="1:6" x14ac:dyDescent="0.2">
      <c r="A40" s="103" t="s">
        <v>1400</v>
      </c>
      <c r="B40" s="103" t="s">
        <v>1252</v>
      </c>
      <c r="C40" s="104">
        <v>5294125</v>
      </c>
      <c r="D40" s="104">
        <f t="shared" si="15"/>
        <v>2294121</v>
      </c>
      <c r="E40" s="104">
        <f t="shared" si="16"/>
        <v>58235375</v>
      </c>
      <c r="F40" s="104">
        <f t="shared" si="17"/>
        <v>60529496</v>
      </c>
    </row>
    <row r="41" spans="1:6" x14ac:dyDescent="0.2">
      <c r="A41" s="103" t="s">
        <v>1401</v>
      </c>
      <c r="B41" s="103" t="s">
        <v>1252</v>
      </c>
      <c r="C41" s="104">
        <v>3011580</v>
      </c>
      <c r="D41" s="104">
        <f t="shared" si="15"/>
        <v>1305018</v>
      </c>
      <c r="E41" s="104">
        <f t="shared" si="16"/>
        <v>33127380</v>
      </c>
      <c r="F41" s="104">
        <f t="shared" si="17"/>
        <v>34432398</v>
      </c>
    </row>
    <row r="42" spans="1:6" x14ac:dyDescent="0.2">
      <c r="A42" s="408" t="s">
        <v>846</v>
      </c>
      <c r="B42" s="409"/>
      <c r="C42" s="102">
        <f t="shared" ref="C42:E42" si="18">SUM(C31:C41)</f>
        <v>39703652</v>
      </c>
      <c r="D42" s="102">
        <f t="shared" si="18"/>
        <v>17204915</v>
      </c>
      <c r="E42" s="102">
        <f t="shared" si="18"/>
        <v>436740172</v>
      </c>
      <c r="F42" s="102">
        <f>SUM(F31:F41)</f>
        <v>453945087</v>
      </c>
    </row>
    <row r="45" spans="1:6" x14ac:dyDescent="0.2">
      <c r="A45" s="404" t="s">
        <v>1391</v>
      </c>
      <c r="B45" s="404"/>
      <c r="C45" s="404"/>
      <c r="D45" s="404"/>
    </row>
    <row r="46" spans="1:6" x14ac:dyDescent="0.2">
      <c r="A46" s="93" t="s">
        <v>1398</v>
      </c>
      <c r="B46" s="95" t="s">
        <v>1251</v>
      </c>
      <c r="C46" s="95" t="s">
        <v>1272</v>
      </c>
      <c r="D46" s="93" t="s">
        <v>1393</v>
      </c>
    </row>
    <row r="47" spans="1:6" x14ac:dyDescent="0.2">
      <c r="A47" s="98" t="s">
        <v>1389</v>
      </c>
      <c r="B47" s="98" t="s">
        <v>1262</v>
      </c>
      <c r="C47" s="99">
        <v>8000000</v>
      </c>
      <c r="D47" s="100">
        <f>+C47*11</f>
        <v>88000000</v>
      </c>
    </row>
    <row r="48" spans="1:6" x14ac:dyDescent="0.2">
      <c r="A48" s="98" t="s">
        <v>1640</v>
      </c>
      <c r="B48" s="98" t="s">
        <v>1262</v>
      </c>
      <c r="C48" s="99">
        <v>3075000</v>
      </c>
      <c r="D48" s="100">
        <f>+C48*11</f>
        <v>33825000</v>
      </c>
    </row>
    <row r="49" spans="1:4" ht="12" customHeight="1" x14ac:dyDescent="0.2">
      <c r="A49" s="98"/>
      <c r="B49" s="98" t="s">
        <v>1381</v>
      </c>
      <c r="C49" s="99">
        <v>5551514</v>
      </c>
      <c r="D49" s="100">
        <f t="shared" ref="D49:D52" si="19">+C49*11</f>
        <v>61066654</v>
      </c>
    </row>
    <row r="50" spans="1:4" x14ac:dyDescent="0.2">
      <c r="A50" s="98"/>
      <c r="B50" s="98" t="s">
        <v>1381</v>
      </c>
      <c r="C50" s="99">
        <v>6267146</v>
      </c>
      <c r="D50" s="100">
        <f t="shared" si="19"/>
        <v>68938606</v>
      </c>
    </row>
    <row r="51" spans="1:4" x14ac:dyDescent="0.2">
      <c r="A51" s="98"/>
      <c r="B51" s="98" t="s">
        <v>1381</v>
      </c>
      <c r="C51" s="99">
        <v>6267146</v>
      </c>
      <c r="D51" s="100">
        <f t="shared" si="19"/>
        <v>68938606</v>
      </c>
    </row>
    <row r="52" spans="1:4" x14ac:dyDescent="0.2">
      <c r="A52" s="98"/>
      <c r="B52" s="98" t="s">
        <v>1381</v>
      </c>
      <c r="C52" s="99">
        <v>9584775</v>
      </c>
      <c r="D52" s="100">
        <f t="shared" si="19"/>
        <v>105432525</v>
      </c>
    </row>
    <row r="53" spans="1:4" x14ac:dyDescent="0.2">
      <c r="A53" s="405" t="s">
        <v>846</v>
      </c>
      <c r="B53" s="406"/>
      <c r="C53" s="97">
        <f>SUM(C47:C52)</f>
        <v>38745581</v>
      </c>
      <c r="D53" s="97">
        <f>SUM(D47:D52)</f>
        <v>426201391</v>
      </c>
    </row>
    <row r="54" spans="1:4" ht="15" thickBot="1" x14ac:dyDescent="0.25"/>
    <row r="55" spans="1:4" ht="15" thickBot="1" x14ac:dyDescent="0.25">
      <c r="A55" s="108" t="s">
        <v>1402</v>
      </c>
      <c r="B55" s="109">
        <f>+D53+F42+F26</f>
        <v>2662558525</v>
      </c>
    </row>
    <row r="56" spans="1:4" ht="15" thickBot="1" x14ac:dyDescent="0.25">
      <c r="A56" s="108" t="s">
        <v>1403</v>
      </c>
      <c r="B56" s="96">
        <v>30000000</v>
      </c>
    </row>
    <row r="57" spans="1:4" ht="15" thickBot="1" x14ac:dyDescent="0.25">
      <c r="A57" s="108" t="s">
        <v>1404</v>
      </c>
      <c r="B57" s="107">
        <f>+B55+B56</f>
        <v>2692558525</v>
      </c>
    </row>
  </sheetData>
  <autoFilter ref="A2:F26" xr:uid="{00000000-0009-0000-0000-00000F000000}"/>
  <mergeCells count="6">
    <mergeCell ref="A1:F1"/>
    <mergeCell ref="A45:D45"/>
    <mergeCell ref="A53:B53"/>
    <mergeCell ref="A26:B26"/>
    <mergeCell ref="A29:F29"/>
    <mergeCell ref="A42:B42"/>
  </mergeCells>
  <conditionalFormatting sqref="C47:C48">
    <cfRule type="containsText" dxfId="2" priority="3" operator="containsText" text=",">
      <formula>NOT(ISERROR(SEARCH(",",C47)))</formula>
    </cfRule>
  </conditionalFormatting>
  <conditionalFormatting sqref="C49:C52">
    <cfRule type="containsText" dxfId="1" priority="2" operator="containsText" text=",">
      <formula>NOT(ISERROR(SEARCH(",",C49)))</formula>
    </cfRule>
  </conditionalFormatting>
  <conditionalFormatting sqref="C23:C24">
    <cfRule type="containsText" dxfId="0" priority="1" operator="containsText" text=",">
      <formula>NOT(ISERROR(SEARCH(",",C23)))</formula>
    </cfRule>
  </conditionalFormatting>
  <dataValidations count="1">
    <dataValidation type="whole" allowBlank="1" showInputMessage="1" showErrorMessage="1" sqref="C23:C24 C47:C48" xr:uid="{00000000-0002-0000-0F00-000000000000}">
      <formula1>0</formula1>
      <formula2>50000000000</formula2>
    </dataValidation>
  </dataValidations>
  <pageMargins left="0.7" right="0.7" top="0.75" bottom="0.75" header="0.3" footer="0.3"/>
  <pageSetup orientation="portrait" r:id="rId1"/>
  <ignoredErrors>
    <ignoredError sqref="E15"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7">
    <tabColor theme="8" tint="-0.499984740745262"/>
  </sheetPr>
  <dimension ref="A1:D28"/>
  <sheetViews>
    <sheetView topLeftCell="A16" workbookViewId="0">
      <selection activeCell="F14" sqref="F14"/>
    </sheetView>
  </sheetViews>
  <sheetFormatPr baseColWidth="10" defaultRowHeight="16.5" x14ac:dyDescent="0.3"/>
  <cols>
    <col min="1" max="1" width="53.5703125" style="56" bestFit="1" customWidth="1"/>
    <col min="2" max="2" width="24.85546875" style="57" bestFit="1" customWidth="1"/>
    <col min="3" max="3" width="26" style="57" customWidth="1"/>
    <col min="4" max="4" width="18" style="57" customWidth="1"/>
    <col min="5" max="16384" width="11.42578125" style="56"/>
  </cols>
  <sheetData>
    <row r="1" spans="1:4" x14ac:dyDescent="0.3">
      <c r="A1" s="141" t="s">
        <v>1278</v>
      </c>
      <c r="B1" s="142" t="s">
        <v>1472</v>
      </c>
      <c r="C1" s="142" t="s">
        <v>1279</v>
      </c>
      <c r="D1" s="142" t="s">
        <v>1277</v>
      </c>
    </row>
    <row r="2" spans="1:4" x14ac:dyDescent="0.3">
      <c r="A2" s="143" t="s">
        <v>6</v>
      </c>
      <c r="B2" s="144">
        <f>SUM(B3:B6)</f>
        <v>80</v>
      </c>
      <c r="C2" s="144">
        <f>SUM(C3:C6)</f>
        <v>80</v>
      </c>
      <c r="D2" s="144">
        <f>SUM(D3:D6)</f>
        <v>0</v>
      </c>
    </row>
    <row r="3" spans="1:4" x14ac:dyDescent="0.3">
      <c r="A3" s="145" t="s">
        <v>6</v>
      </c>
      <c r="B3" s="146">
        <v>14</v>
      </c>
      <c r="C3" s="147">
        <v>11</v>
      </c>
      <c r="D3" s="147">
        <f>+C3-B3</f>
        <v>-3</v>
      </c>
    </row>
    <row r="4" spans="1:4" x14ac:dyDescent="0.3">
      <c r="A4" s="145" t="s">
        <v>8</v>
      </c>
      <c r="B4" s="146">
        <v>16</v>
      </c>
      <c r="C4" s="147">
        <v>19</v>
      </c>
      <c r="D4" s="147">
        <f t="shared" ref="D4:D28" si="0">+C4-B4</f>
        <v>3</v>
      </c>
    </row>
    <row r="5" spans="1:4" x14ac:dyDescent="0.3">
      <c r="A5" s="145" t="s">
        <v>9</v>
      </c>
      <c r="B5" s="146">
        <v>27</v>
      </c>
      <c r="C5" s="147">
        <v>28</v>
      </c>
      <c r="D5" s="147">
        <f t="shared" si="0"/>
        <v>1</v>
      </c>
    </row>
    <row r="6" spans="1:4" x14ac:dyDescent="0.3">
      <c r="A6" s="145" t="s">
        <v>7</v>
      </c>
      <c r="B6" s="146">
        <v>23</v>
      </c>
      <c r="C6" s="147">
        <v>22</v>
      </c>
      <c r="D6" s="147">
        <f t="shared" si="0"/>
        <v>-1</v>
      </c>
    </row>
    <row r="7" spans="1:4" x14ac:dyDescent="0.3">
      <c r="A7" s="143" t="s">
        <v>10</v>
      </c>
      <c r="B7" s="144">
        <f>SUM(B8:B10)</f>
        <v>43</v>
      </c>
      <c r="C7" s="144">
        <f>SUM(C8:C10)</f>
        <v>40</v>
      </c>
      <c r="D7" s="144">
        <f>SUM(D8:D10)</f>
        <v>-3</v>
      </c>
    </row>
    <row r="8" spans="1:4" x14ac:dyDescent="0.3">
      <c r="A8" s="148" t="s">
        <v>10</v>
      </c>
      <c r="B8" s="146">
        <v>7</v>
      </c>
      <c r="C8" s="147">
        <v>6</v>
      </c>
      <c r="D8" s="147">
        <f t="shared" si="0"/>
        <v>-1</v>
      </c>
    </row>
    <row r="9" spans="1:4" x14ac:dyDescent="0.3">
      <c r="A9" s="148" t="s">
        <v>12</v>
      </c>
      <c r="B9" s="146">
        <v>19</v>
      </c>
      <c r="C9" s="147">
        <v>17</v>
      </c>
      <c r="D9" s="147">
        <f t="shared" si="0"/>
        <v>-2</v>
      </c>
    </row>
    <row r="10" spans="1:4" x14ac:dyDescent="0.3">
      <c r="A10" s="148" t="s">
        <v>14</v>
      </c>
      <c r="B10" s="146">
        <v>17</v>
      </c>
      <c r="C10" s="147">
        <v>17</v>
      </c>
      <c r="D10" s="147">
        <f t="shared" si="0"/>
        <v>0</v>
      </c>
    </row>
    <row r="11" spans="1:4" x14ac:dyDescent="0.3">
      <c r="A11" s="143" t="s">
        <v>11</v>
      </c>
      <c r="B11" s="144">
        <f>SUM(B12:B14)</f>
        <v>72</v>
      </c>
      <c r="C11" s="144">
        <f>SUM(C12:C14)</f>
        <v>53</v>
      </c>
      <c r="D11" s="144">
        <f>SUM(D12:D14)</f>
        <v>-19</v>
      </c>
    </row>
    <row r="12" spans="1:4" x14ac:dyDescent="0.3">
      <c r="A12" s="148" t="s">
        <v>11</v>
      </c>
      <c r="B12" s="147">
        <v>14</v>
      </c>
      <c r="C12" s="147">
        <v>16</v>
      </c>
      <c r="D12" s="147">
        <f t="shared" si="0"/>
        <v>2</v>
      </c>
    </row>
    <row r="13" spans="1:4" x14ac:dyDescent="0.3">
      <c r="A13" s="148" t="s">
        <v>16</v>
      </c>
      <c r="B13" s="147">
        <v>28</v>
      </c>
      <c r="C13" s="147">
        <v>18</v>
      </c>
      <c r="D13" s="147">
        <f t="shared" si="0"/>
        <v>-10</v>
      </c>
    </row>
    <row r="14" spans="1:4" x14ac:dyDescent="0.3">
      <c r="A14" s="148" t="s">
        <v>15</v>
      </c>
      <c r="B14" s="147">
        <v>30</v>
      </c>
      <c r="C14" s="147">
        <v>19</v>
      </c>
      <c r="D14" s="147">
        <f t="shared" si="0"/>
        <v>-11</v>
      </c>
    </row>
    <row r="15" spans="1:4" x14ac:dyDescent="0.3">
      <c r="A15" s="143" t="s">
        <v>0</v>
      </c>
      <c r="B15" s="144">
        <f t="shared" ref="B15:C15" si="1">SUM(B16:B21)</f>
        <v>53</v>
      </c>
      <c r="C15" s="144">
        <f t="shared" si="1"/>
        <v>58</v>
      </c>
      <c r="D15" s="144">
        <f>SUM(D16:D21)</f>
        <v>5</v>
      </c>
    </row>
    <row r="16" spans="1:4" x14ac:dyDescent="0.3">
      <c r="A16" s="148" t="s">
        <v>0</v>
      </c>
      <c r="B16" s="146">
        <v>4</v>
      </c>
      <c r="C16" s="147">
        <v>8</v>
      </c>
      <c r="D16" s="147">
        <f t="shared" si="0"/>
        <v>4</v>
      </c>
    </row>
    <row r="17" spans="1:4" x14ac:dyDescent="0.3">
      <c r="A17" s="148" t="s">
        <v>1</v>
      </c>
      <c r="B17" s="147">
        <v>10</v>
      </c>
      <c r="C17" s="147">
        <v>9</v>
      </c>
      <c r="D17" s="147">
        <f t="shared" si="0"/>
        <v>-1</v>
      </c>
    </row>
    <row r="18" spans="1:4" x14ac:dyDescent="0.3">
      <c r="A18" s="148" t="s">
        <v>3</v>
      </c>
      <c r="B18" s="146">
        <v>14</v>
      </c>
      <c r="C18" s="147">
        <v>14</v>
      </c>
      <c r="D18" s="147">
        <f t="shared" si="0"/>
        <v>0</v>
      </c>
    </row>
    <row r="19" spans="1:4" x14ac:dyDescent="0.3">
      <c r="A19" s="148" t="s">
        <v>4</v>
      </c>
      <c r="B19" s="146">
        <v>12</v>
      </c>
      <c r="C19" s="147">
        <v>15</v>
      </c>
      <c r="D19" s="147">
        <f t="shared" si="0"/>
        <v>3</v>
      </c>
    </row>
    <row r="20" spans="1:4" x14ac:dyDescent="0.3">
      <c r="A20" s="148" t="s">
        <v>2</v>
      </c>
      <c r="B20" s="146">
        <v>5</v>
      </c>
      <c r="C20" s="147">
        <v>4</v>
      </c>
      <c r="D20" s="147">
        <f t="shared" si="0"/>
        <v>-1</v>
      </c>
    </row>
    <row r="21" spans="1:4" x14ac:dyDescent="0.3">
      <c r="A21" s="148" t="s">
        <v>5</v>
      </c>
      <c r="B21" s="146">
        <v>8</v>
      </c>
      <c r="C21" s="147">
        <v>8</v>
      </c>
      <c r="D21" s="147">
        <f t="shared" si="0"/>
        <v>0</v>
      </c>
    </row>
    <row r="22" spans="1:4" x14ac:dyDescent="0.3">
      <c r="A22" s="143" t="s">
        <v>13</v>
      </c>
      <c r="B22" s="144">
        <f>SUM(B23:B27)</f>
        <v>44</v>
      </c>
      <c r="C22" s="144">
        <f>SUM(C23:C27)</f>
        <v>41</v>
      </c>
      <c r="D22" s="144">
        <f>SUM(D23:D27)</f>
        <v>-3</v>
      </c>
    </row>
    <row r="23" spans="1:4" x14ac:dyDescent="0.3">
      <c r="A23" s="145" t="s">
        <v>13</v>
      </c>
      <c r="B23" s="146">
        <v>4</v>
      </c>
      <c r="C23" s="147">
        <v>4</v>
      </c>
      <c r="D23" s="147">
        <f t="shared" si="0"/>
        <v>0</v>
      </c>
    </row>
    <row r="24" spans="1:4" x14ac:dyDescent="0.3">
      <c r="A24" s="145" t="s">
        <v>17</v>
      </c>
      <c r="B24" s="146">
        <v>23</v>
      </c>
      <c r="C24" s="147">
        <v>18</v>
      </c>
      <c r="D24" s="147">
        <f t="shared" si="0"/>
        <v>-5</v>
      </c>
    </row>
    <row r="25" spans="1:4" x14ac:dyDescent="0.3">
      <c r="A25" s="145" t="s">
        <v>18</v>
      </c>
      <c r="B25" s="146">
        <v>4</v>
      </c>
      <c r="C25" s="147">
        <v>6</v>
      </c>
      <c r="D25" s="147">
        <f t="shared" si="0"/>
        <v>2</v>
      </c>
    </row>
    <row r="26" spans="1:4" x14ac:dyDescent="0.3">
      <c r="A26" s="145" t="s">
        <v>19</v>
      </c>
      <c r="B26" s="146">
        <v>7</v>
      </c>
      <c r="C26" s="147">
        <v>7</v>
      </c>
      <c r="D26" s="147">
        <f t="shared" si="0"/>
        <v>0</v>
      </c>
    </row>
    <row r="27" spans="1:4" x14ac:dyDescent="0.3">
      <c r="A27" s="145" t="s">
        <v>20</v>
      </c>
      <c r="B27" s="146">
        <v>6</v>
      </c>
      <c r="C27" s="147">
        <v>6</v>
      </c>
      <c r="D27" s="147">
        <f t="shared" si="0"/>
        <v>0</v>
      </c>
    </row>
    <row r="28" spans="1:4" x14ac:dyDescent="0.3">
      <c r="A28" s="143" t="s">
        <v>846</v>
      </c>
      <c r="B28" s="144">
        <f>+B22+B15+B11+B7+B2</f>
        <v>292</v>
      </c>
      <c r="C28" s="144">
        <f>+C22+C15+C11+C7+C2</f>
        <v>272</v>
      </c>
      <c r="D28" s="144">
        <f t="shared" si="0"/>
        <v>-20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6">
    <tabColor theme="0" tint="-0.499984740745262"/>
  </sheetPr>
  <dimension ref="A1:I26"/>
  <sheetViews>
    <sheetView showGridLines="0" topLeftCell="C1" workbookViewId="0">
      <selection activeCell="I7" sqref="I7"/>
    </sheetView>
  </sheetViews>
  <sheetFormatPr baseColWidth="10" defaultRowHeight="14.25" x14ac:dyDescent="0.2"/>
  <cols>
    <col min="1" max="1" width="37.140625" style="1" customWidth="1"/>
    <col min="2" max="2" width="24.7109375" style="1" customWidth="1"/>
    <col min="3" max="3" width="25" style="1" bestFit="1" customWidth="1"/>
    <col min="4" max="4" width="24.5703125" style="1" customWidth="1"/>
    <col min="5" max="5" width="1.7109375" style="1" customWidth="1"/>
    <col min="6" max="6" width="39.140625" style="1" bestFit="1" customWidth="1"/>
    <col min="7" max="7" width="28" style="1" bestFit="1" customWidth="1"/>
    <col min="8" max="8" width="25" style="94" bestFit="1" customWidth="1"/>
    <col min="9" max="9" width="28" style="94" bestFit="1" customWidth="1"/>
    <col min="10" max="16384" width="11.42578125" style="1"/>
  </cols>
  <sheetData>
    <row r="1" spans="1:9" x14ac:dyDescent="0.2">
      <c r="A1" s="383" t="s">
        <v>1511</v>
      </c>
      <c r="B1" s="383"/>
      <c r="C1" s="383"/>
      <c r="D1" s="383"/>
      <c r="F1" s="386" t="s">
        <v>1510</v>
      </c>
      <c r="G1" s="386"/>
      <c r="H1" s="386"/>
      <c r="I1" s="386"/>
    </row>
    <row r="2" spans="1:9" ht="28.5" x14ac:dyDescent="0.2">
      <c r="A2" s="200" t="s">
        <v>1536</v>
      </c>
      <c r="B2" s="199" t="s">
        <v>1535</v>
      </c>
      <c r="C2" s="199" t="s">
        <v>1513</v>
      </c>
      <c r="D2" s="199" t="s">
        <v>1512</v>
      </c>
      <c r="F2" s="155" t="s">
        <v>1487</v>
      </c>
      <c r="G2" s="156" t="s">
        <v>1534</v>
      </c>
      <c r="H2" s="156" t="s">
        <v>1501</v>
      </c>
      <c r="I2" s="156" t="s">
        <v>1502</v>
      </c>
    </row>
    <row r="3" spans="1:9" x14ac:dyDescent="0.2">
      <c r="A3" s="197" t="s">
        <v>1492</v>
      </c>
      <c r="B3" s="198">
        <f>13263329307+(H13*-1)+B18</f>
        <v>57479626778</v>
      </c>
      <c r="C3" s="95">
        <v>0</v>
      </c>
      <c r="D3" s="198">
        <f>+B3</f>
        <v>57479626778</v>
      </c>
      <c r="F3" s="191" t="s">
        <v>615</v>
      </c>
      <c r="G3" s="202">
        <f>+I3-H3</f>
        <v>36839272754</v>
      </c>
      <c r="H3" s="163">
        <v>43315336</v>
      </c>
      <c r="I3" s="163">
        <v>36882588090</v>
      </c>
    </row>
    <row r="4" spans="1:9" x14ac:dyDescent="0.2">
      <c r="A4" s="385"/>
      <c r="B4" s="385"/>
      <c r="C4" s="385"/>
      <c r="D4" s="385"/>
      <c r="F4" s="191" t="s">
        <v>378</v>
      </c>
      <c r="G4" s="202">
        <f>+I4-H4</f>
        <v>76283285093</v>
      </c>
      <c r="H4" s="163">
        <v>2268279828</v>
      </c>
      <c r="I4" s="163">
        <v>78551564921</v>
      </c>
    </row>
    <row r="5" spans="1:9" x14ac:dyDescent="0.2">
      <c r="A5" s="158" t="s">
        <v>1490</v>
      </c>
      <c r="B5" s="195">
        <f>+B6+B8+B9</f>
        <v>106795226977</v>
      </c>
      <c r="C5" s="193">
        <f t="shared" ref="C5:D5" si="0">+C6+C8+C9</f>
        <v>2031696445</v>
      </c>
      <c r="D5" s="195">
        <f t="shared" si="0"/>
        <v>108826923422</v>
      </c>
      <c r="F5" s="191" t="s">
        <v>1537</v>
      </c>
      <c r="G5" s="202">
        <f>+I5-H5</f>
        <v>53790314344</v>
      </c>
      <c r="H5" s="163">
        <v>159726889</v>
      </c>
      <c r="I5" s="163">
        <v>53950041233</v>
      </c>
    </row>
    <row r="6" spans="1:9" ht="15" thickBot="1" x14ac:dyDescent="0.25">
      <c r="A6" s="160" t="s">
        <v>1331</v>
      </c>
      <c r="B6" s="384">
        <v>90811655578</v>
      </c>
      <c r="C6" s="387"/>
      <c r="D6" s="384">
        <f>+B6+C6</f>
        <v>90811655578</v>
      </c>
      <c r="F6" s="191" t="s">
        <v>1538</v>
      </c>
      <c r="G6" s="202">
        <v>11000000000</v>
      </c>
      <c r="H6" s="163">
        <v>0</v>
      </c>
      <c r="I6" s="163">
        <v>11000000000</v>
      </c>
    </row>
    <row r="7" spans="1:9" ht="15" thickTop="1" x14ac:dyDescent="0.2">
      <c r="A7" s="160" t="s">
        <v>1332</v>
      </c>
      <c r="B7" s="384"/>
      <c r="C7" s="387"/>
      <c r="D7" s="384"/>
      <c r="F7" s="153" t="s">
        <v>812</v>
      </c>
      <c r="G7" s="154">
        <f>SUM(G3:G6)</f>
        <v>177912872191</v>
      </c>
      <c r="H7" s="154">
        <f>SUM(H3:H6)</f>
        <v>2471322053</v>
      </c>
      <c r="I7" s="154">
        <f>SUM(I3:I6)</f>
        <v>180384194244</v>
      </c>
    </row>
    <row r="8" spans="1:9" x14ac:dyDescent="0.2">
      <c r="A8" s="160" t="s">
        <v>1489</v>
      </c>
      <c r="B8" s="163">
        <v>15983571399</v>
      </c>
      <c r="C8" s="163">
        <v>1999510531</v>
      </c>
      <c r="D8" s="163">
        <f>+B8+C8</f>
        <v>17983081930</v>
      </c>
    </row>
    <row r="9" spans="1:9" x14ac:dyDescent="0.2">
      <c r="A9" s="160" t="s">
        <v>1514</v>
      </c>
      <c r="B9" s="165">
        <v>0</v>
      </c>
      <c r="C9" s="164">
        <v>32185914</v>
      </c>
      <c r="D9" s="163">
        <f>+B9+C9</f>
        <v>32185914</v>
      </c>
    </row>
    <row r="10" spans="1:9" x14ac:dyDescent="0.2">
      <c r="E10" s="151"/>
      <c r="G10" s="94"/>
    </row>
    <row r="11" spans="1:9" x14ac:dyDescent="0.2">
      <c r="A11" s="158" t="s">
        <v>1491</v>
      </c>
      <c r="B11" s="159">
        <f>SUM(B12:B13)</f>
        <v>14077644044</v>
      </c>
      <c r="C11" s="159">
        <f>SUM(C12:C13)</f>
        <v>0</v>
      </c>
      <c r="D11" s="159">
        <f>SUM(D12:D13)</f>
        <v>14077644044</v>
      </c>
      <c r="G11" s="94"/>
    </row>
    <row r="12" spans="1:9" x14ac:dyDescent="0.2">
      <c r="A12" s="160" t="s">
        <v>1500</v>
      </c>
      <c r="B12" s="161">
        <v>14047644044</v>
      </c>
      <c r="C12" s="161">
        <v>0</v>
      </c>
      <c r="D12" s="162">
        <f>+B12+C12</f>
        <v>14047644044</v>
      </c>
      <c r="G12" s="94"/>
    </row>
    <row r="13" spans="1:9" x14ac:dyDescent="0.2">
      <c r="A13" s="160" t="s">
        <v>1516</v>
      </c>
      <c r="B13" s="161">
        <v>30000000</v>
      </c>
      <c r="C13" s="161">
        <v>0</v>
      </c>
      <c r="D13" s="162">
        <f>+B13+C13</f>
        <v>30000000</v>
      </c>
      <c r="F13" s="152" t="s">
        <v>1494</v>
      </c>
      <c r="G13" s="192">
        <f>+B14-G7</f>
        <v>439625608</v>
      </c>
      <c r="H13" s="192">
        <f>+C14-H7</f>
        <v>-439625608</v>
      </c>
      <c r="I13" s="192">
        <f>+D14-I7</f>
        <v>0</v>
      </c>
    </row>
    <row r="14" spans="1:9" x14ac:dyDescent="0.2">
      <c r="A14" s="149" t="s">
        <v>1493</v>
      </c>
      <c r="B14" s="194">
        <f>+B11+B5+B3</f>
        <v>178352497799</v>
      </c>
      <c r="C14" s="150">
        <f>+C11+C5+C3</f>
        <v>2031696445</v>
      </c>
      <c r="D14" s="150">
        <f>+D11+D5+D3</f>
        <v>180384194244</v>
      </c>
    </row>
    <row r="17" spans="1:6" x14ac:dyDescent="0.2">
      <c r="B17" s="196"/>
    </row>
    <row r="18" spans="1:6" x14ac:dyDescent="0.2">
      <c r="A18" s="160" t="s">
        <v>1515</v>
      </c>
      <c r="B18" s="161">
        <v>43776671863</v>
      </c>
      <c r="C18" s="161">
        <v>0</v>
      </c>
      <c r="D18" s="162">
        <f>+B18+C18</f>
        <v>43776671863</v>
      </c>
    </row>
    <row r="19" spans="1:6" x14ac:dyDescent="0.2">
      <c r="C19" s="94"/>
      <c r="D19" s="157"/>
    </row>
    <row r="20" spans="1:6" x14ac:dyDescent="0.2">
      <c r="C20" s="94"/>
    </row>
    <row r="21" spans="1:6" x14ac:dyDescent="0.2">
      <c r="C21" s="94"/>
    </row>
    <row r="22" spans="1:6" x14ac:dyDescent="0.2">
      <c r="C22" s="94"/>
    </row>
    <row r="23" spans="1:6" x14ac:dyDescent="0.2">
      <c r="C23" s="94"/>
    </row>
    <row r="24" spans="1:6" x14ac:dyDescent="0.2">
      <c r="C24" s="94"/>
      <c r="F24" s="166"/>
    </row>
    <row r="25" spans="1:6" x14ac:dyDescent="0.2">
      <c r="C25" s="215"/>
      <c r="F25" s="166"/>
    </row>
    <row r="26" spans="1:6" x14ac:dyDescent="0.2">
      <c r="F26" s="166"/>
    </row>
  </sheetData>
  <mergeCells count="6">
    <mergeCell ref="A1:D1"/>
    <mergeCell ref="D6:D7"/>
    <mergeCell ref="A4:D4"/>
    <mergeCell ref="F1:I1"/>
    <mergeCell ref="B6:B7"/>
    <mergeCell ref="C6:C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tabColor theme="8" tint="-0.499984740745262"/>
  </sheetPr>
  <dimension ref="A1:AV399"/>
  <sheetViews>
    <sheetView showGridLines="0" tabSelected="1" zoomScaleNormal="100" workbookViewId="0">
      <selection activeCell="C2" sqref="C2"/>
    </sheetView>
  </sheetViews>
  <sheetFormatPr baseColWidth="10" defaultRowHeight="14.25" x14ac:dyDescent="0.2"/>
  <cols>
    <col min="1" max="1" width="7.7109375" style="225" customWidth="1"/>
    <col min="2" max="2" width="20.28515625" style="225" customWidth="1"/>
    <col min="3" max="3" width="26.7109375" style="226" customWidth="1"/>
    <col min="4" max="4" width="16.140625" style="227" customWidth="1"/>
    <col min="5" max="5" width="30.5703125" style="225" customWidth="1"/>
    <col min="6" max="6" width="37.85546875" style="228" customWidth="1"/>
    <col min="7" max="7" width="39.85546875" style="228" customWidth="1"/>
    <col min="8" max="8" width="43.5703125" style="228" customWidth="1"/>
    <col min="9" max="9" width="50.85546875" style="228" customWidth="1"/>
    <col min="10" max="10" width="15.7109375" style="225" customWidth="1"/>
    <col min="11" max="11" width="52.85546875" style="227" customWidth="1"/>
    <col min="12" max="13" width="27.140625" style="238" customWidth="1"/>
    <col min="14" max="14" width="20" style="373" customWidth="1"/>
    <col min="15" max="15" width="19.7109375" style="225" customWidth="1"/>
    <col min="16" max="16" width="22.140625" style="225" customWidth="1"/>
    <col min="17" max="17" width="21.7109375" style="225" customWidth="1"/>
    <col min="18" max="18" width="23.28515625" style="225" customWidth="1"/>
    <col min="19" max="19" width="17.140625" style="225" customWidth="1"/>
    <col min="20" max="20" width="21.140625" style="227" customWidth="1"/>
    <col min="21" max="21" width="23.85546875" style="225" customWidth="1"/>
    <col min="22" max="22" width="28.28515625" style="225" customWidth="1"/>
    <col min="23" max="23" width="16.5703125" style="231" customWidth="1"/>
    <col min="24" max="24" width="10.85546875" style="227" customWidth="1"/>
    <col min="25" max="25" width="16.28515625" style="225" customWidth="1"/>
    <col min="26" max="26" width="20.42578125" style="227" customWidth="1"/>
    <col min="27" max="27" width="13.7109375" style="227" customWidth="1"/>
    <col min="28" max="28" width="11.140625" style="227" customWidth="1"/>
    <col min="29" max="29" width="19.5703125" style="227" customWidth="1"/>
    <col min="30" max="30" width="10.28515625" style="227" customWidth="1"/>
    <col min="31" max="31" width="19" style="227" customWidth="1"/>
    <col min="32" max="32" width="13.5703125" style="227" customWidth="1"/>
    <col min="33" max="33" width="10.140625" style="232" customWidth="1"/>
    <col min="34" max="34" width="18.5703125" style="227" customWidth="1"/>
    <col min="35" max="35" width="36.28515625" style="227" customWidth="1"/>
    <col min="36" max="36" width="23.5703125" style="232" customWidth="1"/>
    <col min="37" max="37" width="19.28515625" style="232" customWidth="1"/>
    <col min="38" max="38" width="24" style="232" customWidth="1"/>
    <col min="39" max="39" width="21.140625" style="232" customWidth="1"/>
    <col min="40" max="40" width="27.5703125" style="227" customWidth="1"/>
    <col min="41" max="41" width="21.85546875" style="232" customWidth="1"/>
    <col min="42" max="42" width="16.7109375" style="232" customWidth="1"/>
    <col min="43" max="43" width="38.85546875" style="225" customWidth="1"/>
    <col min="44" max="44" width="23.7109375" style="225" customWidth="1"/>
    <col min="45" max="45" width="34" style="225" customWidth="1"/>
    <col min="46" max="46" width="123.140625" style="225" customWidth="1"/>
    <col min="47" max="47" width="43" style="237" customWidth="1"/>
    <col min="48" max="48" width="53.85546875" style="227" customWidth="1"/>
    <col min="49" max="16384" width="11.42578125" style="225"/>
  </cols>
  <sheetData>
    <row r="1" spans="1:45" s="222" customFormat="1" ht="42.75" x14ac:dyDescent="0.25">
      <c r="A1" s="357" t="s">
        <v>51</v>
      </c>
      <c r="B1" s="216" t="s">
        <v>630</v>
      </c>
      <c r="C1" s="216" t="s">
        <v>52</v>
      </c>
      <c r="D1" s="216" t="s">
        <v>53</v>
      </c>
      <c r="E1" s="216" t="s">
        <v>671</v>
      </c>
      <c r="F1" s="219" t="s">
        <v>110</v>
      </c>
      <c r="G1" s="219" t="s">
        <v>111</v>
      </c>
      <c r="H1" s="219" t="s">
        <v>112</v>
      </c>
      <c r="I1" s="219" t="s">
        <v>113</v>
      </c>
      <c r="J1" s="219" t="s">
        <v>360</v>
      </c>
      <c r="K1" s="216" t="s">
        <v>114</v>
      </c>
      <c r="L1" s="216" t="s">
        <v>865</v>
      </c>
      <c r="M1" s="216" t="s">
        <v>1589</v>
      </c>
      <c r="N1" s="216" t="s">
        <v>1636</v>
      </c>
      <c r="O1" s="216" t="s">
        <v>54</v>
      </c>
      <c r="P1" s="216" t="s">
        <v>1637</v>
      </c>
      <c r="Q1" s="217" t="s">
        <v>55</v>
      </c>
      <c r="R1" s="217" t="s">
        <v>56</v>
      </c>
      <c r="S1" s="381" t="s">
        <v>57</v>
      </c>
      <c r="T1" s="381" t="s">
        <v>58</v>
      </c>
      <c r="U1" s="217" t="s">
        <v>59</v>
      </c>
      <c r="V1" s="217" t="s">
        <v>662</v>
      </c>
      <c r="W1" s="217" t="s">
        <v>60</v>
      </c>
      <c r="X1" s="217" t="s">
        <v>61</v>
      </c>
      <c r="Y1" s="217" t="s">
        <v>62</v>
      </c>
      <c r="Z1" s="218" t="s">
        <v>63</v>
      </c>
      <c r="AA1" s="217" t="s">
        <v>64</v>
      </c>
      <c r="AB1" s="217" t="s">
        <v>65</v>
      </c>
      <c r="AC1" s="218" t="s">
        <v>66</v>
      </c>
      <c r="AD1" s="217" t="s">
        <v>67</v>
      </c>
      <c r="AE1" s="218" t="s">
        <v>68</v>
      </c>
      <c r="AF1" s="218" t="s">
        <v>69</v>
      </c>
      <c r="AG1" s="218" t="s">
        <v>70</v>
      </c>
      <c r="AH1" s="219" t="s">
        <v>1410</v>
      </c>
      <c r="AI1" s="216" t="s">
        <v>71</v>
      </c>
      <c r="AJ1" s="218" t="s">
        <v>72</v>
      </c>
      <c r="AK1" s="218" t="s">
        <v>654</v>
      </c>
      <c r="AL1" s="221" t="s">
        <v>1548</v>
      </c>
      <c r="AM1" s="217" t="s">
        <v>669</v>
      </c>
      <c r="AN1" s="221" t="s">
        <v>1484</v>
      </c>
      <c r="AO1" s="216" t="s">
        <v>74</v>
      </c>
      <c r="AP1" s="216" t="s">
        <v>75</v>
      </c>
      <c r="AQ1" s="216" t="s">
        <v>82</v>
      </c>
      <c r="AR1" s="220" t="s">
        <v>774</v>
      </c>
      <c r="AS1" s="221" t="s">
        <v>778</v>
      </c>
    </row>
    <row r="2" spans="1:45" s="222" customFormat="1" ht="99.75" x14ac:dyDescent="0.25">
      <c r="A2" s="356" t="s">
        <v>1623</v>
      </c>
      <c r="B2" s="239" t="s">
        <v>13</v>
      </c>
      <c r="C2" s="239" t="s">
        <v>19</v>
      </c>
      <c r="D2" s="239" t="s">
        <v>40</v>
      </c>
      <c r="E2" s="239" t="s">
        <v>83</v>
      </c>
      <c r="F2" s="239" t="s">
        <v>88</v>
      </c>
      <c r="G2" s="239" t="s">
        <v>94</v>
      </c>
      <c r="H2" s="239" t="s">
        <v>102</v>
      </c>
      <c r="I2" s="239"/>
      <c r="J2" s="240" t="s">
        <v>892</v>
      </c>
      <c r="K2" s="241" t="s">
        <v>820</v>
      </c>
      <c r="L2" s="242">
        <v>76603095</v>
      </c>
      <c r="M2" s="242">
        <v>76909507</v>
      </c>
      <c r="N2" s="359">
        <v>44166</v>
      </c>
      <c r="O2" s="240">
        <v>1</v>
      </c>
      <c r="P2" s="240">
        <v>12</v>
      </c>
      <c r="Q2" s="240"/>
      <c r="R2" s="239" t="s">
        <v>892</v>
      </c>
      <c r="S2" s="240"/>
      <c r="T2" s="239" t="s">
        <v>892</v>
      </c>
      <c r="U2" s="243"/>
      <c r="V2" s="243"/>
      <c r="W2" s="240"/>
      <c r="X2" s="240"/>
      <c r="Y2" s="240"/>
      <c r="Z2" s="244"/>
      <c r="AA2" s="245"/>
      <c r="AB2" s="245"/>
      <c r="AC2" s="244"/>
      <c r="AD2" s="240"/>
      <c r="AE2" s="244"/>
      <c r="AF2" s="244"/>
      <c r="AG2" s="244"/>
      <c r="AH2" s="246" t="s">
        <v>1543</v>
      </c>
      <c r="AI2" s="246"/>
      <c r="AJ2" s="244"/>
      <c r="AK2" s="244"/>
      <c r="AL2" s="338">
        <v>76603095</v>
      </c>
      <c r="AM2" s="247">
        <v>76603095</v>
      </c>
      <c r="AN2" s="240"/>
      <c r="AO2" s="240" t="s">
        <v>157</v>
      </c>
      <c r="AP2" s="239" t="s">
        <v>155</v>
      </c>
      <c r="AQ2" s="240" t="s">
        <v>161</v>
      </c>
      <c r="AR2" s="248" t="s">
        <v>675</v>
      </c>
      <c r="AS2" s="248" t="s">
        <v>823</v>
      </c>
    </row>
    <row r="3" spans="1:45" s="222" customFormat="1" ht="99.75" x14ac:dyDescent="0.25">
      <c r="A3" s="356" t="s">
        <v>1623</v>
      </c>
      <c r="B3" s="239" t="s">
        <v>13</v>
      </c>
      <c r="C3" s="239" t="s">
        <v>19</v>
      </c>
      <c r="D3" s="239" t="s">
        <v>40</v>
      </c>
      <c r="E3" s="239" t="s">
        <v>83</v>
      </c>
      <c r="F3" s="239" t="s">
        <v>88</v>
      </c>
      <c r="G3" s="239" t="s">
        <v>94</v>
      </c>
      <c r="H3" s="239" t="s">
        <v>102</v>
      </c>
      <c r="I3" s="239"/>
      <c r="J3" s="240" t="s">
        <v>892</v>
      </c>
      <c r="K3" s="241" t="s">
        <v>1293</v>
      </c>
      <c r="L3" s="242">
        <v>94933333</v>
      </c>
      <c r="M3" s="242">
        <v>95313066</v>
      </c>
      <c r="N3" s="359">
        <v>44166</v>
      </c>
      <c r="O3" s="240">
        <v>1</v>
      </c>
      <c r="P3" s="240">
        <v>12</v>
      </c>
      <c r="Q3" s="240"/>
      <c r="R3" s="239" t="s">
        <v>892</v>
      </c>
      <c r="S3" s="240"/>
      <c r="T3" s="239" t="s">
        <v>892</v>
      </c>
      <c r="U3" s="243"/>
      <c r="V3" s="243"/>
      <c r="W3" s="240"/>
      <c r="X3" s="240"/>
      <c r="Y3" s="240"/>
      <c r="Z3" s="244"/>
      <c r="AA3" s="245"/>
      <c r="AB3" s="245"/>
      <c r="AC3" s="244"/>
      <c r="AD3" s="240"/>
      <c r="AE3" s="244"/>
      <c r="AF3" s="244"/>
      <c r="AG3" s="244"/>
      <c r="AH3" s="246" t="s">
        <v>1543</v>
      </c>
      <c r="AI3" s="246"/>
      <c r="AJ3" s="244"/>
      <c r="AK3" s="244"/>
      <c r="AL3" s="338">
        <v>94933333</v>
      </c>
      <c r="AM3" s="247">
        <v>94933333</v>
      </c>
      <c r="AN3" s="240"/>
      <c r="AO3" s="240" t="s">
        <v>157</v>
      </c>
      <c r="AP3" s="239" t="s">
        <v>155</v>
      </c>
      <c r="AQ3" s="240" t="s">
        <v>161</v>
      </c>
      <c r="AR3" s="248" t="s">
        <v>675</v>
      </c>
      <c r="AS3" s="248" t="s">
        <v>823</v>
      </c>
    </row>
    <row r="4" spans="1:45" s="222" customFormat="1" ht="99.75" x14ac:dyDescent="0.25">
      <c r="A4" s="356" t="s">
        <v>1623</v>
      </c>
      <c r="B4" s="239" t="s">
        <v>13</v>
      </c>
      <c r="C4" s="239" t="s">
        <v>19</v>
      </c>
      <c r="D4" s="239" t="s">
        <v>40</v>
      </c>
      <c r="E4" s="239" t="s">
        <v>83</v>
      </c>
      <c r="F4" s="239" t="s">
        <v>88</v>
      </c>
      <c r="G4" s="239" t="s">
        <v>94</v>
      </c>
      <c r="H4" s="239" t="s">
        <v>102</v>
      </c>
      <c r="I4" s="239"/>
      <c r="J4" s="240" t="s">
        <v>892</v>
      </c>
      <c r="K4" s="241" t="s">
        <v>1297</v>
      </c>
      <c r="L4" s="242">
        <v>94235431</v>
      </c>
      <c r="M4" s="242">
        <v>94612373</v>
      </c>
      <c r="N4" s="359">
        <v>44166</v>
      </c>
      <c r="O4" s="240">
        <v>1</v>
      </c>
      <c r="P4" s="240">
        <v>12</v>
      </c>
      <c r="Q4" s="240"/>
      <c r="R4" s="239" t="s">
        <v>892</v>
      </c>
      <c r="S4" s="240"/>
      <c r="T4" s="239" t="s">
        <v>892</v>
      </c>
      <c r="U4" s="243"/>
      <c r="V4" s="243"/>
      <c r="W4" s="240"/>
      <c r="X4" s="240"/>
      <c r="Y4" s="240"/>
      <c r="Z4" s="244"/>
      <c r="AA4" s="245"/>
      <c r="AB4" s="245"/>
      <c r="AC4" s="244"/>
      <c r="AD4" s="240"/>
      <c r="AE4" s="244"/>
      <c r="AF4" s="244"/>
      <c r="AG4" s="244"/>
      <c r="AH4" s="246" t="s">
        <v>1543</v>
      </c>
      <c r="AI4" s="246"/>
      <c r="AJ4" s="244"/>
      <c r="AK4" s="244"/>
      <c r="AL4" s="338">
        <v>94235431</v>
      </c>
      <c r="AM4" s="247">
        <v>94235431</v>
      </c>
      <c r="AN4" s="240"/>
      <c r="AO4" s="240" t="s">
        <v>157</v>
      </c>
      <c r="AP4" s="239" t="s">
        <v>155</v>
      </c>
      <c r="AQ4" s="240" t="s">
        <v>161</v>
      </c>
      <c r="AR4" s="248" t="s">
        <v>687</v>
      </c>
      <c r="AS4" s="248" t="s">
        <v>823</v>
      </c>
    </row>
    <row r="5" spans="1:45" s="222" customFormat="1" ht="99.75" x14ac:dyDescent="0.25">
      <c r="A5" s="356" t="s">
        <v>1623</v>
      </c>
      <c r="B5" s="239" t="s">
        <v>13</v>
      </c>
      <c r="C5" s="239" t="s">
        <v>19</v>
      </c>
      <c r="D5" s="239" t="s">
        <v>40</v>
      </c>
      <c r="E5" s="239" t="s">
        <v>83</v>
      </c>
      <c r="F5" s="239" t="s">
        <v>88</v>
      </c>
      <c r="G5" s="239" t="s">
        <v>94</v>
      </c>
      <c r="H5" s="239" t="s">
        <v>102</v>
      </c>
      <c r="I5" s="239"/>
      <c r="J5" s="240" t="s">
        <v>892</v>
      </c>
      <c r="K5" s="241" t="s">
        <v>1294</v>
      </c>
      <c r="L5" s="242">
        <v>44743314</v>
      </c>
      <c r="M5" s="242">
        <v>44922287</v>
      </c>
      <c r="N5" s="359">
        <v>44166</v>
      </c>
      <c r="O5" s="240">
        <v>1</v>
      </c>
      <c r="P5" s="240">
        <v>12</v>
      </c>
      <c r="Q5" s="240"/>
      <c r="R5" s="239" t="s">
        <v>892</v>
      </c>
      <c r="S5" s="240"/>
      <c r="T5" s="239" t="s">
        <v>892</v>
      </c>
      <c r="U5" s="243"/>
      <c r="V5" s="243"/>
      <c r="W5" s="240"/>
      <c r="X5" s="240"/>
      <c r="Y5" s="240"/>
      <c r="Z5" s="244"/>
      <c r="AA5" s="245"/>
      <c r="AB5" s="245"/>
      <c r="AC5" s="244"/>
      <c r="AD5" s="240"/>
      <c r="AE5" s="244"/>
      <c r="AF5" s="244"/>
      <c r="AG5" s="244"/>
      <c r="AH5" s="246" t="s">
        <v>1543</v>
      </c>
      <c r="AI5" s="246"/>
      <c r="AJ5" s="244"/>
      <c r="AK5" s="244"/>
      <c r="AL5" s="338">
        <v>44743314</v>
      </c>
      <c r="AM5" s="247">
        <v>44743314</v>
      </c>
      <c r="AN5" s="240"/>
      <c r="AO5" s="240" t="s">
        <v>157</v>
      </c>
      <c r="AP5" s="239" t="s">
        <v>155</v>
      </c>
      <c r="AQ5" s="240" t="s">
        <v>161</v>
      </c>
      <c r="AR5" s="248" t="s">
        <v>675</v>
      </c>
      <c r="AS5" s="248" t="s">
        <v>823</v>
      </c>
    </row>
    <row r="6" spans="1:45" s="222" customFormat="1" ht="142.5" x14ac:dyDescent="0.25">
      <c r="A6" s="356" t="s">
        <v>1623</v>
      </c>
      <c r="B6" s="239" t="s">
        <v>13</v>
      </c>
      <c r="C6" s="239" t="s">
        <v>19</v>
      </c>
      <c r="D6" s="239" t="s">
        <v>40</v>
      </c>
      <c r="E6" s="239" t="s">
        <v>83</v>
      </c>
      <c r="F6" s="239" t="s">
        <v>88</v>
      </c>
      <c r="G6" s="239" t="s">
        <v>94</v>
      </c>
      <c r="H6" s="239" t="s">
        <v>102</v>
      </c>
      <c r="I6" s="239"/>
      <c r="J6" s="240" t="s">
        <v>892</v>
      </c>
      <c r="K6" s="241" t="s">
        <v>1295</v>
      </c>
      <c r="L6" s="242">
        <v>76603095</v>
      </c>
      <c r="M6" s="242">
        <v>76909507</v>
      </c>
      <c r="N6" s="359">
        <v>44166</v>
      </c>
      <c r="O6" s="240">
        <v>1</v>
      </c>
      <c r="P6" s="240">
        <v>12</v>
      </c>
      <c r="Q6" s="240"/>
      <c r="R6" s="239" t="s">
        <v>892</v>
      </c>
      <c r="S6" s="240"/>
      <c r="T6" s="239" t="s">
        <v>892</v>
      </c>
      <c r="U6" s="243"/>
      <c r="V6" s="243"/>
      <c r="W6" s="240"/>
      <c r="X6" s="240"/>
      <c r="Y6" s="240"/>
      <c r="Z6" s="244"/>
      <c r="AA6" s="245"/>
      <c r="AB6" s="245"/>
      <c r="AC6" s="244"/>
      <c r="AD6" s="240"/>
      <c r="AE6" s="244"/>
      <c r="AF6" s="244"/>
      <c r="AG6" s="244"/>
      <c r="AH6" s="246" t="s">
        <v>1543</v>
      </c>
      <c r="AI6" s="246"/>
      <c r="AJ6" s="244"/>
      <c r="AK6" s="244"/>
      <c r="AL6" s="338">
        <v>76603095</v>
      </c>
      <c r="AM6" s="247">
        <v>76603095</v>
      </c>
      <c r="AN6" s="240"/>
      <c r="AO6" s="240" t="s">
        <v>157</v>
      </c>
      <c r="AP6" s="239" t="s">
        <v>155</v>
      </c>
      <c r="AQ6" s="240" t="s">
        <v>161</v>
      </c>
      <c r="AR6" s="248" t="s">
        <v>686</v>
      </c>
      <c r="AS6" s="248" t="s">
        <v>823</v>
      </c>
    </row>
    <row r="7" spans="1:45" s="222" customFormat="1" ht="99.75" x14ac:dyDescent="0.25">
      <c r="A7" s="356" t="s">
        <v>1623</v>
      </c>
      <c r="B7" s="239" t="s">
        <v>13</v>
      </c>
      <c r="C7" s="239" t="s">
        <v>19</v>
      </c>
      <c r="D7" s="239" t="s">
        <v>40</v>
      </c>
      <c r="E7" s="239" t="s">
        <v>83</v>
      </c>
      <c r="F7" s="239" t="s">
        <v>88</v>
      </c>
      <c r="G7" s="239" t="s">
        <v>94</v>
      </c>
      <c r="H7" s="239" t="s">
        <v>102</v>
      </c>
      <c r="I7" s="239"/>
      <c r="J7" s="240" t="s">
        <v>892</v>
      </c>
      <c r="K7" s="241" t="s">
        <v>821</v>
      </c>
      <c r="L7" s="242">
        <v>79061667</v>
      </c>
      <c r="M7" s="242">
        <v>79377914</v>
      </c>
      <c r="N7" s="359">
        <v>44166</v>
      </c>
      <c r="O7" s="240">
        <v>1</v>
      </c>
      <c r="P7" s="240">
        <v>12</v>
      </c>
      <c r="Q7" s="240"/>
      <c r="R7" s="239" t="s">
        <v>892</v>
      </c>
      <c r="S7" s="240"/>
      <c r="T7" s="239" t="s">
        <v>892</v>
      </c>
      <c r="U7" s="243"/>
      <c r="V7" s="243"/>
      <c r="W7" s="240"/>
      <c r="X7" s="240"/>
      <c r="Y7" s="240"/>
      <c r="Z7" s="244"/>
      <c r="AA7" s="245"/>
      <c r="AB7" s="245"/>
      <c r="AC7" s="244"/>
      <c r="AD7" s="240"/>
      <c r="AE7" s="244"/>
      <c r="AF7" s="244"/>
      <c r="AG7" s="244"/>
      <c r="AH7" s="246" t="s">
        <v>1543</v>
      </c>
      <c r="AI7" s="246"/>
      <c r="AJ7" s="244"/>
      <c r="AK7" s="244"/>
      <c r="AL7" s="338">
        <v>79061667</v>
      </c>
      <c r="AM7" s="247">
        <v>79061667</v>
      </c>
      <c r="AN7" s="240"/>
      <c r="AO7" s="240" t="s">
        <v>157</v>
      </c>
      <c r="AP7" s="239" t="s">
        <v>155</v>
      </c>
      <c r="AQ7" s="240" t="s">
        <v>161</v>
      </c>
      <c r="AR7" s="248" t="s">
        <v>687</v>
      </c>
      <c r="AS7" s="248" t="s">
        <v>823</v>
      </c>
    </row>
    <row r="8" spans="1:45" s="222" customFormat="1" ht="27" customHeight="1" x14ac:dyDescent="0.25">
      <c r="A8" s="356" t="s">
        <v>1623</v>
      </c>
      <c r="B8" s="239" t="s">
        <v>13</v>
      </c>
      <c r="C8" s="239" t="s">
        <v>19</v>
      </c>
      <c r="D8" s="239" t="s">
        <v>40</v>
      </c>
      <c r="E8" s="239" t="s">
        <v>83</v>
      </c>
      <c r="F8" s="239" t="s">
        <v>88</v>
      </c>
      <c r="G8" s="239" t="s">
        <v>94</v>
      </c>
      <c r="H8" s="239" t="s">
        <v>102</v>
      </c>
      <c r="I8" s="239"/>
      <c r="J8" s="240" t="s">
        <v>892</v>
      </c>
      <c r="K8" s="241" t="s">
        <v>1296</v>
      </c>
      <c r="L8" s="242">
        <v>76603095</v>
      </c>
      <c r="M8" s="242">
        <v>76909507</v>
      </c>
      <c r="N8" s="359">
        <v>44166</v>
      </c>
      <c r="O8" s="240">
        <v>1</v>
      </c>
      <c r="P8" s="240">
        <v>12</v>
      </c>
      <c r="Q8" s="240"/>
      <c r="R8" s="239" t="s">
        <v>892</v>
      </c>
      <c r="S8" s="240"/>
      <c r="T8" s="239" t="s">
        <v>892</v>
      </c>
      <c r="U8" s="243"/>
      <c r="V8" s="243"/>
      <c r="W8" s="240"/>
      <c r="X8" s="240"/>
      <c r="Y8" s="240"/>
      <c r="Z8" s="244"/>
      <c r="AA8" s="245"/>
      <c r="AB8" s="245"/>
      <c r="AC8" s="244"/>
      <c r="AD8" s="240"/>
      <c r="AE8" s="244"/>
      <c r="AF8" s="244"/>
      <c r="AG8" s="244"/>
      <c r="AH8" s="246" t="s">
        <v>1543</v>
      </c>
      <c r="AI8" s="246"/>
      <c r="AJ8" s="244"/>
      <c r="AK8" s="244"/>
      <c r="AL8" s="338">
        <v>76603095</v>
      </c>
      <c r="AM8" s="247">
        <v>76603095</v>
      </c>
      <c r="AN8" s="240"/>
      <c r="AO8" s="240" t="s">
        <v>157</v>
      </c>
      <c r="AP8" s="239" t="s">
        <v>155</v>
      </c>
      <c r="AQ8" s="240" t="s">
        <v>161</v>
      </c>
      <c r="AR8" s="248" t="s">
        <v>675</v>
      </c>
      <c r="AS8" s="248" t="s">
        <v>823</v>
      </c>
    </row>
    <row r="9" spans="1:45" s="222" customFormat="1" ht="42.75" x14ac:dyDescent="0.25">
      <c r="A9" s="356" t="s">
        <v>1623</v>
      </c>
      <c r="B9" s="239" t="s">
        <v>13</v>
      </c>
      <c r="C9" s="239" t="s">
        <v>19</v>
      </c>
      <c r="D9" s="239" t="s">
        <v>40</v>
      </c>
      <c r="E9" s="239" t="s">
        <v>83</v>
      </c>
      <c r="F9" s="239" t="s">
        <v>88</v>
      </c>
      <c r="G9" s="239" t="s">
        <v>94</v>
      </c>
      <c r="H9" s="239" t="s">
        <v>102</v>
      </c>
      <c r="I9" s="239" t="s">
        <v>126</v>
      </c>
      <c r="J9" s="240"/>
      <c r="K9" s="241" t="s">
        <v>1583</v>
      </c>
      <c r="L9" s="242">
        <v>1430000</v>
      </c>
      <c r="M9" s="242">
        <v>1435720</v>
      </c>
      <c r="N9" s="358">
        <v>44197</v>
      </c>
      <c r="O9" s="240">
        <v>2</v>
      </c>
      <c r="P9" s="240">
        <v>12</v>
      </c>
      <c r="Q9" s="240"/>
      <c r="R9" s="239" t="s">
        <v>892</v>
      </c>
      <c r="S9" s="240"/>
      <c r="T9" s="239" t="s">
        <v>892</v>
      </c>
      <c r="U9" s="243"/>
      <c r="V9" s="243"/>
      <c r="W9" s="240"/>
      <c r="X9" s="240"/>
      <c r="Y9" s="240"/>
      <c r="Z9" s="244"/>
      <c r="AA9" s="245"/>
      <c r="AB9" s="245"/>
      <c r="AC9" s="244"/>
      <c r="AD9" s="240"/>
      <c r="AE9" s="244"/>
      <c r="AF9" s="244"/>
      <c r="AG9" s="244"/>
      <c r="AH9" s="246"/>
      <c r="AI9" s="246"/>
      <c r="AJ9" s="244"/>
      <c r="AK9" s="244"/>
      <c r="AL9" s="338">
        <v>1430000</v>
      </c>
      <c r="AM9" s="247">
        <v>1430000</v>
      </c>
      <c r="AN9" s="240"/>
      <c r="AO9" s="240" t="s">
        <v>159</v>
      </c>
      <c r="AP9" s="239" t="s">
        <v>155</v>
      </c>
      <c r="AQ9" s="240" t="s">
        <v>161</v>
      </c>
      <c r="AR9" s="248"/>
      <c r="AS9" s="248"/>
    </row>
    <row r="10" spans="1:45" s="222" customFormat="1" ht="57" x14ac:dyDescent="0.25">
      <c r="A10" s="356" t="s">
        <v>1623</v>
      </c>
      <c r="B10" s="239" t="s">
        <v>13</v>
      </c>
      <c r="C10" s="239" t="s">
        <v>18</v>
      </c>
      <c r="D10" s="239" t="s">
        <v>39</v>
      </c>
      <c r="E10" s="239" t="s">
        <v>83</v>
      </c>
      <c r="F10" s="239" t="s">
        <v>88</v>
      </c>
      <c r="G10" s="239" t="s">
        <v>94</v>
      </c>
      <c r="H10" s="239" t="s">
        <v>118</v>
      </c>
      <c r="I10" s="239"/>
      <c r="J10" s="240" t="s">
        <v>892</v>
      </c>
      <c r="K10" s="241" t="s">
        <v>824</v>
      </c>
      <c r="L10" s="249">
        <v>11000000</v>
      </c>
      <c r="M10" s="249">
        <v>11044000</v>
      </c>
      <c r="N10" s="358">
        <v>44197</v>
      </c>
      <c r="O10" s="240">
        <v>2</v>
      </c>
      <c r="P10" s="240">
        <v>4</v>
      </c>
      <c r="Q10" s="240"/>
      <c r="R10" s="239" t="s">
        <v>892</v>
      </c>
      <c r="S10" s="240"/>
      <c r="T10" s="239" t="s">
        <v>892</v>
      </c>
      <c r="U10" s="243"/>
      <c r="V10" s="243"/>
      <c r="W10" s="240"/>
      <c r="X10" s="240"/>
      <c r="Y10" s="240"/>
      <c r="Z10" s="244"/>
      <c r="AA10" s="245"/>
      <c r="AB10" s="245"/>
      <c r="AC10" s="244"/>
      <c r="AD10" s="240"/>
      <c r="AE10" s="244"/>
      <c r="AF10" s="244"/>
      <c r="AG10" s="244"/>
      <c r="AH10" s="244"/>
      <c r="AI10" s="246"/>
      <c r="AJ10" s="244"/>
      <c r="AK10" s="244"/>
      <c r="AL10" s="338">
        <v>11000000</v>
      </c>
      <c r="AM10" s="247">
        <v>11000000</v>
      </c>
      <c r="AN10" s="240"/>
      <c r="AO10" s="240" t="s">
        <v>159</v>
      </c>
      <c r="AP10" s="239" t="s">
        <v>155</v>
      </c>
      <c r="AQ10" s="240" t="s">
        <v>161</v>
      </c>
      <c r="AR10" s="248" t="s">
        <v>678</v>
      </c>
      <c r="AS10" s="240"/>
    </row>
    <row r="11" spans="1:45" s="222" customFormat="1" ht="57" x14ac:dyDescent="0.25">
      <c r="A11" s="356" t="s">
        <v>1623</v>
      </c>
      <c r="B11" s="239" t="s">
        <v>13</v>
      </c>
      <c r="C11" s="239" t="s">
        <v>18</v>
      </c>
      <c r="D11" s="239" t="s">
        <v>39</v>
      </c>
      <c r="E11" s="239" t="s">
        <v>83</v>
      </c>
      <c r="F11" s="239" t="s">
        <v>88</v>
      </c>
      <c r="G11" s="239" t="s">
        <v>94</v>
      </c>
      <c r="H11" s="239" t="s">
        <v>102</v>
      </c>
      <c r="I11" s="239" t="s">
        <v>126</v>
      </c>
      <c r="J11" s="240" t="s">
        <v>553</v>
      </c>
      <c r="K11" s="241" t="s">
        <v>825</v>
      </c>
      <c r="L11" s="249">
        <v>10000000</v>
      </c>
      <c r="M11" s="249">
        <v>10040000</v>
      </c>
      <c r="N11" s="369">
        <v>44348</v>
      </c>
      <c r="O11" s="240">
        <v>7</v>
      </c>
      <c r="P11" s="240">
        <v>10</v>
      </c>
      <c r="Q11" s="240"/>
      <c r="R11" s="239" t="s">
        <v>892</v>
      </c>
      <c r="S11" s="240"/>
      <c r="T11" s="239" t="s">
        <v>892</v>
      </c>
      <c r="U11" s="243"/>
      <c r="V11" s="243"/>
      <c r="W11" s="240"/>
      <c r="X11" s="240"/>
      <c r="Y11" s="240"/>
      <c r="Z11" s="244"/>
      <c r="AA11" s="245"/>
      <c r="AB11" s="245"/>
      <c r="AC11" s="244"/>
      <c r="AD11" s="240"/>
      <c r="AE11" s="244"/>
      <c r="AF11" s="244"/>
      <c r="AG11" s="244"/>
      <c r="AH11" s="244"/>
      <c r="AI11" s="246"/>
      <c r="AJ11" s="244"/>
      <c r="AK11" s="244"/>
      <c r="AL11" s="338">
        <v>10000000</v>
      </c>
      <c r="AM11" s="247">
        <v>10000000</v>
      </c>
      <c r="AN11" s="240"/>
      <c r="AO11" s="240" t="s">
        <v>159</v>
      </c>
      <c r="AP11" s="239" t="s">
        <v>155</v>
      </c>
      <c r="AQ11" s="240" t="s">
        <v>161</v>
      </c>
      <c r="AR11" s="248" t="s">
        <v>682</v>
      </c>
      <c r="AS11" s="240"/>
    </row>
    <row r="12" spans="1:45" s="222" customFormat="1" ht="57" x14ac:dyDescent="0.25">
      <c r="A12" s="356" t="s">
        <v>1623</v>
      </c>
      <c r="B12" s="239" t="s">
        <v>13</v>
      </c>
      <c r="C12" s="239" t="s">
        <v>18</v>
      </c>
      <c r="D12" s="239" t="s">
        <v>39</v>
      </c>
      <c r="E12" s="239" t="s">
        <v>83</v>
      </c>
      <c r="F12" s="239" t="s">
        <v>88</v>
      </c>
      <c r="G12" s="239" t="s">
        <v>94</v>
      </c>
      <c r="H12" s="239" t="s">
        <v>102</v>
      </c>
      <c r="I12" s="239" t="s">
        <v>577</v>
      </c>
      <c r="J12" s="240" t="s">
        <v>578</v>
      </c>
      <c r="K12" s="241" t="s">
        <v>826</v>
      </c>
      <c r="L12" s="249">
        <v>4500000</v>
      </c>
      <c r="M12" s="249">
        <v>4518000</v>
      </c>
      <c r="N12" s="369">
        <v>44348</v>
      </c>
      <c r="O12" s="240">
        <v>7</v>
      </c>
      <c r="P12" s="240">
        <v>9</v>
      </c>
      <c r="Q12" s="240"/>
      <c r="R12" s="239" t="s">
        <v>892</v>
      </c>
      <c r="S12" s="240"/>
      <c r="T12" s="239" t="s">
        <v>892</v>
      </c>
      <c r="U12" s="243"/>
      <c r="V12" s="243"/>
      <c r="W12" s="240"/>
      <c r="X12" s="240"/>
      <c r="Y12" s="240"/>
      <c r="Z12" s="244"/>
      <c r="AA12" s="245"/>
      <c r="AB12" s="245"/>
      <c r="AC12" s="244"/>
      <c r="AD12" s="240"/>
      <c r="AE12" s="244"/>
      <c r="AF12" s="244"/>
      <c r="AG12" s="244"/>
      <c r="AH12" s="244"/>
      <c r="AI12" s="246"/>
      <c r="AJ12" s="244"/>
      <c r="AK12" s="244"/>
      <c r="AL12" s="338">
        <v>4500000</v>
      </c>
      <c r="AM12" s="247">
        <v>4500000</v>
      </c>
      <c r="AN12" s="240"/>
      <c r="AO12" s="240" t="s">
        <v>159</v>
      </c>
      <c r="AP12" s="239" t="s">
        <v>155</v>
      </c>
      <c r="AQ12" s="240" t="s">
        <v>161</v>
      </c>
      <c r="AR12" s="248" t="s">
        <v>682</v>
      </c>
      <c r="AS12" s="240"/>
    </row>
    <row r="13" spans="1:45" s="222" customFormat="1" ht="28.5" x14ac:dyDescent="0.25">
      <c r="A13" s="356" t="s">
        <v>1623</v>
      </c>
      <c r="B13" s="239" t="s">
        <v>13</v>
      </c>
      <c r="C13" s="239" t="s">
        <v>18</v>
      </c>
      <c r="D13" s="239" t="s">
        <v>39</v>
      </c>
      <c r="E13" s="239" t="s">
        <v>83</v>
      </c>
      <c r="F13" s="239" t="s">
        <v>88</v>
      </c>
      <c r="G13" s="239" t="s">
        <v>94</v>
      </c>
      <c r="H13" s="239" t="s">
        <v>101</v>
      </c>
      <c r="I13" s="239" t="s">
        <v>1618</v>
      </c>
      <c r="J13" s="240" t="s">
        <v>1619</v>
      </c>
      <c r="K13" s="241" t="s">
        <v>1610</v>
      </c>
      <c r="L13" s="249">
        <v>10000000</v>
      </c>
      <c r="M13" s="249">
        <v>10040000</v>
      </c>
      <c r="N13" s="358">
        <v>44197</v>
      </c>
      <c r="O13" s="240">
        <v>2</v>
      </c>
      <c r="P13" s="240">
        <v>5</v>
      </c>
      <c r="Q13" s="240"/>
      <c r="R13" s="239" t="s">
        <v>892</v>
      </c>
      <c r="S13" s="240"/>
      <c r="T13" s="239" t="s">
        <v>892</v>
      </c>
      <c r="U13" s="243"/>
      <c r="V13" s="243"/>
      <c r="W13" s="240"/>
      <c r="X13" s="240"/>
      <c r="Y13" s="240"/>
      <c r="Z13" s="244"/>
      <c r="AA13" s="245"/>
      <c r="AB13" s="245"/>
      <c r="AC13" s="244"/>
      <c r="AD13" s="240"/>
      <c r="AE13" s="244"/>
      <c r="AF13" s="244"/>
      <c r="AG13" s="244"/>
      <c r="AH13" s="244"/>
      <c r="AI13" s="246"/>
      <c r="AJ13" s="244"/>
      <c r="AK13" s="244"/>
      <c r="AL13" s="338">
        <v>10000000</v>
      </c>
      <c r="AM13" s="247">
        <v>10000000</v>
      </c>
      <c r="AN13" s="240"/>
      <c r="AO13" s="240" t="s">
        <v>159</v>
      </c>
      <c r="AP13" s="239" t="s">
        <v>155</v>
      </c>
      <c r="AQ13" s="240" t="s">
        <v>161</v>
      </c>
      <c r="AR13" s="248"/>
      <c r="AS13" s="240"/>
    </row>
    <row r="14" spans="1:45" s="222" customFormat="1" ht="42.75" x14ac:dyDescent="0.25">
      <c r="A14" s="356" t="s">
        <v>1623</v>
      </c>
      <c r="B14" s="239" t="s">
        <v>13</v>
      </c>
      <c r="C14" s="239" t="s">
        <v>18</v>
      </c>
      <c r="D14" s="239" t="s">
        <v>39</v>
      </c>
      <c r="E14" s="239" t="s">
        <v>83</v>
      </c>
      <c r="F14" s="239" t="s">
        <v>88</v>
      </c>
      <c r="G14" s="239" t="s">
        <v>94</v>
      </c>
      <c r="H14" s="239" t="s">
        <v>1559</v>
      </c>
      <c r="I14" s="239"/>
      <c r="J14" s="240"/>
      <c r="K14" s="241" t="s">
        <v>1611</v>
      </c>
      <c r="L14" s="249">
        <v>6500000</v>
      </c>
      <c r="M14" s="249">
        <v>6526000</v>
      </c>
      <c r="N14" s="358">
        <v>44197</v>
      </c>
      <c r="O14" s="240">
        <v>2</v>
      </c>
      <c r="P14" s="240">
        <v>5</v>
      </c>
      <c r="Q14" s="240"/>
      <c r="R14" s="239" t="s">
        <v>892</v>
      </c>
      <c r="S14" s="240"/>
      <c r="T14" s="239" t="s">
        <v>892</v>
      </c>
      <c r="U14" s="243"/>
      <c r="V14" s="243"/>
      <c r="W14" s="240"/>
      <c r="X14" s="240"/>
      <c r="Y14" s="240"/>
      <c r="Z14" s="244"/>
      <c r="AA14" s="245"/>
      <c r="AB14" s="245"/>
      <c r="AC14" s="244"/>
      <c r="AD14" s="240"/>
      <c r="AE14" s="244"/>
      <c r="AF14" s="244"/>
      <c r="AG14" s="244"/>
      <c r="AH14" s="244"/>
      <c r="AI14" s="246"/>
      <c r="AJ14" s="244"/>
      <c r="AK14" s="244"/>
      <c r="AL14" s="338">
        <v>6500000</v>
      </c>
      <c r="AM14" s="247">
        <v>6500000</v>
      </c>
      <c r="AN14" s="240"/>
      <c r="AO14" s="240" t="s">
        <v>159</v>
      </c>
      <c r="AP14" s="239" t="s">
        <v>155</v>
      </c>
      <c r="AQ14" s="240" t="s">
        <v>161</v>
      </c>
      <c r="AR14" s="248"/>
      <c r="AS14" s="240"/>
    </row>
    <row r="15" spans="1:45" s="222" customFormat="1" ht="42.75" x14ac:dyDescent="0.25">
      <c r="A15" s="356" t="s">
        <v>1623</v>
      </c>
      <c r="B15" s="239" t="s">
        <v>13</v>
      </c>
      <c r="C15" s="239" t="s">
        <v>18</v>
      </c>
      <c r="D15" s="239" t="s">
        <v>39</v>
      </c>
      <c r="E15" s="239" t="s">
        <v>83</v>
      </c>
      <c r="F15" s="239" t="s">
        <v>88</v>
      </c>
      <c r="G15" s="239" t="s">
        <v>94</v>
      </c>
      <c r="H15" s="239" t="s">
        <v>115</v>
      </c>
      <c r="I15" s="239" t="s">
        <v>1614</v>
      </c>
      <c r="J15" s="240" t="s">
        <v>1615</v>
      </c>
      <c r="K15" s="241" t="s">
        <v>1612</v>
      </c>
      <c r="L15" s="249">
        <v>1000000</v>
      </c>
      <c r="M15" s="249">
        <v>1004000</v>
      </c>
      <c r="N15" s="358">
        <v>44197</v>
      </c>
      <c r="O15" s="240">
        <v>2</v>
      </c>
      <c r="P15" s="240">
        <v>5</v>
      </c>
      <c r="Q15" s="240"/>
      <c r="R15" s="239" t="s">
        <v>892</v>
      </c>
      <c r="S15" s="240"/>
      <c r="T15" s="239" t="s">
        <v>892</v>
      </c>
      <c r="U15" s="243"/>
      <c r="V15" s="243"/>
      <c r="W15" s="240"/>
      <c r="X15" s="240"/>
      <c r="Y15" s="240"/>
      <c r="Z15" s="244"/>
      <c r="AA15" s="245"/>
      <c r="AB15" s="245"/>
      <c r="AC15" s="244"/>
      <c r="AD15" s="240"/>
      <c r="AE15" s="244"/>
      <c r="AF15" s="244"/>
      <c r="AG15" s="244"/>
      <c r="AH15" s="244"/>
      <c r="AI15" s="246"/>
      <c r="AJ15" s="244"/>
      <c r="AK15" s="244"/>
      <c r="AL15" s="338">
        <v>1000000</v>
      </c>
      <c r="AM15" s="247">
        <v>1000000</v>
      </c>
      <c r="AN15" s="240"/>
      <c r="AO15" s="240" t="s">
        <v>159</v>
      </c>
      <c r="AP15" s="239" t="s">
        <v>155</v>
      </c>
      <c r="AQ15" s="240" t="s">
        <v>161</v>
      </c>
      <c r="AR15" s="248"/>
      <c r="AS15" s="240"/>
    </row>
    <row r="16" spans="1:45" s="222" customFormat="1" ht="42.75" x14ac:dyDescent="0.25">
      <c r="A16" s="356" t="s">
        <v>1623</v>
      </c>
      <c r="B16" s="239" t="s">
        <v>13</v>
      </c>
      <c r="C16" s="239" t="s">
        <v>18</v>
      </c>
      <c r="D16" s="239" t="s">
        <v>39</v>
      </c>
      <c r="E16" s="239" t="s">
        <v>83</v>
      </c>
      <c r="F16" s="239" t="s">
        <v>88</v>
      </c>
      <c r="G16" s="239" t="s">
        <v>94</v>
      </c>
      <c r="H16" s="239" t="s">
        <v>115</v>
      </c>
      <c r="I16" s="239" t="s">
        <v>1616</v>
      </c>
      <c r="J16" s="240" t="s">
        <v>1617</v>
      </c>
      <c r="K16" s="241" t="s">
        <v>1613</v>
      </c>
      <c r="L16" s="249">
        <v>5500000</v>
      </c>
      <c r="M16" s="249">
        <v>5522000</v>
      </c>
      <c r="N16" s="358">
        <v>44197</v>
      </c>
      <c r="O16" s="240">
        <v>2</v>
      </c>
      <c r="P16" s="240">
        <v>5</v>
      </c>
      <c r="Q16" s="240"/>
      <c r="R16" s="239" t="s">
        <v>892</v>
      </c>
      <c r="S16" s="240"/>
      <c r="T16" s="239" t="s">
        <v>892</v>
      </c>
      <c r="U16" s="243"/>
      <c r="V16" s="243"/>
      <c r="W16" s="240"/>
      <c r="X16" s="240"/>
      <c r="Y16" s="240"/>
      <c r="Z16" s="244"/>
      <c r="AA16" s="245"/>
      <c r="AB16" s="245"/>
      <c r="AC16" s="244"/>
      <c r="AD16" s="240"/>
      <c r="AE16" s="244"/>
      <c r="AF16" s="244"/>
      <c r="AG16" s="244"/>
      <c r="AH16" s="244"/>
      <c r="AI16" s="246"/>
      <c r="AJ16" s="244"/>
      <c r="AK16" s="244"/>
      <c r="AL16" s="338">
        <v>5500000</v>
      </c>
      <c r="AM16" s="247">
        <v>5500000</v>
      </c>
      <c r="AN16" s="240"/>
      <c r="AO16" s="240" t="s">
        <v>159</v>
      </c>
      <c r="AP16" s="239" t="s">
        <v>155</v>
      </c>
      <c r="AQ16" s="240" t="s">
        <v>161</v>
      </c>
      <c r="AR16" s="248"/>
      <c r="AS16" s="240"/>
    </row>
    <row r="17" spans="1:45" s="222" customFormat="1" ht="57" x14ac:dyDescent="0.25">
      <c r="A17" s="356" t="s">
        <v>1623</v>
      </c>
      <c r="B17" s="239" t="s">
        <v>13</v>
      </c>
      <c r="C17" s="239" t="s">
        <v>18</v>
      </c>
      <c r="D17" s="239" t="s">
        <v>39</v>
      </c>
      <c r="E17" s="239" t="s">
        <v>83</v>
      </c>
      <c r="F17" s="239" t="s">
        <v>88</v>
      </c>
      <c r="G17" s="239" t="s">
        <v>94</v>
      </c>
      <c r="H17" s="239" t="s">
        <v>102</v>
      </c>
      <c r="I17" s="239"/>
      <c r="J17" s="240" t="s">
        <v>892</v>
      </c>
      <c r="K17" s="241" t="s">
        <v>827</v>
      </c>
      <c r="L17" s="249">
        <v>32013333</v>
      </c>
      <c r="M17" s="249">
        <v>32141386</v>
      </c>
      <c r="N17" s="359">
        <v>44166</v>
      </c>
      <c r="O17" s="240">
        <v>1</v>
      </c>
      <c r="P17" s="240">
        <v>12</v>
      </c>
      <c r="Q17" s="240"/>
      <c r="R17" s="239" t="s">
        <v>892</v>
      </c>
      <c r="S17" s="240"/>
      <c r="T17" s="239" t="s">
        <v>892</v>
      </c>
      <c r="U17" s="243"/>
      <c r="V17" s="243"/>
      <c r="W17" s="240"/>
      <c r="X17" s="240"/>
      <c r="Y17" s="240"/>
      <c r="Z17" s="244"/>
      <c r="AA17" s="245"/>
      <c r="AB17" s="245"/>
      <c r="AC17" s="244"/>
      <c r="AD17" s="240"/>
      <c r="AE17" s="244"/>
      <c r="AF17" s="244"/>
      <c r="AG17" s="244"/>
      <c r="AH17" s="246" t="s">
        <v>1544</v>
      </c>
      <c r="AI17" s="246"/>
      <c r="AJ17" s="244"/>
      <c r="AK17" s="244"/>
      <c r="AL17" s="338">
        <v>32013333</v>
      </c>
      <c r="AM17" s="247">
        <v>32013333</v>
      </c>
      <c r="AN17" s="240"/>
      <c r="AO17" s="240" t="s">
        <v>157</v>
      </c>
      <c r="AP17" s="239" t="s">
        <v>155</v>
      </c>
      <c r="AQ17" s="240" t="s">
        <v>161</v>
      </c>
      <c r="AR17" s="248" t="s">
        <v>679</v>
      </c>
      <c r="AS17" s="240"/>
    </row>
    <row r="18" spans="1:45" s="222" customFormat="1" ht="57" x14ac:dyDescent="0.25">
      <c r="A18" s="356" t="s">
        <v>1623</v>
      </c>
      <c r="B18" s="239" t="s">
        <v>13</v>
      </c>
      <c r="C18" s="239" t="s">
        <v>18</v>
      </c>
      <c r="D18" s="239" t="s">
        <v>39</v>
      </c>
      <c r="E18" s="239" t="s">
        <v>83</v>
      </c>
      <c r="F18" s="239" t="s">
        <v>88</v>
      </c>
      <c r="G18" s="239" t="s">
        <v>94</v>
      </c>
      <c r="H18" s="239" t="s">
        <v>102</v>
      </c>
      <c r="I18" s="239"/>
      <c r="J18" s="240" t="s">
        <v>892</v>
      </c>
      <c r="K18" s="241" t="s">
        <v>828</v>
      </c>
      <c r="L18" s="249">
        <v>60529496</v>
      </c>
      <c r="M18" s="249">
        <v>60771614</v>
      </c>
      <c r="N18" s="359">
        <v>44166</v>
      </c>
      <c r="O18" s="240">
        <v>1</v>
      </c>
      <c r="P18" s="240">
        <v>12</v>
      </c>
      <c r="Q18" s="240"/>
      <c r="R18" s="239" t="s">
        <v>892</v>
      </c>
      <c r="S18" s="240"/>
      <c r="T18" s="239" t="s">
        <v>892</v>
      </c>
      <c r="U18" s="243"/>
      <c r="V18" s="243"/>
      <c r="W18" s="240"/>
      <c r="X18" s="240"/>
      <c r="Y18" s="240"/>
      <c r="Z18" s="244"/>
      <c r="AA18" s="245"/>
      <c r="AB18" s="245"/>
      <c r="AC18" s="244"/>
      <c r="AD18" s="240"/>
      <c r="AE18" s="244"/>
      <c r="AF18" s="244"/>
      <c r="AG18" s="244"/>
      <c r="AH18" s="246" t="s">
        <v>1544</v>
      </c>
      <c r="AI18" s="246"/>
      <c r="AJ18" s="244"/>
      <c r="AK18" s="244"/>
      <c r="AL18" s="338">
        <v>60529496</v>
      </c>
      <c r="AM18" s="247">
        <v>60529496</v>
      </c>
      <c r="AN18" s="240"/>
      <c r="AO18" s="240" t="s">
        <v>157</v>
      </c>
      <c r="AP18" s="239" t="s">
        <v>155</v>
      </c>
      <c r="AQ18" s="240" t="s">
        <v>161</v>
      </c>
      <c r="AR18" s="248" t="s">
        <v>682</v>
      </c>
      <c r="AS18" s="240"/>
    </row>
    <row r="19" spans="1:45" s="222" customFormat="1" ht="114" x14ac:dyDescent="0.25">
      <c r="A19" s="356" t="s">
        <v>1623</v>
      </c>
      <c r="B19" s="239" t="s">
        <v>13</v>
      </c>
      <c r="C19" s="239" t="s">
        <v>18</v>
      </c>
      <c r="D19" s="239" t="s">
        <v>39</v>
      </c>
      <c r="E19" s="239" t="s">
        <v>83</v>
      </c>
      <c r="F19" s="239" t="s">
        <v>88</v>
      </c>
      <c r="G19" s="239" t="s">
        <v>94</v>
      </c>
      <c r="H19" s="239" t="s">
        <v>102</v>
      </c>
      <c r="I19" s="239"/>
      <c r="J19" s="240" t="s">
        <v>892</v>
      </c>
      <c r="K19" s="241" t="s">
        <v>829</v>
      </c>
      <c r="L19" s="249">
        <v>34432398</v>
      </c>
      <c r="M19" s="249">
        <v>34570128</v>
      </c>
      <c r="N19" s="359">
        <v>44166</v>
      </c>
      <c r="O19" s="240">
        <v>1</v>
      </c>
      <c r="P19" s="240">
        <v>12</v>
      </c>
      <c r="Q19" s="240"/>
      <c r="R19" s="239" t="s">
        <v>892</v>
      </c>
      <c r="S19" s="240"/>
      <c r="T19" s="239" t="s">
        <v>892</v>
      </c>
      <c r="U19" s="243"/>
      <c r="V19" s="243"/>
      <c r="W19" s="240"/>
      <c r="X19" s="240"/>
      <c r="Y19" s="240"/>
      <c r="Z19" s="244"/>
      <c r="AA19" s="245"/>
      <c r="AB19" s="245"/>
      <c r="AC19" s="244"/>
      <c r="AD19" s="240"/>
      <c r="AE19" s="244"/>
      <c r="AF19" s="244"/>
      <c r="AG19" s="244"/>
      <c r="AH19" s="246" t="s">
        <v>1544</v>
      </c>
      <c r="AI19" s="246"/>
      <c r="AJ19" s="244"/>
      <c r="AK19" s="244"/>
      <c r="AL19" s="338">
        <v>34432398</v>
      </c>
      <c r="AM19" s="247">
        <v>34432398</v>
      </c>
      <c r="AN19" s="240"/>
      <c r="AO19" s="240" t="s">
        <v>157</v>
      </c>
      <c r="AP19" s="239" t="s">
        <v>155</v>
      </c>
      <c r="AQ19" s="240" t="s">
        <v>161</v>
      </c>
      <c r="AR19" s="248" t="s">
        <v>676</v>
      </c>
      <c r="AS19" s="240" t="s">
        <v>838</v>
      </c>
    </row>
    <row r="20" spans="1:45" s="222" customFormat="1" ht="57" x14ac:dyDescent="0.25">
      <c r="A20" s="356" t="s">
        <v>1623</v>
      </c>
      <c r="B20" s="239" t="s">
        <v>13</v>
      </c>
      <c r="C20" s="239" t="s">
        <v>18</v>
      </c>
      <c r="D20" s="239" t="s">
        <v>39</v>
      </c>
      <c r="E20" s="239" t="s">
        <v>83</v>
      </c>
      <c r="F20" s="239" t="s">
        <v>88</v>
      </c>
      <c r="G20" s="239" t="s">
        <v>94</v>
      </c>
      <c r="H20" s="239" t="s">
        <v>118</v>
      </c>
      <c r="I20" s="239" t="s">
        <v>466</v>
      </c>
      <c r="J20" s="240" t="s">
        <v>584</v>
      </c>
      <c r="K20" s="241" t="s">
        <v>830</v>
      </c>
      <c r="L20" s="249">
        <v>35000000</v>
      </c>
      <c r="M20" s="249">
        <v>35140000</v>
      </c>
      <c r="N20" s="369">
        <v>44197</v>
      </c>
      <c r="O20" s="240">
        <v>2</v>
      </c>
      <c r="P20" s="240">
        <v>12</v>
      </c>
      <c r="Q20" s="240"/>
      <c r="R20" s="239" t="s">
        <v>892</v>
      </c>
      <c r="S20" s="240"/>
      <c r="T20" s="239" t="s">
        <v>892</v>
      </c>
      <c r="U20" s="243"/>
      <c r="V20" s="243"/>
      <c r="W20" s="240"/>
      <c r="X20" s="240"/>
      <c r="Y20" s="240"/>
      <c r="Z20" s="244"/>
      <c r="AA20" s="245"/>
      <c r="AB20" s="245"/>
      <c r="AC20" s="244"/>
      <c r="AD20" s="240"/>
      <c r="AE20" s="244"/>
      <c r="AF20" s="244"/>
      <c r="AG20" s="244"/>
      <c r="AH20" s="244"/>
      <c r="AI20" s="246"/>
      <c r="AJ20" s="244"/>
      <c r="AK20" s="244"/>
      <c r="AL20" s="338">
        <v>35000000</v>
      </c>
      <c r="AM20" s="247">
        <v>35000000</v>
      </c>
      <c r="AN20" s="240"/>
      <c r="AO20" s="240" t="s">
        <v>159</v>
      </c>
      <c r="AP20" s="239" t="s">
        <v>155</v>
      </c>
      <c r="AQ20" s="240" t="s">
        <v>161</v>
      </c>
      <c r="AR20" s="248" t="s">
        <v>680</v>
      </c>
      <c r="AS20" s="240"/>
    </row>
    <row r="21" spans="1:45" s="222" customFormat="1" ht="57" x14ac:dyDescent="0.25">
      <c r="A21" s="356" t="s">
        <v>1623</v>
      </c>
      <c r="B21" s="239" t="s">
        <v>13</v>
      </c>
      <c r="C21" s="239" t="s">
        <v>18</v>
      </c>
      <c r="D21" s="239" t="s">
        <v>39</v>
      </c>
      <c r="E21" s="239" t="s">
        <v>83</v>
      </c>
      <c r="F21" s="239" t="s">
        <v>88</v>
      </c>
      <c r="G21" s="239" t="s">
        <v>94</v>
      </c>
      <c r="H21" s="239" t="s">
        <v>118</v>
      </c>
      <c r="I21" s="239" t="s">
        <v>467</v>
      </c>
      <c r="J21" s="240" t="s">
        <v>585</v>
      </c>
      <c r="K21" s="241" t="s">
        <v>831</v>
      </c>
      <c r="L21" s="249">
        <v>40000000</v>
      </c>
      <c r="M21" s="249">
        <v>40160000</v>
      </c>
      <c r="N21" s="369">
        <v>44166</v>
      </c>
      <c r="O21" s="240">
        <v>1</v>
      </c>
      <c r="P21" s="240">
        <v>12</v>
      </c>
      <c r="Q21" s="240"/>
      <c r="R21" s="239" t="s">
        <v>892</v>
      </c>
      <c r="S21" s="240"/>
      <c r="T21" s="239" t="s">
        <v>892</v>
      </c>
      <c r="U21" s="243"/>
      <c r="V21" s="243"/>
      <c r="W21" s="240"/>
      <c r="X21" s="240"/>
      <c r="Y21" s="240"/>
      <c r="Z21" s="244"/>
      <c r="AA21" s="245"/>
      <c r="AB21" s="245"/>
      <c r="AC21" s="244"/>
      <c r="AD21" s="240"/>
      <c r="AE21" s="244"/>
      <c r="AF21" s="244"/>
      <c r="AG21" s="244"/>
      <c r="AH21" s="244"/>
      <c r="AI21" s="246"/>
      <c r="AJ21" s="244"/>
      <c r="AK21" s="244"/>
      <c r="AL21" s="338">
        <v>40000000</v>
      </c>
      <c r="AM21" s="247">
        <v>40000000</v>
      </c>
      <c r="AN21" s="240"/>
      <c r="AO21" s="240" t="s">
        <v>159</v>
      </c>
      <c r="AP21" s="239" t="s">
        <v>155</v>
      </c>
      <c r="AQ21" s="240" t="s">
        <v>161</v>
      </c>
      <c r="AR21" s="248" t="s">
        <v>682</v>
      </c>
      <c r="AS21" s="240"/>
    </row>
    <row r="22" spans="1:45" s="222" customFormat="1" ht="57" x14ac:dyDescent="0.25">
      <c r="A22" s="356" t="s">
        <v>1623</v>
      </c>
      <c r="B22" s="239" t="s">
        <v>13</v>
      </c>
      <c r="C22" s="239" t="s">
        <v>18</v>
      </c>
      <c r="D22" s="239" t="s">
        <v>39</v>
      </c>
      <c r="E22" s="239" t="s">
        <v>83</v>
      </c>
      <c r="F22" s="239" t="s">
        <v>88</v>
      </c>
      <c r="G22" s="239" t="s">
        <v>94</v>
      </c>
      <c r="H22" s="239" t="s">
        <v>118</v>
      </c>
      <c r="I22" s="239" t="s">
        <v>467</v>
      </c>
      <c r="J22" s="240" t="s">
        <v>585</v>
      </c>
      <c r="K22" s="241" t="s">
        <v>832</v>
      </c>
      <c r="L22" s="249">
        <v>30000000</v>
      </c>
      <c r="M22" s="249">
        <v>30120000</v>
      </c>
      <c r="N22" s="369">
        <v>44317</v>
      </c>
      <c r="O22" s="240">
        <v>6</v>
      </c>
      <c r="P22" s="240">
        <v>12</v>
      </c>
      <c r="Q22" s="240"/>
      <c r="R22" s="239" t="s">
        <v>892</v>
      </c>
      <c r="S22" s="240"/>
      <c r="T22" s="239" t="s">
        <v>892</v>
      </c>
      <c r="U22" s="243"/>
      <c r="V22" s="243"/>
      <c r="W22" s="240"/>
      <c r="X22" s="240"/>
      <c r="Y22" s="240"/>
      <c r="Z22" s="244"/>
      <c r="AA22" s="245"/>
      <c r="AB22" s="245"/>
      <c r="AC22" s="244"/>
      <c r="AD22" s="240"/>
      <c r="AE22" s="244"/>
      <c r="AF22" s="244"/>
      <c r="AG22" s="244"/>
      <c r="AH22" s="244"/>
      <c r="AI22" s="246"/>
      <c r="AJ22" s="244"/>
      <c r="AK22" s="244"/>
      <c r="AL22" s="338">
        <v>30000000</v>
      </c>
      <c r="AM22" s="247">
        <v>30000000</v>
      </c>
      <c r="AN22" s="240"/>
      <c r="AO22" s="240" t="s">
        <v>159</v>
      </c>
      <c r="AP22" s="239" t="s">
        <v>155</v>
      </c>
      <c r="AQ22" s="240" t="s">
        <v>161</v>
      </c>
      <c r="AR22" s="248" t="s">
        <v>682</v>
      </c>
      <c r="AS22" s="240"/>
    </row>
    <row r="23" spans="1:45" s="222" customFormat="1" ht="71.25" x14ac:dyDescent="0.25">
      <c r="A23" s="356" t="s">
        <v>1623</v>
      </c>
      <c r="B23" s="239" t="s">
        <v>13</v>
      </c>
      <c r="C23" s="239" t="s">
        <v>18</v>
      </c>
      <c r="D23" s="239" t="s">
        <v>39</v>
      </c>
      <c r="E23" s="239" t="s">
        <v>83</v>
      </c>
      <c r="F23" s="239" t="s">
        <v>88</v>
      </c>
      <c r="G23" s="239" t="s">
        <v>94</v>
      </c>
      <c r="H23" s="239" t="s">
        <v>102</v>
      </c>
      <c r="I23" s="239"/>
      <c r="J23" s="240" t="s">
        <v>892</v>
      </c>
      <c r="K23" s="241" t="s">
        <v>833</v>
      </c>
      <c r="L23" s="249">
        <v>62823617</v>
      </c>
      <c r="M23" s="249">
        <v>63074911</v>
      </c>
      <c r="N23" s="359">
        <v>44166</v>
      </c>
      <c r="O23" s="240">
        <v>1</v>
      </c>
      <c r="P23" s="240">
        <v>12</v>
      </c>
      <c r="Q23" s="240"/>
      <c r="R23" s="239" t="s">
        <v>892</v>
      </c>
      <c r="S23" s="240"/>
      <c r="T23" s="239" t="s">
        <v>892</v>
      </c>
      <c r="U23" s="243"/>
      <c r="V23" s="243"/>
      <c r="W23" s="240"/>
      <c r="X23" s="240"/>
      <c r="Y23" s="240"/>
      <c r="Z23" s="244"/>
      <c r="AA23" s="245"/>
      <c r="AB23" s="245"/>
      <c r="AC23" s="244"/>
      <c r="AD23" s="240"/>
      <c r="AE23" s="244"/>
      <c r="AF23" s="244"/>
      <c r="AG23" s="244"/>
      <c r="AH23" s="246" t="s">
        <v>1543</v>
      </c>
      <c r="AI23" s="246"/>
      <c r="AJ23" s="244"/>
      <c r="AK23" s="244"/>
      <c r="AL23" s="338">
        <v>62823617</v>
      </c>
      <c r="AM23" s="247">
        <v>62823617</v>
      </c>
      <c r="AN23" s="240"/>
      <c r="AO23" s="240" t="s">
        <v>157</v>
      </c>
      <c r="AP23" s="239" t="s">
        <v>155</v>
      </c>
      <c r="AQ23" s="240" t="s">
        <v>161</v>
      </c>
      <c r="AR23" s="248" t="s">
        <v>679</v>
      </c>
      <c r="AS23" s="240"/>
    </row>
    <row r="24" spans="1:45" s="222" customFormat="1" ht="57" x14ac:dyDescent="0.25">
      <c r="A24" s="356" t="s">
        <v>1623</v>
      </c>
      <c r="B24" s="239" t="s">
        <v>13</v>
      </c>
      <c r="C24" s="239" t="s">
        <v>18</v>
      </c>
      <c r="D24" s="239" t="s">
        <v>39</v>
      </c>
      <c r="E24" s="239" t="s">
        <v>83</v>
      </c>
      <c r="F24" s="239" t="s">
        <v>88</v>
      </c>
      <c r="G24" s="239" t="s">
        <v>94</v>
      </c>
      <c r="H24" s="239" t="s">
        <v>118</v>
      </c>
      <c r="I24" s="239" t="s">
        <v>466</v>
      </c>
      <c r="J24" s="240" t="s">
        <v>584</v>
      </c>
      <c r="K24" s="241" t="s">
        <v>834</v>
      </c>
      <c r="L24" s="249">
        <v>90000000</v>
      </c>
      <c r="M24" s="249">
        <v>90360000</v>
      </c>
      <c r="N24" s="369">
        <v>44166</v>
      </c>
      <c r="O24" s="240">
        <v>2</v>
      </c>
      <c r="P24" s="240">
        <v>12</v>
      </c>
      <c r="Q24" s="240"/>
      <c r="R24" s="239" t="s">
        <v>892</v>
      </c>
      <c r="S24" s="240"/>
      <c r="T24" s="239" t="s">
        <v>892</v>
      </c>
      <c r="U24" s="243"/>
      <c r="V24" s="243"/>
      <c r="W24" s="240"/>
      <c r="X24" s="240"/>
      <c r="Y24" s="240"/>
      <c r="Z24" s="244"/>
      <c r="AA24" s="245"/>
      <c r="AB24" s="245"/>
      <c r="AC24" s="244"/>
      <c r="AD24" s="240"/>
      <c r="AE24" s="244"/>
      <c r="AF24" s="244"/>
      <c r="AG24" s="244"/>
      <c r="AH24" s="244"/>
      <c r="AI24" s="246"/>
      <c r="AJ24" s="244"/>
      <c r="AK24" s="244"/>
      <c r="AL24" s="338">
        <v>90000000</v>
      </c>
      <c r="AM24" s="247">
        <v>90000000</v>
      </c>
      <c r="AN24" s="240"/>
      <c r="AO24" s="240" t="s">
        <v>159</v>
      </c>
      <c r="AP24" s="239" t="s">
        <v>155</v>
      </c>
      <c r="AQ24" s="240" t="s">
        <v>158</v>
      </c>
      <c r="AR24" s="248" t="s">
        <v>680</v>
      </c>
      <c r="AS24" s="240"/>
    </row>
    <row r="25" spans="1:45" s="222" customFormat="1" ht="42.75" x14ac:dyDescent="0.25">
      <c r="A25" s="356" t="s">
        <v>1623</v>
      </c>
      <c r="B25" s="239" t="s">
        <v>13</v>
      </c>
      <c r="C25" s="239" t="s">
        <v>18</v>
      </c>
      <c r="D25" s="239" t="s">
        <v>39</v>
      </c>
      <c r="E25" s="239" t="s">
        <v>83</v>
      </c>
      <c r="F25" s="239" t="s">
        <v>88</v>
      </c>
      <c r="G25" s="239" t="s">
        <v>94</v>
      </c>
      <c r="H25" s="239" t="s">
        <v>102</v>
      </c>
      <c r="I25" s="239" t="s">
        <v>138</v>
      </c>
      <c r="J25" s="240" t="s">
        <v>574</v>
      </c>
      <c r="K25" s="241" t="s">
        <v>835</v>
      </c>
      <c r="L25" s="249">
        <v>282546300</v>
      </c>
      <c r="M25" s="249">
        <v>283676485</v>
      </c>
      <c r="N25" s="369">
        <v>44197</v>
      </c>
      <c r="O25" s="240">
        <v>3</v>
      </c>
      <c r="P25" s="240">
        <v>12</v>
      </c>
      <c r="Q25" s="240"/>
      <c r="R25" s="239" t="s">
        <v>892</v>
      </c>
      <c r="S25" s="240"/>
      <c r="T25" s="239" t="s">
        <v>892</v>
      </c>
      <c r="U25" s="243"/>
      <c r="V25" s="243"/>
      <c r="W25" s="240"/>
      <c r="X25" s="240"/>
      <c r="Y25" s="240"/>
      <c r="Z25" s="244"/>
      <c r="AA25" s="245"/>
      <c r="AB25" s="245"/>
      <c r="AC25" s="244"/>
      <c r="AD25" s="240"/>
      <c r="AE25" s="244"/>
      <c r="AF25" s="244"/>
      <c r="AG25" s="244"/>
      <c r="AH25" s="244"/>
      <c r="AI25" s="246"/>
      <c r="AJ25" s="244"/>
      <c r="AK25" s="244"/>
      <c r="AL25" s="338">
        <v>282546300</v>
      </c>
      <c r="AM25" s="247">
        <v>282546300</v>
      </c>
      <c r="AN25" s="240"/>
      <c r="AO25" s="240" t="s">
        <v>159</v>
      </c>
      <c r="AP25" s="239" t="s">
        <v>155</v>
      </c>
      <c r="AQ25" s="240" t="s">
        <v>158</v>
      </c>
      <c r="AR25" s="248"/>
      <c r="AS25" s="240"/>
    </row>
    <row r="26" spans="1:45" s="222" customFormat="1" ht="42.75" x14ac:dyDescent="0.25">
      <c r="A26" s="356" t="s">
        <v>1623</v>
      </c>
      <c r="B26" s="239" t="s">
        <v>13</v>
      </c>
      <c r="C26" s="239" t="s">
        <v>18</v>
      </c>
      <c r="D26" s="239" t="s">
        <v>39</v>
      </c>
      <c r="E26" s="239" t="s">
        <v>83</v>
      </c>
      <c r="F26" s="239" t="s">
        <v>88</v>
      </c>
      <c r="G26" s="239" t="s">
        <v>94</v>
      </c>
      <c r="H26" s="239" t="s">
        <v>118</v>
      </c>
      <c r="I26" s="239" t="s">
        <v>466</v>
      </c>
      <c r="J26" s="240" t="s">
        <v>584</v>
      </c>
      <c r="K26" s="241" t="s">
        <v>835</v>
      </c>
      <c r="L26" s="249">
        <v>5747280</v>
      </c>
      <c r="M26" s="249">
        <v>5770269</v>
      </c>
      <c r="N26" s="369">
        <v>44197</v>
      </c>
      <c r="O26" s="240">
        <v>3</v>
      </c>
      <c r="P26" s="240">
        <v>12</v>
      </c>
      <c r="Q26" s="240"/>
      <c r="R26" s="239" t="s">
        <v>892</v>
      </c>
      <c r="S26" s="240"/>
      <c r="T26" s="239" t="s">
        <v>892</v>
      </c>
      <c r="U26" s="243"/>
      <c r="V26" s="243"/>
      <c r="W26" s="240"/>
      <c r="X26" s="240"/>
      <c r="Y26" s="240"/>
      <c r="Z26" s="244"/>
      <c r="AA26" s="245"/>
      <c r="AB26" s="245"/>
      <c r="AC26" s="244"/>
      <c r="AD26" s="240"/>
      <c r="AE26" s="244"/>
      <c r="AF26" s="244"/>
      <c r="AG26" s="244"/>
      <c r="AH26" s="244"/>
      <c r="AI26" s="246"/>
      <c r="AJ26" s="244"/>
      <c r="AK26" s="244"/>
      <c r="AL26" s="338">
        <v>5747280</v>
      </c>
      <c r="AM26" s="247">
        <v>5747280</v>
      </c>
      <c r="AN26" s="240"/>
      <c r="AO26" s="240" t="s">
        <v>159</v>
      </c>
      <c r="AP26" s="239" t="s">
        <v>155</v>
      </c>
      <c r="AQ26" s="240" t="s">
        <v>158</v>
      </c>
      <c r="AR26" s="248"/>
      <c r="AS26" s="240"/>
    </row>
    <row r="27" spans="1:45" s="222" customFormat="1" ht="42.75" x14ac:dyDescent="0.25">
      <c r="A27" s="356" t="s">
        <v>1623</v>
      </c>
      <c r="B27" s="239" t="s">
        <v>13</v>
      </c>
      <c r="C27" s="239" t="s">
        <v>18</v>
      </c>
      <c r="D27" s="239" t="s">
        <v>39</v>
      </c>
      <c r="E27" s="239" t="s">
        <v>83</v>
      </c>
      <c r="F27" s="239" t="s">
        <v>88</v>
      </c>
      <c r="G27" s="239" t="s">
        <v>94</v>
      </c>
      <c r="H27" s="239" t="s">
        <v>102</v>
      </c>
      <c r="I27" s="239" t="s">
        <v>388</v>
      </c>
      <c r="J27" s="240" t="s">
        <v>573</v>
      </c>
      <c r="K27" s="241" t="s">
        <v>835</v>
      </c>
      <c r="L27" s="249">
        <v>74549034</v>
      </c>
      <c r="M27" s="249">
        <v>74847230</v>
      </c>
      <c r="N27" s="369">
        <v>44197</v>
      </c>
      <c r="O27" s="240">
        <v>3</v>
      </c>
      <c r="P27" s="240">
        <v>12</v>
      </c>
      <c r="Q27" s="240"/>
      <c r="R27" s="239" t="s">
        <v>892</v>
      </c>
      <c r="S27" s="240"/>
      <c r="T27" s="239" t="s">
        <v>892</v>
      </c>
      <c r="U27" s="243"/>
      <c r="V27" s="243"/>
      <c r="W27" s="240"/>
      <c r="X27" s="240"/>
      <c r="Y27" s="240"/>
      <c r="Z27" s="244"/>
      <c r="AA27" s="245"/>
      <c r="AB27" s="245"/>
      <c r="AC27" s="244"/>
      <c r="AD27" s="240"/>
      <c r="AE27" s="244"/>
      <c r="AF27" s="244"/>
      <c r="AG27" s="244"/>
      <c r="AH27" s="244"/>
      <c r="AI27" s="246"/>
      <c r="AJ27" s="244"/>
      <c r="AK27" s="244"/>
      <c r="AL27" s="338">
        <v>74549034</v>
      </c>
      <c r="AM27" s="247">
        <v>74549034</v>
      </c>
      <c r="AN27" s="240"/>
      <c r="AO27" s="240" t="s">
        <v>159</v>
      </c>
      <c r="AP27" s="239" t="s">
        <v>155</v>
      </c>
      <c r="AQ27" s="240" t="s">
        <v>158</v>
      </c>
      <c r="AR27" s="248"/>
      <c r="AS27" s="240"/>
    </row>
    <row r="28" spans="1:45" s="222" customFormat="1" ht="57" x14ac:dyDescent="0.25">
      <c r="A28" s="356" t="s">
        <v>1623</v>
      </c>
      <c r="B28" s="239" t="s">
        <v>13</v>
      </c>
      <c r="C28" s="239" t="s">
        <v>18</v>
      </c>
      <c r="D28" s="239" t="s">
        <v>39</v>
      </c>
      <c r="E28" s="239" t="s">
        <v>83</v>
      </c>
      <c r="F28" s="239" t="s">
        <v>88</v>
      </c>
      <c r="G28" s="239" t="s">
        <v>94</v>
      </c>
      <c r="H28" s="239" t="s">
        <v>118</v>
      </c>
      <c r="I28" s="239" t="s">
        <v>468</v>
      </c>
      <c r="J28" s="240" t="s">
        <v>586</v>
      </c>
      <c r="K28" s="241" t="s">
        <v>835</v>
      </c>
      <c r="L28" s="249">
        <v>37157386</v>
      </c>
      <c r="M28" s="249">
        <v>37306016</v>
      </c>
      <c r="N28" s="369">
        <v>44197</v>
      </c>
      <c r="O28" s="240">
        <v>3</v>
      </c>
      <c r="P28" s="240">
        <v>12</v>
      </c>
      <c r="Q28" s="240"/>
      <c r="R28" s="239" t="s">
        <v>892</v>
      </c>
      <c r="S28" s="240"/>
      <c r="T28" s="239" t="s">
        <v>892</v>
      </c>
      <c r="U28" s="243"/>
      <c r="V28" s="243"/>
      <c r="W28" s="240"/>
      <c r="X28" s="240"/>
      <c r="Y28" s="240"/>
      <c r="Z28" s="244"/>
      <c r="AA28" s="245"/>
      <c r="AB28" s="245"/>
      <c r="AC28" s="244"/>
      <c r="AD28" s="240"/>
      <c r="AE28" s="244"/>
      <c r="AF28" s="244"/>
      <c r="AG28" s="244"/>
      <c r="AH28" s="244"/>
      <c r="AI28" s="250" t="s">
        <v>839</v>
      </c>
      <c r="AJ28" s="244"/>
      <c r="AK28" s="244"/>
      <c r="AL28" s="338">
        <v>37157386</v>
      </c>
      <c r="AM28" s="247">
        <v>37157386</v>
      </c>
      <c r="AN28" s="240"/>
      <c r="AO28" s="240" t="s">
        <v>159</v>
      </c>
      <c r="AP28" s="239" t="s">
        <v>155</v>
      </c>
      <c r="AQ28" s="240" t="s">
        <v>158</v>
      </c>
      <c r="AR28" s="248" t="s">
        <v>681</v>
      </c>
      <c r="AS28" s="240"/>
    </row>
    <row r="29" spans="1:45" s="222" customFormat="1" ht="57" x14ac:dyDescent="0.25">
      <c r="A29" s="356" t="s">
        <v>1623</v>
      </c>
      <c r="B29" s="239" t="s">
        <v>13</v>
      </c>
      <c r="C29" s="239" t="s">
        <v>18</v>
      </c>
      <c r="D29" s="239" t="s">
        <v>39</v>
      </c>
      <c r="E29" s="239" t="s">
        <v>83</v>
      </c>
      <c r="F29" s="239" t="s">
        <v>88</v>
      </c>
      <c r="G29" s="239" t="s">
        <v>94</v>
      </c>
      <c r="H29" s="239" t="s">
        <v>102</v>
      </c>
      <c r="I29" s="239" t="s">
        <v>126</v>
      </c>
      <c r="J29" s="240" t="s">
        <v>553</v>
      </c>
      <c r="K29" s="241" t="s">
        <v>836</v>
      </c>
      <c r="L29" s="249">
        <v>10000000</v>
      </c>
      <c r="M29" s="249">
        <v>10040000</v>
      </c>
      <c r="N29" s="369">
        <v>44317</v>
      </c>
      <c r="O29" s="240">
        <v>6</v>
      </c>
      <c r="P29" s="240">
        <v>9</v>
      </c>
      <c r="Q29" s="240"/>
      <c r="R29" s="239" t="s">
        <v>892</v>
      </c>
      <c r="S29" s="240"/>
      <c r="T29" s="239" t="s">
        <v>892</v>
      </c>
      <c r="U29" s="243"/>
      <c r="V29" s="243"/>
      <c r="W29" s="240"/>
      <c r="X29" s="240"/>
      <c r="Y29" s="240"/>
      <c r="Z29" s="244"/>
      <c r="AA29" s="245"/>
      <c r="AB29" s="245"/>
      <c r="AC29" s="244"/>
      <c r="AD29" s="240"/>
      <c r="AE29" s="244"/>
      <c r="AF29" s="244"/>
      <c r="AG29" s="244"/>
      <c r="AH29" s="244"/>
      <c r="AI29" s="246"/>
      <c r="AJ29" s="244"/>
      <c r="AK29" s="244"/>
      <c r="AL29" s="338">
        <v>10000000</v>
      </c>
      <c r="AM29" s="247">
        <v>10000000</v>
      </c>
      <c r="AN29" s="240"/>
      <c r="AO29" s="240" t="s">
        <v>159</v>
      </c>
      <c r="AP29" s="239" t="s">
        <v>155</v>
      </c>
      <c r="AQ29" s="240" t="s">
        <v>161</v>
      </c>
      <c r="AR29" s="248" t="s">
        <v>679</v>
      </c>
      <c r="AS29" s="240"/>
    </row>
    <row r="30" spans="1:45" s="222" customFormat="1" ht="99.75" x14ac:dyDescent="0.25">
      <c r="A30" s="356" t="s">
        <v>1623</v>
      </c>
      <c r="B30" s="239" t="s">
        <v>13</v>
      </c>
      <c r="C30" s="239" t="s">
        <v>18</v>
      </c>
      <c r="D30" s="239" t="s">
        <v>39</v>
      </c>
      <c r="E30" s="239" t="s">
        <v>83</v>
      </c>
      <c r="F30" s="239" t="s">
        <v>88</v>
      </c>
      <c r="G30" s="239" t="s">
        <v>94</v>
      </c>
      <c r="H30" s="239" t="s">
        <v>102</v>
      </c>
      <c r="I30" s="239"/>
      <c r="J30" s="240" t="s">
        <v>892</v>
      </c>
      <c r="K30" s="241" t="s">
        <v>837</v>
      </c>
      <c r="L30" s="251">
        <v>15000000</v>
      </c>
      <c r="M30" s="251">
        <v>15060000</v>
      </c>
      <c r="N30" s="359">
        <v>44256</v>
      </c>
      <c r="O30" s="240">
        <v>4</v>
      </c>
      <c r="P30" s="240">
        <v>6</v>
      </c>
      <c r="Q30" s="240"/>
      <c r="R30" s="239" t="s">
        <v>892</v>
      </c>
      <c r="S30" s="240"/>
      <c r="T30" s="239" t="s">
        <v>892</v>
      </c>
      <c r="U30" s="243"/>
      <c r="V30" s="243"/>
      <c r="W30" s="240"/>
      <c r="X30" s="240"/>
      <c r="Y30" s="240"/>
      <c r="Z30" s="244"/>
      <c r="AA30" s="245"/>
      <c r="AB30" s="245"/>
      <c r="AC30" s="244"/>
      <c r="AD30" s="240"/>
      <c r="AE30" s="244"/>
      <c r="AF30" s="244"/>
      <c r="AG30" s="244"/>
      <c r="AH30" s="244"/>
      <c r="AI30" s="246"/>
      <c r="AJ30" s="244"/>
      <c r="AK30" s="244"/>
      <c r="AL30" s="338">
        <v>15000000</v>
      </c>
      <c r="AM30" s="247">
        <v>15000000</v>
      </c>
      <c r="AN30" s="240"/>
      <c r="AO30" s="240" t="s">
        <v>157</v>
      </c>
      <c r="AP30" s="239" t="s">
        <v>155</v>
      </c>
      <c r="AQ30" s="240" t="s">
        <v>161</v>
      </c>
      <c r="AR30" s="248" t="s">
        <v>684</v>
      </c>
      <c r="AS30" s="240"/>
    </row>
    <row r="31" spans="1:45" s="222" customFormat="1" ht="42.75" x14ac:dyDescent="0.25">
      <c r="A31" s="356" t="s">
        <v>1623</v>
      </c>
      <c r="B31" s="239" t="s">
        <v>13</v>
      </c>
      <c r="C31" s="239" t="s">
        <v>18</v>
      </c>
      <c r="D31" s="239" t="s">
        <v>39</v>
      </c>
      <c r="E31" s="239" t="s">
        <v>83</v>
      </c>
      <c r="F31" s="239" t="s">
        <v>88</v>
      </c>
      <c r="G31" s="239" t="s">
        <v>94</v>
      </c>
      <c r="H31" s="239" t="s">
        <v>102</v>
      </c>
      <c r="I31" s="239"/>
      <c r="J31" s="240" t="s">
        <v>892</v>
      </c>
      <c r="K31" s="241" t="s">
        <v>837</v>
      </c>
      <c r="L31" s="251">
        <v>15000000</v>
      </c>
      <c r="M31" s="251">
        <v>15060000</v>
      </c>
      <c r="N31" s="359">
        <v>44256</v>
      </c>
      <c r="O31" s="240">
        <v>4</v>
      </c>
      <c r="P31" s="240">
        <v>6</v>
      </c>
      <c r="Q31" s="240"/>
      <c r="R31" s="239" t="s">
        <v>892</v>
      </c>
      <c r="S31" s="240"/>
      <c r="T31" s="239" t="s">
        <v>892</v>
      </c>
      <c r="U31" s="243"/>
      <c r="V31" s="243"/>
      <c r="W31" s="240"/>
      <c r="X31" s="240"/>
      <c r="Y31" s="240"/>
      <c r="Z31" s="244"/>
      <c r="AA31" s="245"/>
      <c r="AB31" s="245"/>
      <c r="AC31" s="244"/>
      <c r="AD31" s="240"/>
      <c r="AE31" s="244"/>
      <c r="AF31" s="244"/>
      <c r="AG31" s="244"/>
      <c r="AH31" s="244"/>
      <c r="AI31" s="246"/>
      <c r="AJ31" s="244"/>
      <c r="AK31" s="244"/>
      <c r="AL31" s="338">
        <v>15000000</v>
      </c>
      <c r="AM31" s="247">
        <v>15000000</v>
      </c>
      <c r="AN31" s="240"/>
      <c r="AO31" s="240" t="s">
        <v>157</v>
      </c>
      <c r="AP31" s="239" t="s">
        <v>155</v>
      </c>
      <c r="AQ31" s="240" t="s">
        <v>161</v>
      </c>
      <c r="AR31" s="248"/>
      <c r="AS31" s="240"/>
    </row>
    <row r="32" spans="1:45" s="222" customFormat="1" ht="103.5" customHeight="1" x14ac:dyDescent="0.25">
      <c r="A32" s="356" t="s">
        <v>1623</v>
      </c>
      <c r="B32" s="239" t="s">
        <v>13</v>
      </c>
      <c r="C32" s="239" t="s">
        <v>13</v>
      </c>
      <c r="D32" s="239" t="s">
        <v>37</v>
      </c>
      <c r="E32" s="239" t="s">
        <v>83</v>
      </c>
      <c r="F32" s="239" t="s">
        <v>88</v>
      </c>
      <c r="G32" s="239" t="s">
        <v>94</v>
      </c>
      <c r="H32" s="239" t="s">
        <v>102</v>
      </c>
      <c r="I32" s="239"/>
      <c r="J32" s="240" t="s">
        <v>892</v>
      </c>
      <c r="K32" s="241" t="s">
        <v>873</v>
      </c>
      <c r="L32" s="242">
        <v>97306667</v>
      </c>
      <c r="M32" s="242">
        <v>97695894</v>
      </c>
      <c r="N32" s="359">
        <v>44166</v>
      </c>
      <c r="O32" s="240">
        <v>1</v>
      </c>
      <c r="P32" s="240">
        <v>12</v>
      </c>
      <c r="Q32" s="240"/>
      <c r="R32" s="239" t="s">
        <v>892</v>
      </c>
      <c r="S32" s="240"/>
      <c r="T32" s="239" t="s">
        <v>892</v>
      </c>
      <c r="U32" s="243"/>
      <c r="V32" s="243"/>
      <c r="W32" s="240"/>
      <c r="X32" s="240"/>
      <c r="Y32" s="240"/>
      <c r="Z32" s="244"/>
      <c r="AA32" s="245"/>
      <c r="AB32" s="245"/>
      <c r="AC32" s="244"/>
      <c r="AD32" s="240"/>
      <c r="AE32" s="244"/>
      <c r="AF32" s="244"/>
      <c r="AG32" s="244"/>
      <c r="AH32" s="246" t="s">
        <v>1543</v>
      </c>
      <c r="AI32" s="246"/>
      <c r="AJ32" s="244"/>
      <c r="AK32" s="244"/>
      <c r="AL32" s="338">
        <v>97306667</v>
      </c>
      <c r="AM32" s="247">
        <v>97306667</v>
      </c>
      <c r="AN32" s="240"/>
      <c r="AO32" s="240" t="s">
        <v>157</v>
      </c>
      <c r="AP32" s="239" t="s">
        <v>155</v>
      </c>
      <c r="AQ32" s="240" t="s">
        <v>161</v>
      </c>
      <c r="AR32" s="248" t="s">
        <v>676</v>
      </c>
      <c r="AS32" s="240" t="s">
        <v>886</v>
      </c>
    </row>
    <row r="33" spans="1:45" s="222" customFormat="1" ht="71.25" x14ac:dyDescent="0.25">
      <c r="A33" s="356" t="s">
        <v>1623</v>
      </c>
      <c r="B33" s="239" t="s">
        <v>13</v>
      </c>
      <c r="C33" s="239" t="s">
        <v>13</v>
      </c>
      <c r="D33" s="239" t="s">
        <v>37</v>
      </c>
      <c r="E33" s="239" t="s">
        <v>83</v>
      </c>
      <c r="F33" s="239" t="s">
        <v>88</v>
      </c>
      <c r="G33" s="239" t="s">
        <v>94</v>
      </c>
      <c r="H33" s="239" t="s">
        <v>102</v>
      </c>
      <c r="I33" s="239"/>
      <c r="J33" s="240" t="s">
        <v>892</v>
      </c>
      <c r="K33" s="241" t="s">
        <v>840</v>
      </c>
      <c r="L33" s="242">
        <v>98758731</v>
      </c>
      <c r="M33" s="242">
        <v>99153766</v>
      </c>
      <c r="N33" s="359">
        <v>44166</v>
      </c>
      <c r="O33" s="240">
        <v>1</v>
      </c>
      <c r="P33" s="240">
        <v>12</v>
      </c>
      <c r="Q33" s="240"/>
      <c r="R33" s="239" t="s">
        <v>892</v>
      </c>
      <c r="S33" s="240"/>
      <c r="T33" s="239" t="s">
        <v>892</v>
      </c>
      <c r="U33" s="243"/>
      <c r="V33" s="243"/>
      <c r="W33" s="240"/>
      <c r="X33" s="240"/>
      <c r="Y33" s="240"/>
      <c r="Z33" s="244"/>
      <c r="AA33" s="245"/>
      <c r="AB33" s="245"/>
      <c r="AC33" s="244"/>
      <c r="AD33" s="240"/>
      <c r="AE33" s="244"/>
      <c r="AF33" s="244"/>
      <c r="AG33" s="244"/>
      <c r="AH33" s="246" t="s">
        <v>1543</v>
      </c>
      <c r="AI33" s="246"/>
      <c r="AJ33" s="244"/>
      <c r="AK33" s="244"/>
      <c r="AL33" s="338">
        <v>98758731</v>
      </c>
      <c r="AM33" s="247">
        <v>98758731</v>
      </c>
      <c r="AN33" s="240"/>
      <c r="AO33" s="240" t="s">
        <v>157</v>
      </c>
      <c r="AP33" s="239" t="s">
        <v>155</v>
      </c>
      <c r="AQ33" s="240" t="s">
        <v>161</v>
      </c>
      <c r="AR33" s="248" t="s">
        <v>675</v>
      </c>
      <c r="AS33" s="240" t="s">
        <v>1018</v>
      </c>
    </row>
    <row r="34" spans="1:45" s="222" customFormat="1" ht="85.5" x14ac:dyDescent="0.25">
      <c r="A34" s="356" t="s">
        <v>1623</v>
      </c>
      <c r="B34" s="239" t="s">
        <v>13</v>
      </c>
      <c r="C34" s="239" t="s">
        <v>13</v>
      </c>
      <c r="D34" s="239" t="s">
        <v>37</v>
      </c>
      <c r="E34" s="239" t="s">
        <v>83</v>
      </c>
      <c r="F34" s="239" t="s">
        <v>88</v>
      </c>
      <c r="G34" s="239" t="s">
        <v>94</v>
      </c>
      <c r="H34" s="239" t="s">
        <v>102</v>
      </c>
      <c r="I34" s="239"/>
      <c r="J34" s="240" t="s">
        <v>892</v>
      </c>
      <c r="K34" s="241" t="s">
        <v>841</v>
      </c>
      <c r="L34" s="242">
        <v>112733333</v>
      </c>
      <c r="M34" s="242">
        <v>113184266</v>
      </c>
      <c r="N34" s="359">
        <v>44166</v>
      </c>
      <c r="O34" s="240">
        <v>1</v>
      </c>
      <c r="P34" s="240">
        <v>12</v>
      </c>
      <c r="Q34" s="240"/>
      <c r="R34" s="239" t="s">
        <v>892</v>
      </c>
      <c r="S34" s="240"/>
      <c r="T34" s="239" t="s">
        <v>892</v>
      </c>
      <c r="U34" s="243"/>
      <c r="V34" s="243"/>
      <c r="W34" s="240"/>
      <c r="X34" s="240"/>
      <c r="Y34" s="240"/>
      <c r="Z34" s="244"/>
      <c r="AA34" s="245"/>
      <c r="AB34" s="245"/>
      <c r="AC34" s="244"/>
      <c r="AD34" s="240"/>
      <c r="AE34" s="244"/>
      <c r="AF34" s="244"/>
      <c r="AG34" s="244"/>
      <c r="AH34" s="246" t="s">
        <v>1543</v>
      </c>
      <c r="AI34" s="246"/>
      <c r="AJ34" s="244"/>
      <c r="AK34" s="244"/>
      <c r="AL34" s="338">
        <v>112733333</v>
      </c>
      <c r="AM34" s="247">
        <v>112733333</v>
      </c>
      <c r="AN34" s="240"/>
      <c r="AO34" s="240" t="s">
        <v>157</v>
      </c>
      <c r="AP34" s="239" t="s">
        <v>155</v>
      </c>
      <c r="AQ34" s="240" t="s">
        <v>161</v>
      </c>
      <c r="AR34" s="248" t="s">
        <v>675</v>
      </c>
      <c r="AS34" s="240" t="s">
        <v>1018</v>
      </c>
    </row>
    <row r="35" spans="1:45" s="222" customFormat="1" ht="85.5" x14ac:dyDescent="0.25">
      <c r="A35" s="356" t="s">
        <v>1623</v>
      </c>
      <c r="B35" s="239" t="s">
        <v>13</v>
      </c>
      <c r="C35" s="239" t="s">
        <v>13</v>
      </c>
      <c r="D35" s="239" t="s">
        <v>37</v>
      </c>
      <c r="E35" s="239" t="s">
        <v>83</v>
      </c>
      <c r="F35" s="239" t="s">
        <v>88</v>
      </c>
      <c r="G35" s="239" t="s">
        <v>94</v>
      </c>
      <c r="H35" s="239" t="s">
        <v>102</v>
      </c>
      <c r="I35" s="239"/>
      <c r="J35" s="240" t="s">
        <v>892</v>
      </c>
      <c r="K35" s="241" t="s">
        <v>842</v>
      </c>
      <c r="L35" s="242">
        <v>112733333</v>
      </c>
      <c r="M35" s="242">
        <v>113184266</v>
      </c>
      <c r="N35" s="359">
        <v>44166</v>
      </c>
      <c r="O35" s="240">
        <v>1</v>
      </c>
      <c r="P35" s="240">
        <v>12</v>
      </c>
      <c r="Q35" s="240"/>
      <c r="R35" s="239" t="s">
        <v>892</v>
      </c>
      <c r="S35" s="240"/>
      <c r="T35" s="239" t="s">
        <v>892</v>
      </c>
      <c r="U35" s="243"/>
      <c r="V35" s="243"/>
      <c r="W35" s="240"/>
      <c r="X35" s="240"/>
      <c r="Y35" s="240"/>
      <c r="Z35" s="244"/>
      <c r="AA35" s="245"/>
      <c r="AB35" s="245"/>
      <c r="AC35" s="244"/>
      <c r="AD35" s="240"/>
      <c r="AE35" s="244"/>
      <c r="AF35" s="244"/>
      <c r="AG35" s="244"/>
      <c r="AH35" s="246" t="s">
        <v>1543</v>
      </c>
      <c r="AI35" s="246"/>
      <c r="AJ35" s="244"/>
      <c r="AK35" s="244"/>
      <c r="AL35" s="338">
        <v>112733333</v>
      </c>
      <c r="AM35" s="247">
        <v>112733333</v>
      </c>
      <c r="AN35" s="240"/>
      <c r="AO35" s="240" t="s">
        <v>157</v>
      </c>
      <c r="AP35" s="239" t="s">
        <v>155</v>
      </c>
      <c r="AQ35" s="240" t="s">
        <v>161</v>
      </c>
      <c r="AR35" s="248" t="s">
        <v>675</v>
      </c>
      <c r="AS35" s="240" t="s">
        <v>1018</v>
      </c>
    </row>
    <row r="36" spans="1:45" s="222" customFormat="1" ht="85.5" x14ac:dyDescent="0.25">
      <c r="A36" s="356" t="s">
        <v>1623</v>
      </c>
      <c r="B36" s="239" t="s">
        <v>13</v>
      </c>
      <c r="C36" s="239" t="s">
        <v>17</v>
      </c>
      <c r="D36" s="239" t="s">
        <v>38</v>
      </c>
      <c r="E36" s="239" t="s">
        <v>83</v>
      </c>
      <c r="F36" s="239" t="s">
        <v>88</v>
      </c>
      <c r="G36" s="239" t="s">
        <v>94</v>
      </c>
      <c r="H36" s="239" t="s">
        <v>102</v>
      </c>
      <c r="I36" s="239"/>
      <c r="J36" s="240" t="s">
        <v>892</v>
      </c>
      <c r="K36" s="241" t="s">
        <v>866</v>
      </c>
      <c r="L36" s="251">
        <v>83066667</v>
      </c>
      <c r="M36" s="251">
        <v>83398934</v>
      </c>
      <c r="N36" s="359">
        <v>44197</v>
      </c>
      <c r="O36" s="240">
        <v>2</v>
      </c>
      <c r="P36" s="240">
        <v>12</v>
      </c>
      <c r="Q36" s="240"/>
      <c r="R36" s="239" t="s">
        <v>892</v>
      </c>
      <c r="S36" s="240"/>
      <c r="T36" s="239" t="s">
        <v>892</v>
      </c>
      <c r="U36" s="243"/>
      <c r="V36" s="243"/>
      <c r="W36" s="240"/>
      <c r="X36" s="240"/>
      <c r="Y36" s="240"/>
      <c r="Z36" s="244"/>
      <c r="AA36" s="245"/>
      <c r="AB36" s="245"/>
      <c r="AC36" s="244"/>
      <c r="AD36" s="240"/>
      <c r="AE36" s="244"/>
      <c r="AF36" s="244"/>
      <c r="AG36" s="244"/>
      <c r="AH36" s="246" t="s">
        <v>1543</v>
      </c>
      <c r="AI36" s="246"/>
      <c r="AJ36" s="244"/>
      <c r="AK36" s="244"/>
      <c r="AL36" s="338">
        <v>83066667</v>
      </c>
      <c r="AM36" s="247">
        <v>83066667</v>
      </c>
      <c r="AN36" s="240"/>
      <c r="AO36" s="240" t="s">
        <v>157</v>
      </c>
      <c r="AP36" s="239" t="s">
        <v>155</v>
      </c>
      <c r="AQ36" s="240" t="s">
        <v>161</v>
      </c>
      <c r="AR36" s="248" t="s">
        <v>692</v>
      </c>
      <c r="AS36" s="240"/>
    </row>
    <row r="37" spans="1:45" s="222" customFormat="1" ht="99.75" x14ac:dyDescent="0.25">
      <c r="A37" s="356" t="s">
        <v>1623</v>
      </c>
      <c r="B37" s="239" t="s">
        <v>13</v>
      </c>
      <c r="C37" s="239" t="s">
        <v>17</v>
      </c>
      <c r="D37" s="239" t="s">
        <v>38</v>
      </c>
      <c r="E37" s="239" t="s">
        <v>83</v>
      </c>
      <c r="F37" s="239" t="s">
        <v>88</v>
      </c>
      <c r="G37" s="239" t="s">
        <v>94</v>
      </c>
      <c r="H37" s="239" t="s">
        <v>102</v>
      </c>
      <c r="I37" s="239"/>
      <c r="J37" s="240" t="s">
        <v>892</v>
      </c>
      <c r="K37" s="241" t="s">
        <v>867</v>
      </c>
      <c r="L37" s="242">
        <v>17166667</v>
      </c>
      <c r="M37" s="242">
        <v>17235334</v>
      </c>
      <c r="N37" s="359">
        <v>44166</v>
      </c>
      <c r="O37" s="240">
        <v>1</v>
      </c>
      <c r="P37" s="240">
        <v>7</v>
      </c>
      <c r="Q37" s="240"/>
      <c r="R37" s="239" t="s">
        <v>892</v>
      </c>
      <c r="S37" s="240"/>
      <c r="T37" s="239" t="s">
        <v>892</v>
      </c>
      <c r="U37" s="243"/>
      <c r="V37" s="243"/>
      <c r="W37" s="240"/>
      <c r="X37" s="240"/>
      <c r="Y37" s="240"/>
      <c r="Z37" s="244"/>
      <c r="AA37" s="245"/>
      <c r="AB37" s="245"/>
      <c r="AC37" s="244"/>
      <c r="AD37" s="240"/>
      <c r="AE37" s="244"/>
      <c r="AF37" s="244"/>
      <c r="AG37" s="244"/>
      <c r="AH37" s="246" t="s">
        <v>1543</v>
      </c>
      <c r="AI37" s="246"/>
      <c r="AJ37" s="244"/>
      <c r="AK37" s="244"/>
      <c r="AL37" s="338">
        <v>17166667</v>
      </c>
      <c r="AM37" s="247">
        <v>17166667</v>
      </c>
      <c r="AN37" s="240"/>
      <c r="AO37" s="240" t="s">
        <v>157</v>
      </c>
      <c r="AP37" s="239" t="s">
        <v>155</v>
      </c>
      <c r="AQ37" s="240" t="s">
        <v>161</v>
      </c>
      <c r="AR37" s="248" t="s">
        <v>676</v>
      </c>
      <c r="AS37" s="240" t="s">
        <v>884</v>
      </c>
    </row>
    <row r="38" spans="1:45" s="222" customFormat="1" ht="99.75" x14ac:dyDescent="0.25">
      <c r="A38" s="356" t="s">
        <v>1623</v>
      </c>
      <c r="B38" s="239" t="s">
        <v>13</v>
      </c>
      <c r="C38" s="239" t="s">
        <v>17</v>
      </c>
      <c r="D38" s="239" t="s">
        <v>38</v>
      </c>
      <c r="E38" s="239" t="s">
        <v>83</v>
      </c>
      <c r="F38" s="239" t="s">
        <v>88</v>
      </c>
      <c r="G38" s="239" t="s">
        <v>94</v>
      </c>
      <c r="H38" s="239" t="s">
        <v>102</v>
      </c>
      <c r="I38" s="239"/>
      <c r="J38" s="240" t="s">
        <v>892</v>
      </c>
      <c r="K38" s="241" t="s">
        <v>868</v>
      </c>
      <c r="L38" s="251">
        <v>27440000</v>
      </c>
      <c r="M38" s="251">
        <v>27549760</v>
      </c>
      <c r="N38" s="359">
        <v>44166</v>
      </c>
      <c r="O38" s="240">
        <v>1</v>
      </c>
      <c r="P38" s="240">
        <v>12</v>
      </c>
      <c r="Q38" s="240"/>
      <c r="R38" s="239" t="s">
        <v>892</v>
      </c>
      <c r="S38" s="240"/>
      <c r="T38" s="239" t="s">
        <v>892</v>
      </c>
      <c r="U38" s="243"/>
      <c r="V38" s="243"/>
      <c r="W38" s="240"/>
      <c r="X38" s="240"/>
      <c r="Y38" s="240"/>
      <c r="Z38" s="244"/>
      <c r="AA38" s="245"/>
      <c r="AB38" s="245"/>
      <c r="AC38" s="244"/>
      <c r="AD38" s="240"/>
      <c r="AE38" s="244"/>
      <c r="AF38" s="244"/>
      <c r="AG38" s="244"/>
      <c r="AH38" s="244"/>
      <c r="AI38" s="246" t="s">
        <v>1545</v>
      </c>
      <c r="AJ38" s="244"/>
      <c r="AK38" s="244"/>
      <c r="AL38" s="338">
        <v>27440000</v>
      </c>
      <c r="AM38" s="247">
        <v>27440000</v>
      </c>
      <c r="AN38" s="240"/>
      <c r="AO38" s="240" t="s">
        <v>157</v>
      </c>
      <c r="AP38" s="239" t="s">
        <v>155</v>
      </c>
      <c r="AQ38" s="240" t="s">
        <v>161</v>
      </c>
      <c r="AR38" s="248" t="s">
        <v>676</v>
      </c>
      <c r="AS38" s="240" t="s">
        <v>884</v>
      </c>
    </row>
    <row r="39" spans="1:45" s="222" customFormat="1" ht="99.75" x14ac:dyDescent="0.25">
      <c r="A39" s="356" t="s">
        <v>1623</v>
      </c>
      <c r="B39" s="239" t="s">
        <v>13</v>
      </c>
      <c r="C39" s="239" t="s">
        <v>17</v>
      </c>
      <c r="D39" s="239" t="s">
        <v>38</v>
      </c>
      <c r="E39" s="239" t="s">
        <v>83</v>
      </c>
      <c r="F39" s="239" t="s">
        <v>88</v>
      </c>
      <c r="G39" s="239" t="s">
        <v>94</v>
      </c>
      <c r="H39" s="239" t="s">
        <v>102</v>
      </c>
      <c r="I39" s="239"/>
      <c r="J39" s="240" t="s">
        <v>892</v>
      </c>
      <c r="K39" s="241" t="s">
        <v>868</v>
      </c>
      <c r="L39" s="251">
        <v>27440000</v>
      </c>
      <c r="M39" s="251">
        <v>27549760</v>
      </c>
      <c r="N39" s="359">
        <v>44166</v>
      </c>
      <c r="O39" s="240">
        <v>1</v>
      </c>
      <c r="P39" s="240">
        <v>12</v>
      </c>
      <c r="Q39" s="240"/>
      <c r="R39" s="239" t="s">
        <v>892</v>
      </c>
      <c r="S39" s="240"/>
      <c r="T39" s="239" t="s">
        <v>892</v>
      </c>
      <c r="U39" s="243"/>
      <c r="V39" s="243"/>
      <c r="W39" s="240"/>
      <c r="X39" s="240"/>
      <c r="Y39" s="240"/>
      <c r="Z39" s="244"/>
      <c r="AA39" s="245"/>
      <c r="AB39" s="245"/>
      <c r="AC39" s="244"/>
      <c r="AD39" s="240"/>
      <c r="AE39" s="244"/>
      <c r="AF39" s="244"/>
      <c r="AG39" s="244"/>
      <c r="AH39" s="244"/>
      <c r="AI39" s="246" t="s">
        <v>1545</v>
      </c>
      <c r="AJ39" s="244"/>
      <c r="AK39" s="244"/>
      <c r="AL39" s="338">
        <v>27440000</v>
      </c>
      <c r="AM39" s="247">
        <v>27440000</v>
      </c>
      <c r="AN39" s="240"/>
      <c r="AO39" s="240" t="s">
        <v>157</v>
      </c>
      <c r="AP39" s="239" t="s">
        <v>155</v>
      </c>
      <c r="AQ39" s="240" t="s">
        <v>161</v>
      </c>
      <c r="AR39" s="248" t="s">
        <v>676</v>
      </c>
      <c r="AS39" s="240" t="s">
        <v>884</v>
      </c>
    </row>
    <row r="40" spans="1:45" s="222" customFormat="1" ht="85.5" x14ac:dyDescent="0.2">
      <c r="A40" s="356" t="s">
        <v>1623</v>
      </c>
      <c r="B40" s="239" t="s">
        <v>13</v>
      </c>
      <c r="C40" s="239" t="s">
        <v>17</v>
      </c>
      <c r="D40" s="239" t="s">
        <v>38</v>
      </c>
      <c r="E40" s="239" t="s">
        <v>83</v>
      </c>
      <c r="F40" s="239" t="s">
        <v>88</v>
      </c>
      <c r="G40" s="239" t="s">
        <v>94</v>
      </c>
      <c r="H40" s="239" t="s">
        <v>102</v>
      </c>
      <c r="I40" s="239"/>
      <c r="J40" s="240" t="s">
        <v>892</v>
      </c>
      <c r="K40" s="252" t="s">
        <v>1291</v>
      </c>
      <c r="L40" s="242">
        <v>33226667</v>
      </c>
      <c r="M40" s="242">
        <v>33359574</v>
      </c>
      <c r="N40" s="359">
        <v>44166</v>
      </c>
      <c r="O40" s="240">
        <v>1</v>
      </c>
      <c r="P40" s="240">
        <v>12</v>
      </c>
      <c r="Q40" s="240"/>
      <c r="R40" s="239" t="s">
        <v>892</v>
      </c>
      <c r="S40" s="240"/>
      <c r="T40" s="239" t="s">
        <v>892</v>
      </c>
      <c r="U40" s="243"/>
      <c r="V40" s="243"/>
      <c r="W40" s="240"/>
      <c r="X40" s="240"/>
      <c r="Y40" s="240"/>
      <c r="Z40" s="244"/>
      <c r="AA40" s="245"/>
      <c r="AB40" s="245"/>
      <c r="AC40" s="244"/>
      <c r="AD40" s="240"/>
      <c r="AE40" s="244"/>
      <c r="AF40" s="244"/>
      <c r="AG40" s="244"/>
      <c r="AH40" s="246" t="s">
        <v>1543</v>
      </c>
      <c r="AI40" s="246"/>
      <c r="AJ40" s="244"/>
      <c r="AK40" s="244"/>
      <c r="AL40" s="338">
        <v>33226667</v>
      </c>
      <c r="AM40" s="247">
        <v>33226667</v>
      </c>
      <c r="AN40" s="240"/>
      <c r="AO40" s="240" t="s">
        <v>157</v>
      </c>
      <c r="AP40" s="239" t="s">
        <v>155</v>
      </c>
      <c r="AQ40" s="240" t="s">
        <v>161</v>
      </c>
      <c r="AR40" s="248" t="s">
        <v>692</v>
      </c>
      <c r="AS40" s="240"/>
    </row>
    <row r="41" spans="1:45" s="222" customFormat="1" ht="99.75" x14ac:dyDescent="0.25">
      <c r="A41" s="356" t="s">
        <v>1623</v>
      </c>
      <c r="B41" s="239" t="s">
        <v>13</v>
      </c>
      <c r="C41" s="239" t="s">
        <v>17</v>
      </c>
      <c r="D41" s="239" t="s">
        <v>38</v>
      </c>
      <c r="E41" s="239" t="s">
        <v>83</v>
      </c>
      <c r="F41" s="239" t="s">
        <v>88</v>
      </c>
      <c r="G41" s="239" t="s">
        <v>94</v>
      </c>
      <c r="H41" s="239" t="s">
        <v>102</v>
      </c>
      <c r="I41" s="239"/>
      <c r="J41" s="240" t="s">
        <v>892</v>
      </c>
      <c r="K41" s="241" t="s">
        <v>1292</v>
      </c>
      <c r="L41" s="251">
        <v>52213333</v>
      </c>
      <c r="M41" s="251">
        <v>52422186</v>
      </c>
      <c r="N41" s="359">
        <v>44166</v>
      </c>
      <c r="O41" s="240">
        <v>1</v>
      </c>
      <c r="P41" s="240">
        <v>12</v>
      </c>
      <c r="Q41" s="240"/>
      <c r="R41" s="239" t="s">
        <v>892</v>
      </c>
      <c r="S41" s="240"/>
      <c r="T41" s="239" t="s">
        <v>892</v>
      </c>
      <c r="U41" s="243"/>
      <c r="V41" s="243"/>
      <c r="W41" s="240"/>
      <c r="X41" s="240"/>
      <c r="Y41" s="240"/>
      <c r="Z41" s="244"/>
      <c r="AA41" s="245"/>
      <c r="AB41" s="245"/>
      <c r="AC41" s="244"/>
      <c r="AD41" s="240"/>
      <c r="AE41" s="244"/>
      <c r="AF41" s="244"/>
      <c r="AG41" s="244"/>
      <c r="AH41" s="246" t="s">
        <v>1543</v>
      </c>
      <c r="AI41" s="246"/>
      <c r="AJ41" s="244"/>
      <c r="AK41" s="244"/>
      <c r="AL41" s="338">
        <v>52213333</v>
      </c>
      <c r="AM41" s="247">
        <v>52213333</v>
      </c>
      <c r="AN41" s="240"/>
      <c r="AO41" s="240" t="s">
        <v>157</v>
      </c>
      <c r="AP41" s="239" t="s">
        <v>155</v>
      </c>
      <c r="AQ41" s="240" t="s">
        <v>161</v>
      </c>
      <c r="AR41" s="248" t="s">
        <v>692</v>
      </c>
      <c r="AS41" s="240"/>
    </row>
    <row r="42" spans="1:45" s="222" customFormat="1" ht="71.25" x14ac:dyDescent="0.25">
      <c r="A42" s="356" t="s">
        <v>1623</v>
      </c>
      <c r="B42" s="239" t="s">
        <v>13</v>
      </c>
      <c r="C42" s="239" t="s">
        <v>17</v>
      </c>
      <c r="D42" s="239" t="s">
        <v>38</v>
      </c>
      <c r="E42" s="239" t="s">
        <v>83</v>
      </c>
      <c r="F42" s="239" t="s">
        <v>88</v>
      </c>
      <c r="G42" s="239" t="s">
        <v>94</v>
      </c>
      <c r="H42" s="239" t="s">
        <v>102</v>
      </c>
      <c r="I42" s="239"/>
      <c r="J42" s="240" t="s">
        <v>892</v>
      </c>
      <c r="K42" s="241" t="s">
        <v>870</v>
      </c>
      <c r="L42" s="251">
        <v>35157500</v>
      </c>
      <c r="M42" s="251">
        <v>35298130</v>
      </c>
      <c r="N42" s="359">
        <v>44166</v>
      </c>
      <c r="O42" s="240">
        <v>1</v>
      </c>
      <c r="P42" s="240">
        <v>12</v>
      </c>
      <c r="Q42" s="240"/>
      <c r="R42" s="239" t="s">
        <v>892</v>
      </c>
      <c r="S42" s="240"/>
      <c r="T42" s="239" t="s">
        <v>892</v>
      </c>
      <c r="U42" s="243"/>
      <c r="V42" s="243"/>
      <c r="W42" s="240"/>
      <c r="X42" s="240"/>
      <c r="Y42" s="240"/>
      <c r="Z42" s="244"/>
      <c r="AA42" s="245"/>
      <c r="AB42" s="245"/>
      <c r="AC42" s="244"/>
      <c r="AD42" s="240"/>
      <c r="AE42" s="244"/>
      <c r="AF42" s="244"/>
      <c r="AG42" s="244"/>
      <c r="AH42" s="246" t="s">
        <v>1545</v>
      </c>
      <c r="AI42" s="246"/>
      <c r="AJ42" s="244"/>
      <c r="AK42" s="244"/>
      <c r="AL42" s="338">
        <v>35157500</v>
      </c>
      <c r="AM42" s="247">
        <v>35157500</v>
      </c>
      <c r="AN42" s="240"/>
      <c r="AO42" s="240" t="s">
        <v>157</v>
      </c>
      <c r="AP42" s="239" t="s">
        <v>155</v>
      </c>
      <c r="AQ42" s="240" t="s">
        <v>161</v>
      </c>
      <c r="AR42" s="248" t="s">
        <v>691</v>
      </c>
      <c r="AS42" s="240"/>
    </row>
    <row r="43" spans="1:45" s="222" customFormat="1" ht="71.25" x14ac:dyDescent="0.25">
      <c r="A43" s="356" t="s">
        <v>1623</v>
      </c>
      <c r="B43" s="239" t="s">
        <v>13</v>
      </c>
      <c r="C43" s="239" t="s">
        <v>17</v>
      </c>
      <c r="D43" s="239" t="s">
        <v>38</v>
      </c>
      <c r="E43" s="239" t="s">
        <v>83</v>
      </c>
      <c r="F43" s="239" t="s">
        <v>88</v>
      </c>
      <c r="G43" s="239" t="s">
        <v>94</v>
      </c>
      <c r="H43" s="239" t="s">
        <v>102</v>
      </c>
      <c r="I43" s="239"/>
      <c r="J43" s="240"/>
      <c r="K43" s="241" t="s">
        <v>870</v>
      </c>
      <c r="L43" s="251">
        <v>33824999.999999993</v>
      </c>
      <c r="M43" s="251">
        <v>33960300</v>
      </c>
      <c r="N43" s="359">
        <v>44197</v>
      </c>
      <c r="O43" s="240">
        <v>2</v>
      </c>
      <c r="P43" s="240">
        <v>12</v>
      </c>
      <c r="Q43" s="240"/>
      <c r="R43" s="239" t="s">
        <v>892</v>
      </c>
      <c r="S43" s="240"/>
      <c r="T43" s="239" t="s">
        <v>892</v>
      </c>
      <c r="U43" s="243"/>
      <c r="V43" s="243"/>
      <c r="W43" s="240"/>
      <c r="X43" s="240"/>
      <c r="Y43" s="240"/>
      <c r="Z43" s="244"/>
      <c r="AA43" s="245"/>
      <c r="AB43" s="245"/>
      <c r="AC43" s="244"/>
      <c r="AD43" s="240"/>
      <c r="AE43" s="244"/>
      <c r="AF43" s="244"/>
      <c r="AG43" s="244"/>
      <c r="AH43" s="246" t="s">
        <v>1639</v>
      </c>
      <c r="AI43" s="246"/>
      <c r="AJ43" s="244"/>
      <c r="AK43" s="244"/>
      <c r="AL43" s="338">
        <v>33824999.999999993</v>
      </c>
      <c r="AM43" s="247" t="e">
        <v>#REF!</v>
      </c>
      <c r="AN43" s="240"/>
      <c r="AO43" s="240" t="s">
        <v>157</v>
      </c>
      <c r="AP43" s="239" t="s">
        <v>155</v>
      </c>
      <c r="AQ43" s="240" t="s">
        <v>161</v>
      </c>
      <c r="AR43" s="248" t="s">
        <v>691</v>
      </c>
      <c r="AS43" s="240"/>
    </row>
    <row r="44" spans="1:45" s="222" customFormat="1" ht="142.5" x14ac:dyDescent="0.25">
      <c r="A44" s="356" t="s">
        <v>1623</v>
      </c>
      <c r="B44" s="239" t="s">
        <v>13</v>
      </c>
      <c r="C44" s="239" t="s">
        <v>17</v>
      </c>
      <c r="D44" s="239" t="s">
        <v>38</v>
      </c>
      <c r="E44" s="239" t="s">
        <v>83</v>
      </c>
      <c r="F44" s="239" t="s">
        <v>88</v>
      </c>
      <c r="G44" s="239" t="s">
        <v>94</v>
      </c>
      <c r="H44" s="239" t="s">
        <v>102</v>
      </c>
      <c r="I44" s="239"/>
      <c r="J44" s="240" t="s">
        <v>892</v>
      </c>
      <c r="K44" s="241" t="s">
        <v>871</v>
      </c>
      <c r="L44" s="251">
        <v>32013333</v>
      </c>
      <c r="M44" s="251">
        <v>32141386</v>
      </c>
      <c r="N44" s="359">
        <v>44166</v>
      </c>
      <c r="O44" s="240">
        <v>1</v>
      </c>
      <c r="P44" s="240">
        <v>12</v>
      </c>
      <c r="Q44" s="240"/>
      <c r="R44" s="239" t="s">
        <v>892</v>
      </c>
      <c r="S44" s="240"/>
      <c r="T44" s="239" t="s">
        <v>892</v>
      </c>
      <c r="U44" s="243"/>
      <c r="V44" s="243"/>
      <c r="W44" s="240"/>
      <c r="X44" s="240"/>
      <c r="Y44" s="240"/>
      <c r="Z44" s="244"/>
      <c r="AA44" s="245"/>
      <c r="AB44" s="245"/>
      <c r="AC44" s="244"/>
      <c r="AD44" s="240"/>
      <c r="AE44" s="244"/>
      <c r="AF44" s="244"/>
      <c r="AG44" s="244"/>
      <c r="AH44" s="246" t="s">
        <v>1545</v>
      </c>
      <c r="AI44" s="246"/>
      <c r="AJ44" s="244"/>
      <c r="AK44" s="244"/>
      <c r="AL44" s="338">
        <v>32013333</v>
      </c>
      <c r="AM44" s="247">
        <v>32013333</v>
      </c>
      <c r="AN44" s="240"/>
      <c r="AO44" s="240" t="s">
        <v>157</v>
      </c>
      <c r="AP44" s="239" t="s">
        <v>155</v>
      </c>
      <c r="AQ44" s="240" t="s">
        <v>161</v>
      </c>
      <c r="AR44" s="248" t="s">
        <v>676</v>
      </c>
      <c r="AS44" s="240" t="s">
        <v>885</v>
      </c>
    </row>
    <row r="45" spans="1:45" s="222" customFormat="1" ht="99.75" x14ac:dyDescent="0.25">
      <c r="A45" s="356" t="s">
        <v>1623</v>
      </c>
      <c r="B45" s="239" t="s">
        <v>13</v>
      </c>
      <c r="C45" s="239" t="s">
        <v>17</v>
      </c>
      <c r="D45" s="239" t="s">
        <v>38</v>
      </c>
      <c r="E45" s="239" t="s">
        <v>83</v>
      </c>
      <c r="F45" s="239" t="s">
        <v>88</v>
      </c>
      <c r="G45" s="239" t="s">
        <v>94</v>
      </c>
      <c r="H45" s="239" t="s">
        <v>102</v>
      </c>
      <c r="I45" s="239"/>
      <c r="J45" s="240" t="s">
        <v>892</v>
      </c>
      <c r="K45" s="241" t="s">
        <v>847</v>
      </c>
      <c r="L45" s="242">
        <v>71200000</v>
      </c>
      <c r="M45" s="242">
        <v>71484800</v>
      </c>
      <c r="N45" s="359">
        <v>44166</v>
      </c>
      <c r="O45" s="240">
        <v>1</v>
      </c>
      <c r="P45" s="240">
        <v>12</v>
      </c>
      <c r="Q45" s="240"/>
      <c r="R45" s="239" t="s">
        <v>892</v>
      </c>
      <c r="S45" s="240"/>
      <c r="T45" s="239" t="s">
        <v>892</v>
      </c>
      <c r="U45" s="243"/>
      <c r="V45" s="243"/>
      <c r="W45" s="240"/>
      <c r="X45" s="240"/>
      <c r="Y45" s="240"/>
      <c r="Z45" s="244"/>
      <c r="AA45" s="245"/>
      <c r="AB45" s="245"/>
      <c r="AC45" s="244"/>
      <c r="AD45" s="240"/>
      <c r="AE45" s="244"/>
      <c r="AF45" s="244"/>
      <c r="AG45" s="244"/>
      <c r="AH45" s="246" t="s">
        <v>1543</v>
      </c>
      <c r="AI45" s="246"/>
      <c r="AJ45" s="244"/>
      <c r="AK45" s="244"/>
      <c r="AL45" s="338">
        <v>71200000</v>
      </c>
      <c r="AM45" s="247">
        <v>71200000</v>
      </c>
      <c r="AN45" s="240"/>
      <c r="AO45" s="240" t="s">
        <v>157</v>
      </c>
      <c r="AP45" s="239" t="s">
        <v>155</v>
      </c>
      <c r="AQ45" s="240" t="s">
        <v>161</v>
      </c>
      <c r="AR45" s="248" t="s">
        <v>676</v>
      </c>
      <c r="AS45" s="240" t="s">
        <v>884</v>
      </c>
    </row>
    <row r="46" spans="1:45" s="222" customFormat="1" ht="99.75" x14ac:dyDescent="0.25">
      <c r="A46" s="356" t="s">
        <v>1623</v>
      </c>
      <c r="B46" s="239" t="s">
        <v>13</v>
      </c>
      <c r="C46" s="239" t="s">
        <v>17</v>
      </c>
      <c r="D46" s="239" t="s">
        <v>38</v>
      </c>
      <c r="E46" s="239" t="s">
        <v>83</v>
      </c>
      <c r="F46" s="239" t="s">
        <v>88</v>
      </c>
      <c r="G46" s="239" t="s">
        <v>94</v>
      </c>
      <c r="H46" s="239" t="s">
        <v>102</v>
      </c>
      <c r="I46" s="239"/>
      <c r="J46" s="240" t="s">
        <v>892</v>
      </c>
      <c r="K46" s="241" t="s">
        <v>869</v>
      </c>
      <c r="L46" s="251">
        <v>83066667</v>
      </c>
      <c r="M46" s="251">
        <v>83398934</v>
      </c>
      <c r="N46" s="359">
        <v>44166</v>
      </c>
      <c r="O46" s="240">
        <v>1</v>
      </c>
      <c r="P46" s="240">
        <v>12</v>
      </c>
      <c r="Q46" s="240"/>
      <c r="R46" s="239" t="s">
        <v>892</v>
      </c>
      <c r="S46" s="240"/>
      <c r="T46" s="239" t="s">
        <v>892</v>
      </c>
      <c r="U46" s="243"/>
      <c r="V46" s="243"/>
      <c r="W46" s="240"/>
      <c r="X46" s="240"/>
      <c r="Y46" s="240"/>
      <c r="Z46" s="244"/>
      <c r="AA46" s="245"/>
      <c r="AB46" s="245"/>
      <c r="AC46" s="244"/>
      <c r="AD46" s="240"/>
      <c r="AE46" s="244"/>
      <c r="AF46" s="244"/>
      <c r="AG46" s="244"/>
      <c r="AH46" s="246" t="s">
        <v>1543</v>
      </c>
      <c r="AI46" s="246"/>
      <c r="AJ46" s="244"/>
      <c r="AK46" s="244"/>
      <c r="AL46" s="338">
        <v>83066667</v>
      </c>
      <c r="AM46" s="247">
        <v>83066667</v>
      </c>
      <c r="AN46" s="240"/>
      <c r="AO46" s="240" t="s">
        <v>157</v>
      </c>
      <c r="AP46" s="239" t="s">
        <v>155</v>
      </c>
      <c r="AQ46" s="240" t="s">
        <v>161</v>
      </c>
      <c r="AR46" s="248" t="s">
        <v>692</v>
      </c>
      <c r="AS46" s="240"/>
    </row>
    <row r="47" spans="1:45" s="222" customFormat="1" ht="185.25" x14ac:dyDescent="0.25">
      <c r="A47" s="356" t="s">
        <v>1623</v>
      </c>
      <c r="B47" s="239" t="s">
        <v>13</v>
      </c>
      <c r="C47" s="239" t="s">
        <v>17</v>
      </c>
      <c r="D47" s="239" t="s">
        <v>38</v>
      </c>
      <c r="E47" s="239" t="s">
        <v>83</v>
      </c>
      <c r="F47" s="239" t="s">
        <v>88</v>
      </c>
      <c r="G47" s="239" t="s">
        <v>94</v>
      </c>
      <c r="H47" s="239" t="s">
        <v>102</v>
      </c>
      <c r="I47" s="239"/>
      <c r="J47" s="240" t="s">
        <v>892</v>
      </c>
      <c r="K47" s="241" t="s">
        <v>872</v>
      </c>
      <c r="L47" s="251">
        <v>74316667</v>
      </c>
      <c r="M47" s="251">
        <v>74613934</v>
      </c>
      <c r="N47" s="359">
        <v>44166</v>
      </c>
      <c r="O47" s="240">
        <v>1</v>
      </c>
      <c r="P47" s="240">
        <v>12</v>
      </c>
      <c r="Q47" s="240"/>
      <c r="R47" s="239" t="s">
        <v>892</v>
      </c>
      <c r="S47" s="240"/>
      <c r="T47" s="239" t="s">
        <v>892</v>
      </c>
      <c r="U47" s="243"/>
      <c r="V47" s="243"/>
      <c r="W47" s="240"/>
      <c r="X47" s="240"/>
      <c r="Y47" s="240"/>
      <c r="Z47" s="244"/>
      <c r="AA47" s="245"/>
      <c r="AB47" s="245"/>
      <c r="AC47" s="244"/>
      <c r="AD47" s="240"/>
      <c r="AE47" s="244"/>
      <c r="AF47" s="244"/>
      <c r="AG47" s="244"/>
      <c r="AH47" s="244"/>
      <c r="AI47" s="246" t="s">
        <v>1545</v>
      </c>
      <c r="AJ47" s="244"/>
      <c r="AK47" s="244"/>
      <c r="AL47" s="338">
        <v>74316667</v>
      </c>
      <c r="AM47" s="247">
        <v>74316667</v>
      </c>
      <c r="AN47" s="240"/>
      <c r="AO47" s="240" t="s">
        <v>157</v>
      </c>
      <c r="AP47" s="239" t="s">
        <v>155</v>
      </c>
      <c r="AQ47" s="240" t="s">
        <v>161</v>
      </c>
      <c r="AR47" s="248" t="s">
        <v>676</v>
      </c>
      <c r="AS47" s="240" t="s">
        <v>886</v>
      </c>
    </row>
    <row r="48" spans="1:45" s="222" customFormat="1" ht="99.75" x14ac:dyDescent="0.25">
      <c r="A48" s="356" t="s">
        <v>1623</v>
      </c>
      <c r="B48" s="239" t="s">
        <v>13</v>
      </c>
      <c r="C48" s="239" t="s">
        <v>17</v>
      </c>
      <c r="D48" s="239" t="s">
        <v>38</v>
      </c>
      <c r="E48" s="239" t="s">
        <v>83</v>
      </c>
      <c r="F48" s="239" t="s">
        <v>88</v>
      </c>
      <c r="G48" s="239" t="s">
        <v>94</v>
      </c>
      <c r="H48" s="239" t="s">
        <v>102</v>
      </c>
      <c r="I48" s="239"/>
      <c r="J48" s="240" t="s">
        <v>892</v>
      </c>
      <c r="K48" s="241" t="s">
        <v>869</v>
      </c>
      <c r="L48" s="251">
        <v>83066667</v>
      </c>
      <c r="M48" s="251">
        <v>83398934</v>
      </c>
      <c r="N48" s="359">
        <v>44166</v>
      </c>
      <c r="O48" s="240">
        <v>1</v>
      </c>
      <c r="P48" s="240">
        <v>12</v>
      </c>
      <c r="Q48" s="240"/>
      <c r="R48" s="239" t="s">
        <v>892</v>
      </c>
      <c r="S48" s="240"/>
      <c r="T48" s="239" t="s">
        <v>892</v>
      </c>
      <c r="U48" s="243"/>
      <c r="V48" s="243"/>
      <c r="W48" s="240"/>
      <c r="X48" s="240"/>
      <c r="Y48" s="240"/>
      <c r="Z48" s="244"/>
      <c r="AA48" s="245"/>
      <c r="AB48" s="245"/>
      <c r="AC48" s="244"/>
      <c r="AD48" s="240"/>
      <c r="AE48" s="244"/>
      <c r="AF48" s="244"/>
      <c r="AG48" s="244"/>
      <c r="AH48" s="246" t="s">
        <v>1543</v>
      </c>
      <c r="AI48" s="246"/>
      <c r="AJ48" s="244"/>
      <c r="AK48" s="244"/>
      <c r="AL48" s="338">
        <v>83066667</v>
      </c>
      <c r="AM48" s="247">
        <v>83066667</v>
      </c>
      <c r="AN48" s="240"/>
      <c r="AO48" s="240" t="s">
        <v>157</v>
      </c>
      <c r="AP48" s="239" t="s">
        <v>155</v>
      </c>
      <c r="AQ48" s="240" t="s">
        <v>161</v>
      </c>
      <c r="AR48" s="248" t="s">
        <v>692</v>
      </c>
      <c r="AS48" s="240"/>
    </row>
    <row r="49" spans="1:45" s="222" customFormat="1" ht="99.75" x14ac:dyDescent="0.25">
      <c r="A49" s="356" t="s">
        <v>1623</v>
      </c>
      <c r="B49" s="239" t="s">
        <v>13</v>
      </c>
      <c r="C49" s="239" t="s">
        <v>17</v>
      </c>
      <c r="D49" s="239" t="s">
        <v>38</v>
      </c>
      <c r="E49" s="239" t="s">
        <v>83</v>
      </c>
      <c r="F49" s="239" t="s">
        <v>88</v>
      </c>
      <c r="G49" s="239" t="s">
        <v>94</v>
      </c>
      <c r="H49" s="239" t="s">
        <v>102</v>
      </c>
      <c r="I49" s="239"/>
      <c r="J49" s="240" t="s">
        <v>892</v>
      </c>
      <c r="K49" s="241" t="s">
        <v>869</v>
      </c>
      <c r="L49" s="251">
        <v>83066667</v>
      </c>
      <c r="M49" s="251">
        <v>83398934</v>
      </c>
      <c r="N49" s="359">
        <v>44166</v>
      </c>
      <c r="O49" s="240">
        <v>1</v>
      </c>
      <c r="P49" s="240">
        <v>12</v>
      </c>
      <c r="Q49" s="240"/>
      <c r="R49" s="239" t="s">
        <v>892</v>
      </c>
      <c r="S49" s="240"/>
      <c r="T49" s="239" t="s">
        <v>892</v>
      </c>
      <c r="U49" s="243"/>
      <c r="V49" s="243"/>
      <c r="W49" s="240"/>
      <c r="X49" s="240"/>
      <c r="Y49" s="240"/>
      <c r="Z49" s="244"/>
      <c r="AA49" s="245"/>
      <c r="AB49" s="245"/>
      <c r="AC49" s="244"/>
      <c r="AD49" s="240"/>
      <c r="AE49" s="244"/>
      <c r="AF49" s="244"/>
      <c r="AG49" s="244"/>
      <c r="AH49" s="246" t="s">
        <v>1543</v>
      </c>
      <c r="AI49" s="246"/>
      <c r="AJ49" s="244"/>
      <c r="AK49" s="244"/>
      <c r="AL49" s="338">
        <v>83066667</v>
      </c>
      <c r="AM49" s="247">
        <v>83066667</v>
      </c>
      <c r="AN49" s="240"/>
      <c r="AO49" s="240" t="s">
        <v>157</v>
      </c>
      <c r="AP49" s="239" t="s">
        <v>155</v>
      </c>
      <c r="AQ49" s="240" t="s">
        <v>161</v>
      </c>
      <c r="AR49" s="248" t="s">
        <v>692</v>
      </c>
      <c r="AS49" s="240"/>
    </row>
    <row r="50" spans="1:45" s="222" customFormat="1" ht="99.75" x14ac:dyDescent="0.25">
      <c r="A50" s="356" t="s">
        <v>1623</v>
      </c>
      <c r="B50" s="239" t="s">
        <v>13</v>
      </c>
      <c r="C50" s="239" t="s">
        <v>17</v>
      </c>
      <c r="D50" s="239" t="s">
        <v>38</v>
      </c>
      <c r="E50" s="239" t="s">
        <v>83</v>
      </c>
      <c r="F50" s="239" t="s">
        <v>88</v>
      </c>
      <c r="G50" s="239" t="s">
        <v>94</v>
      </c>
      <c r="H50" s="239" t="s">
        <v>102</v>
      </c>
      <c r="I50" s="239"/>
      <c r="J50" s="240" t="s">
        <v>892</v>
      </c>
      <c r="K50" s="241" t="s">
        <v>869</v>
      </c>
      <c r="L50" s="251">
        <v>83066667</v>
      </c>
      <c r="M50" s="251">
        <v>83398934</v>
      </c>
      <c r="N50" s="359">
        <v>44166</v>
      </c>
      <c r="O50" s="240">
        <v>1</v>
      </c>
      <c r="P50" s="240">
        <v>12</v>
      </c>
      <c r="Q50" s="240"/>
      <c r="R50" s="239" t="s">
        <v>892</v>
      </c>
      <c r="S50" s="240"/>
      <c r="T50" s="239" t="s">
        <v>892</v>
      </c>
      <c r="U50" s="243"/>
      <c r="V50" s="243"/>
      <c r="W50" s="240"/>
      <c r="X50" s="240"/>
      <c r="Y50" s="240"/>
      <c r="Z50" s="244"/>
      <c r="AA50" s="245"/>
      <c r="AB50" s="245"/>
      <c r="AC50" s="244"/>
      <c r="AD50" s="240"/>
      <c r="AE50" s="244"/>
      <c r="AF50" s="244"/>
      <c r="AG50" s="244"/>
      <c r="AH50" s="246" t="s">
        <v>1543</v>
      </c>
      <c r="AI50" s="246"/>
      <c r="AJ50" s="244"/>
      <c r="AK50" s="244"/>
      <c r="AL50" s="338">
        <v>83066667</v>
      </c>
      <c r="AM50" s="247">
        <v>83066667</v>
      </c>
      <c r="AN50" s="240"/>
      <c r="AO50" s="240" t="s">
        <v>157</v>
      </c>
      <c r="AP50" s="239" t="s">
        <v>155</v>
      </c>
      <c r="AQ50" s="240" t="s">
        <v>161</v>
      </c>
      <c r="AR50" s="248" t="s">
        <v>692</v>
      </c>
      <c r="AS50" s="240"/>
    </row>
    <row r="51" spans="1:45" s="222" customFormat="1" ht="99.75" x14ac:dyDescent="0.25">
      <c r="A51" s="356" t="s">
        <v>1623</v>
      </c>
      <c r="B51" s="239" t="s">
        <v>13</v>
      </c>
      <c r="C51" s="239" t="s">
        <v>17</v>
      </c>
      <c r="D51" s="239" t="s">
        <v>38</v>
      </c>
      <c r="E51" s="239" t="s">
        <v>83</v>
      </c>
      <c r="F51" s="239" t="s">
        <v>88</v>
      </c>
      <c r="G51" s="239" t="s">
        <v>94</v>
      </c>
      <c r="H51" s="239" t="s">
        <v>102</v>
      </c>
      <c r="I51" s="239"/>
      <c r="J51" s="240" t="s">
        <v>892</v>
      </c>
      <c r="K51" s="241" t="s">
        <v>869</v>
      </c>
      <c r="L51" s="251">
        <v>83066667</v>
      </c>
      <c r="M51" s="251">
        <v>83398934</v>
      </c>
      <c r="N51" s="359">
        <v>44166</v>
      </c>
      <c r="O51" s="240">
        <v>1</v>
      </c>
      <c r="P51" s="240">
        <v>12</v>
      </c>
      <c r="Q51" s="240"/>
      <c r="R51" s="239" t="s">
        <v>892</v>
      </c>
      <c r="S51" s="240"/>
      <c r="T51" s="239" t="s">
        <v>892</v>
      </c>
      <c r="U51" s="243"/>
      <c r="V51" s="243"/>
      <c r="W51" s="240"/>
      <c r="X51" s="240"/>
      <c r="Y51" s="240"/>
      <c r="Z51" s="244"/>
      <c r="AA51" s="245"/>
      <c r="AB51" s="245"/>
      <c r="AC51" s="244"/>
      <c r="AD51" s="240"/>
      <c r="AE51" s="244"/>
      <c r="AF51" s="244"/>
      <c r="AG51" s="244"/>
      <c r="AH51" s="246" t="s">
        <v>1543</v>
      </c>
      <c r="AI51" s="246"/>
      <c r="AJ51" s="244"/>
      <c r="AK51" s="244"/>
      <c r="AL51" s="338">
        <v>83066667</v>
      </c>
      <c r="AM51" s="247">
        <v>83066667</v>
      </c>
      <c r="AN51" s="240"/>
      <c r="AO51" s="240" t="s">
        <v>157</v>
      </c>
      <c r="AP51" s="239" t="s">
        <v>155</v>
      </c>
      <c r="AQ51" s="240" t="s">
        <v>161</v>
      </c>
      <c r="AR51" s="248" t="s">
        <v>692</v>
      </c>
      <c r="AS51" s="240"/>
    </row>
    <row r="52" spans="1:45" s="222" customFormat="1" ht="85.5" x14ac:dyDescent="0.25">
      <c r="A52" s="356" t="s">
        <v>1623</v>
      </c>
      <c r="B52" s="239" t="s">
        <v>13</v>
      </c>
      <c r="C52" s="239" t="s">
        <v>17</v>
      </c>
      <c r="D52" s="239" t="s">
        <v>38</v>
      </c>
      <c r="E52" s="239" t="s">
        <v>83</v>
      </c>
      <c r="F52" s="239" t="s">
        <v>88</v>
      </c>
      <c r="G52" s="239" t="s">
        <v>94</v>
      </c>
      <c r="H52" s="239" t="s">
        <v>102</v>
      </c>
      <c r="I52" s="239"/>
      <c r="J52" s="240" t="s">
        <v>892</v>
      </c>
      <c r="K52" s="241" t="s">
        <v>866</v>
      </c>
      <c r="L52" s="251">
        <v>83066667</v>
      </c>
      <c r="M52" s="251">
        <v>83398934</v>
      </c>
      <c r="N52" s="359">
        <v>44197</v>
      </c>
      <c r="O52" s="240">
        <v>2</v>
      </c>
      <c r="P52" s="240">
        <v>12</v>
      </c>
      <c r="Q52" s="240"/>
      <c r="R52" s="239" t="s">
        <v>892</v>
      </c>
      <c r="S52" s="240"/>
      <c r="T52" s="239" t="s">
        <v>892</v>
      </c>
      <c r="U52" s="243"/>
      <c r="V52" s="243"/>
      <c r="W52" s="240"/>
      <c r="X52" s="240"/>
      <c r="Y52" s="240"/>
      <c r="Z52" s="244"/>
      <c r="AA52" s="245"/>
      <c r="AB52" s="245"/>
      <c r="AC52" s="244"/>
      <c r="AD52" s="240"/>
      <c r="AE52" s="244"/>
      <c r="AF52" s="244"/>
      <c r="AG52" s="244"/>
      <c r="AH52" s="246" t="s">
        <v>1543</v>
      </c>
      <c r="AI52" s="246"/>
      <c r="AJ52" s="244"/>
      <c r="AK52" s="244"/>
      <c r="AL52" s="338">
        <v>83066667</v>
      </c>
      <c r="AM52" s="247">
        <v>83066667</v>
      </c>
      <c r="AN52" s="240"/>
      <c r="AO52" s="240" t="s">
        <v>157</v>
      </c>
      <c r="AP52" s="239" t="s">
        <v>155</v>
      </c>
      <c r="AQ52" s="240" t="s">
        <v>161</v>
      </c>
      <c r="AR52" s="248" t="s">
        <v>692</v>
      </c>
      <c r="AS52" s="240"/>
    </row>
    <row r="53" spans="1:45" s="222" customFormat="1" ht="71.25" x14ac:dyDescent="0.25">
      <c r="A53" s="356" t="s">
        <v>1623</v>
      </c>
      <c r="B53" s="239" t="s">
        <v>13</v>
      </c>
      <c r="C53" s="239" t="s">
        <v>17</v>
      </c>
      <c r="D53" s="239" t="s">
        <v>38</v>
      </c>
      <c r="E53" s="239" t="s">
        <v>85</v>
      </c>
      <c r="F53" s="239" t="s">
        <v>149</v>
      </c>
      <c r="G53" s="239" t="s">
        <v>151</v>
      </c>
      <c r="H53" s="255" t="s">
        <v>1584</v>
      </c>
      <c r="I53" s="239" t="s">
        <v>1633</v>
      </c>
      <c r="J53" s="315"/>
      <c r="K53" s="241" t="s">
        <v>874</v>
      </c>
      <c r="L53" s="242">
        <v>88000000</v>
      </c>
      <c r="M53" s="242">
        <v>88352000</v>
      </c>
      <c r="N53" s="359">
        <v>44197</v>
      </c>
      <c r="O53" s="240">
        <v>2</v>
      </c>
      <c r="P53" s="240">
        <v>12</v>
      </c>
      <c r="Q53" s="240"/>
      <c r="R53" s="239" t="s">
        <v>892</v>
      </c>
      <c r="S53" s="240"/>
      <c r="T53" s="239" t="s">
        <v>892</v>
      </c>
      <c r="U53" s="243"/>
      <c r="V53" s="243"/>
      <c r="W53" s="240"/>
      <c r="X53" s="240"/>
      <c r="Y53" s="240"/>
      <c r="Z53" s="244"/>
      <c r="AA53" s="245"/>
      <c r="AB53" s="245"/>
      <c r="AC53" s="244"/>
      <c r="AD53" s="240"/>
      <c r="AE53" s="244"/>
      <c r="AF53" s="244"/>
      <c r="AG53" s="244"/>
      <c r="AH53" s="244"/>
      <c r="AI53" s="246" t="s">
        <v>1546</v>
      </c>
      <c r="AJ53" s="244"/>
      <c r="AK53" s="244"/>
      <c r="AL53" s="338">
        <v>88000000</v>
      </c>
      <c r="AM53" s="247">
        <v>88000000</v>
      </c>
      <c r="AN53" s="240"/>
      <c r="AO53" s="240" t="s">
        <v>157</v>
      </c>
      <c r="AP53" s="239" t="s">
        <v>155</v>
      </c>
      <c r="AQ53" s="240" t="s">
        <v>161</v>
      </c>
      <c r="AR53" s="248" t="s">
        <v>675</v>
      </c>
      <c r="AS53" s="240" t="s">
        <v>887</v>
      </c>
    </row>
    <row r="54" spans="1:45" s="222" customFormat="1" ht="57" x14ac:dyDescent="0.25">
      <c r="A54" s="356" t="s">
        <v>1623</v>
      </c>
      <c r="B54" s="239" t="s">
        <v>13</v>
      </c>
      <c r="C54" s="239" t="s">
        <v>17</v>
      </c>
      <c r="D54" s="239" t="s">
        <v>38</v>
      </c>
      <c r="E54" s="239" t="s">
        <v>85</v>
      </c>
      <c r="F54" s="239" t="s">
        <v>149</v>
      </c>
      <c r="G54" s="239" t="s">
        <v>151</v>
      </c>
      <c r="H54" s="255" t="s">
        <v>1584</v>
      </c>
      <c r="I54" s="239" t="s">
        <v>1633</v>
      </c>
      <c r="J54" s="315"/>
      <c r="K54" s="241" t="s">
        <v>1276</v>
      </c>
      <c r="L54" s="242">
        <v>48893541</v>
      </c>
      <c r="M54" s="242">
        <v>49089115</v>
      </c>
      <c r="N54" s="359">
        <v>44166</v>
      </c>
      <c r="O54" s="240">
        <v>1</v>
      </c>
      <c r="P54" s="240">
        <v>12</v>
      </c>
      <c r="Q54" s="240"/>
      <c r="R54" s="239" t="s">
        <v>892</v>
      </c>
      <c r="S54" s="240"/>
      <c r="T54" s="239" t="s">
        <v>892</v>
      </c>
      <c r="U54" s="243"/>
      <c r="V54" s="243"/>
      <c r="W54" s="240"/>
      <c r="X54" s="240"/>
      <c r="Y54" s="240"/>
      <c r="Z54" s="244"/>
      <c r="AA54" s="245"/>
      <c r="AB54" s="245"/>
      <c r="AC54" s="244"/>
      <c r="AD54" s="240"/>
      <c r="AE54" s="244"/>
      <c r="AF54" s="244"/>
      <c r="AG54" s="244"/>
      <c r="AH54" s="244"/>
      <c r="AI54" s="246" t="s">
        <v>1545</v>
      </c>
      <c r="AJ54" s="244"/>
      <c r="AK54" s="244"/>
      <c r="AL54" s="338">
        <v>48893541</v>
      </c>
      <c r="AM54" s="247">
        <v>48893541</v>
      </c>
      <c r="AN54" s="240"/>
      <c r="AO54" s="240" t="s">
        <v>157</v>
      </c>
      <c r="AP54" s="239" t="s">
        <v>155</v>
      </c>
      <c r="AQ54" s="240" t="s">
        <v>161</v>
      </c>
      <c r="AR54" s="248" t="s">
        <v>689</v>
      </c>
      <c r="AS54" s="240"/>
    </row>
    <row r="55" spans="1:45" s="222" customFormat="1" ht="114" x14ac:dyDescent="0.25">
      <c r="A55" s="356" t="s">
        <v>1623</v>
      </c>
      <c r="B55" s="239" t="s">
        <v>13</v>
      </c>
      <c r="C55" s="239" t="s">
        <v>17</v>
      </c>
      <c r="D55" s="239" t="s">
        <v>38</v>
      </c>
      <c r="E55" s="239" t="s">
        <v>83</v>
      </c>
      <c r="F55" s="239" t="s">
        <v>88</v>
      </c>
      <c r="G55" s="239" t="s">
        <v>94</v>
      </c>
      <c r="H55" s="239" t="s">
        <v>115</v>
      </c>
      <c r="I55" s="239" t="s">
        <v>444</v>
      </c>
      <c r="J55" s="240" t="s">
        <v>528</v>
      </c>
      <c r="K55" s="241" t="s">
        <v>875</v>
      </c>
      <c r="L55" s="249">
        <v>1000000</v>
      </c>
      <c r="M55" s="249">
        <v>1004000</v>
      </c>
      <c r="N55" s="369">
        <v>44256</v>
      </c>
      <c r="O55" s="240">
        <v>4</v>
      </c>
      <c r="P55" s="240">
        <v>4</v>
      </c>
      <c r="Q55" s="240"/>
      <c r="R55" s="239" t="s">
        <v>892</v>
      </c>
      <c r="S55" s="240"/>
      <c r="T55" s="239" t="s">
        <v>892</v>
      </c>
      <c r="U55" s="243"/>
      <c r="V55" s="243"/>
      <c r="W55" s="240"/>
      <c r="X55" s="240"/>
      <c r="Y55" s="240"/>
      <c r="Z55" s="244"/>
      <c r="AA55" s="245"/>
      <c r="AB55" s="245"/>
      <c r="AC55" s="244"/>
      <c r="AD55" s="240"/>
      <c r="AE55" s="244"/>
      <c r="AF55" s="244"/>
      <c r="AG55" s="244"/>
      <c r="AH55" s="244"/>
      <c r="AI55" s="246"/>
      <c r="AJ55" s="244"/>
      <c r="AK55" s="244"/>
      <c r="AL55" s="338">
        <v>1000000</v>
      </c>
      <c r="AM55" s="247">
        <v>1000000</v>
      </c>
      <c r="AN55" s="240"/>
      <c r="AO55" s="240" t="s">
        <v>159</v>
      </c>
      <c r="AP55" s="239" t="s">
        <v>155</v>
      </c>
      <c r="AQ55" s="240" t="s">
        <v>161</v>
      </c>
      <c r="AR55" s="248" t="s">
        <v>675</v>
      </c>
      <c r="AS55" s="240" t="s">
        <v>888</v>
      </c>
    </row>
    <row r="56" spans="1:45" s="222" customFormat="1" ht="114" x14ac:dyDescent="0.25">
      <c r="A56" s="356" t="s">
        <v>1623</v>
      </c>
      <c r="B56" s="239" t="s">
        <v>13</v>
      </c>
      <c r="C56" s="239" t="s">
        <v>17</v>
      </c>
      <c r="D56" s="239" t="s">
        <v>38</v>
      </c>
      <c r="E56" s="239" t="s">
        <v>83</v>
      </c>
      <c r="F56" s="239" t="s">
        <v>88</v>
      </c>
      <c r="G56" s="239" t="s">
        <v>94</v>
      </c>
      <c r="H56" s="239" t="s">
        <v>102</v>
      </c>
      <c r="I56" s="239" t="s">
        <v>577</v>
      </c>
      <c r="J56" s="240" t="s">
        <v>578</v>
      </c>
      <c r="K56" s="241" t="s">
        <v>848</v>
      </c>
      <c r="L56" s="249">
        <v>2000000</v>
      </c>
      <c r="M56" s="249">
        <v>2008000</v>
      </c>
      <c r="N56" s="358">
        <v>44197</v>
      </c>
      <c r="O56" s="240">
        <v>2</v>
      </c>
      <c r="P56" s="240">
        <v>12</v>
      </c>
      <c r="Q56" s="240"/>
      <c r="R56" s="239" t="s">
        <v>892</v>
      </c>
      <c r="S56" s="240"/>
      <c r="T56" s="239" t="s">
        <v>892</v>
      </c>
      <c r="U56" s="243"/>
      <c r="V56" s="243"/>
      <c r="W56" s="240"/>
      <c r="X56" s="240"/>
      <c r="Y56" s="240"/>
      <c r="Z56" s="244"/>
      <c r="AA56" s="245"/>
      <c r="AB56" s="245"/>
      <c r="AC56" s="244"/>
      <c r="AD56" s="240"/>
      <c r="AE56" s="244"/>
      <c r="AF56" s="244"/>
      <c r="AG56" s="244"/>
      <c r="AH56" s="244"/>
      <c r="AI56" s="246"/>
      <c r="AJ56" s="244"/>
      <c r="AK56" s="244"/>
      <c r="AL56" s="338">
        <v>2000000</v>
      </c>
      <c r="AM56" s="247">
        <v>2000000</v>
      </c>
      <c r="AN56" s="240"/>
      <c r="AO56" s="240" t="s">
        <v>159</v>
      </c>
      <c r="AP56" s="239" t="s">
        <v>155</v>
      </c>
      <c r="AQ56" s="240" t="s">
        <v>161</v>
      </c>
      <c r="AR56" s="248" t="s">
        <v>675</v>
      </c>
      <c r="AS56" s="240" t="s">
        <v>888</v>
      </c>
    </row>
    <row r="57" spans="1:45" s="222" customFormat="1" ht="114" x14ac:dyDescent="0.25">
      <c r="A57" s="356" t="s">
        <v>1623</v>
      </c>
      <c r="B57" s="239" t="s">
        <v>13</v>
      </c>
      <c r="C57" s="239" t="s">
        <v>17</v>
      </c>
      <c r="D57" s="239" t="s">
        <v>38</v>
      </c>
      <c r="E57" s="239" t="s">
        <v>83</v>
      </c>
      <c r="F57" s="239" t="s">
        <v>88</v>
      </c>
      <c r="G57" s="239" t="s">
        <v>94</v>
      </c>
      <c r="H57" s="239" t="s">
        <v>102</v>
      </c>
      <c r="I57" s="239" t="s">
        <v>577</v>
      </c>
      <c r="J57" s="240" t="s">
        <v>578</v>
      </c>
      <c r="K57" s="241" t="s">
        <v>849</v>
      </c>
      <c r="L57" s="249">
        <v>2000000</v>
      </c>
      <c r="M57" s="249">
        <v>2008000</v>
      </c>
      <c r="N57" s="369">
        <v>44228</v>
      </c>
      <c r="O57" s="240">
        <v>3</v>
      </c>
      <c r="P57" s="240">
        <v>12</v>
      </c>
      <c r="Q57" s="240"/>
      <c r="R57" s="239" t="s">
        <v>892</v>
      </c>
      <c r="S57" s="240"/>
      <c r="T57" s="239" t="s">
        <v>892</v>
      </c>
      <c r="U57" s="243"/>
      <c r="V57" s="243"/>
      <c r="W57" s="240"/>
      <c r="X57" s="240"/>
      <c r="Y57" s="240"/>
      <c r="Z57" s="244"/>
      <c r="AA57" s="245"/>
      <c r="AB57" s="245"/>
      <c r="AC57" s="244"/>
      <c r="AD57" s="240"/>
      <c r="AE57" s="244"/>
      <c r="AF57" s="244"/>
      <c r="AG57" s="244"/>
      <c r="AH57" s="244"/>
      <c r="AI57" s="246"/>
      <c r="AJ57" s="244"/>
      <c r="AK57" s="244"/>
      <c r="AL57" s="338">
        <v>2000000</v>
      </c>
      <c r="AM57" s="247">
        <v>2000000</v>
      </c>
      <c r="AN57" s="240"/>
      <c r="AO57" s="240" t="s">
        <v>159</v>
      </c>
      <c r="AP57" s="239" t="s">
        <v>155</v>
      </c>
      <c r="AQ57" s="240" t="s">
        <v>161</v>
      </c>
      <c r="AR57" s="248" t="s">
        <v>675</v>
      </c>
      <c r="AS57" s="240" t="s">
        <v>888</v>
      </c>
    </row>
    <row r="58" spans="1:45" s="222" customFormat="1" ht="114" x14ac:dyDescent="0.25">
      <c r="A58" s="356" t="s">
        <v>1623</v>
      </c>
      <c r="B58" s="239" t="s">
        <v>13</v>
      </c>
      <c r="C58" s="239" t="s">
        <v>17</v>
      </c>
      <c r="D58" s="239" t="s">
        <v>38</v>
      </c>
      <c r="E58" s="239" t="s">
        <v>83</v>
      </c>
      <c r="F58" s="239" t="s">
        <v>88</v>
      </c>
      <c r="G58" s="239" t="s">
        <v>94</v>
      </c>
      <c r="H58" s="239" t="s">
        <v>117</v>
      </c>
      <c r="I58" s="239" t="s">
        <v>433</v>
      </c>
      <c r="J58" s="240" t="s">
        <v>537</v>
      </c>
      <c r="K58" s="241" t="s">
        <v>876</v>
      </c>
      <c r="L58" s="249">
        <v>3372500</v>
      </c>
      <c r="M58" s="249">
        <v>3385990</v>
      </c>
      <c r="N58" s="369">
        <v>44317</v>
      </c>
      <c r="O58" s="240">
        <v>6</v>
      </c>
      <c r="P58" s="240">
        <v>12</v>
      </c>
      <c r="Q58" s="240"/>
      <c r="R58" s="239" t="s">
        <v>892</v>
      </c>
      <c r="S58" s="240"/>
      <c r="T58" s="239" t="s">
        <v>892</v>
      </c>
      <c r="U58" s="243"/>
      <c r="V58" s="243"/>
      <c r="W58" s="240"/>
      <c r="X58" s="240"/>
      <c r="Y58" s="240"/>
      <c r="Z58" s="244"/>
      <c r="AA58" s="245"/>
      <c r="AB58" s="245"/>
      <c r="AC58" s="244"/>
      <c r="AD58" s="240"/>
      <c r="AE58" s="244"/>
      <c r="AF58" s="244"/>
      <c r="AG58" s="244"/>
      <c r="AH58" s="244"/>
      <c r="AI58" s="246"/>
      <c r="AJ58" s="244"/>
      <c r="AK58" s="244"/>
      <c r="AL58" s="338">
        <v>3372500</v>
      </c>
      <c r="AM58" s="247">
        <v>3372500</v>
      </c>
      <c r="AN58" s="240"/>
      <c r="AO58" s="240" t="s">
        <v>159</v>
      </c>
      <c r="AP58" s="239" t="s">
        <v>155</v>
      </c>
      <c r="AQ58" s="240" t="s">
        <v>161</v>
      </c>
      <c r="AR58" s="248" t="s">
        <v>675</v>
      </c>
      <c r="AS58" s="240" t="s">
        <v>888</v>
      </c>
    </row>
    <row r="59" spans="1:45" s="222" customFormat="1" ht="114" x14ac:dyDescent="0.25">
      <c r="A59" s="356" t="s">
        <v>1623</v>
      </c>
      <c r="B59" s="239" t="s">
        <v>13</v>
      </c>
      <c r="C59" s="239" t="s">
        <v>17</v>
      </c>
      <c r="D59" s="239" t="s">
        <v>38</v>
      </c>
      <c r="E59" s="239" t="s">
        <v>83</v>
      </c>
      <c r="F59" s="239" t="s">
        <v>88</v>
      </c>
      <c r="G59" s="239" t="s">
        <v>94</v>
      </c>
      <c r="H59" s="239" t="s">
        <v>117</v>
      </c>
      <c r="I59" s="239" t="s">
        <v>433</v>
      </c>
      <c r="J59" s="240" t="s">
        <v>537</v>
      </c>
      <c r="K59" s="241" t="s">
        <v>877</v>
      </c>
      <c r="L59" s="249">
        <v>340000</v>
      </c>
      <c r="M59" s="249">
        <v>341360</v>
      </c>
      <c r="N59" s="369">
        <v>44166</v>
      </c>
      <c r="O59" s="240">
        <v>1</v>
      </c>
      <c r="P59" s="240">
        <v>3</v>
      </c>
      <c r="Q59" s="240"/>
      <c r="R59" s="239" t="s">
        <v>892</v>
      </c>
      <c r="S59" s="240"/>
      <c r="T59" s="239" t="s">
        <v>892</v>
      </c>
      <c r="U59" s="243"/>
      <c r="V59" s="243"/>
      <c r="W59" s="240"/>
      <c r="X59" s="240"/>
      <c r="Y59" s="240"/>
      <c r="Z59" s="244"/>
      <c r="AA59" s="245"/>
      <c r="AB59" s="245"/>
      <c r="AC59" s="244"/>
      <c r="AD59" s="240"/>
      <c r="AE59" s="244"/>
      <c r="AF59" s="244"/>
      <c r="AG59" s="244"/>
      <c r="AH59" s="244"/>
      <c r="AI59" s="246"/>
      <c r="AJ59" s="244"/>
      <c r="AK59" s="244"/>
      <c r="AL59" s="338">
        <v>340000</v>
      </c>
      <c r="AM59" s="247">
        <v>340000</v>
      </c>
      <c r="AN59" s="240"/>
      <c r="AO59" s="240" t="s">
        <v>159</v>
      </c>
      <c r="AP59" s="239" t="s">
        <v>155</v>
      </c>
      <c r="AQ59" s="240" t="s">
        <v>161</v>
      </c>
      <c r="AR59" s="248" t="s">
        <v>675</v>
      </c>
      <c r="AS59" s="240" t="s">
        <v>888</v>
      </c>
    </row>
    <row r="60" spans="1:45" s="222" customFormat="1" ht="114" x14ac:dyDescent="0.25">
      <c r="A60" s="356" t="s">
        <v>1623</v>
      </c>
      <c r="B60" s="239" t="s">
        <v>13</v>
      </c>
      <c r="C60" s="239" t="s">
        <v>17</v>
      </c>
      <c r="D60" s="239" t="s">
        <v>38</v>
      </c>
      <c r="E60" s="239" t="s">
        <v>83</v>
      </c>
      <c r="F60" s="239" t="s">
        <v>88</v>
      </c>
      <c r="G60" s="239" t="s">
        <v>94</v>
      </c>
      <c r="H60" s="239" t="s">
        <v>116</v>
      </c>
      <c r="I60" s="239" t="s">
        <v>619</v>
      </c>
      <c r="J60" s="240" t="s">
        <v>620</v>
      </c>
      <c r="K60" s="241" t="s">
        <v>850</v>
      </c>
      <c r="L60" s="249">
        <v>4386816</v>
      </c>
      <c r="M60" s="249">
        <v>4404363</v>
      </c>
      <c r="N60" s="369">
        <v>44166</v>
      </c>
      <c r="O60" s="240">
        <v>1</v>
      </c>
      <c r="P60" s="240">
        <v>12</v>
      </c>
      <c r="Q60" s="240"/>
      <c r="R60" s="239" t="s">
        <v>892</v>
      </c>
      <c r="S60" s="240"/>
      <c r="T60" s="239" t="s">
        <v>892</v>
      </c>
      <c r="U60" s="243"/>
      <c r="V60" s="243"/>
      <c r="W60" s="240"/>
      <c r="X60" s="240"/>
      <c r="Y60" s="240"/>
      <c r="Z60" s="244"/>
      <c r="AA60" s="245"/>
      <c r="AB60" s="253"/>
      <c r="AC60" s="244"/>
      <c r="AD60" s="240"/>
      <c r="AE60" s="244"/>
      <c r="AF60" s="244"/>
      <c r="AG60" s="244"/>
      <c r="AH60" s="244"/>
      <c r="AI60" s="246"/>
      <c r="AJ60" s="244"/>
      <c r="AK60" s="244"/>
      <c r="AL60" s="338">
        <v>4386816</v>
      </c>
      <c r="AM60" s="247">
        <v>4386816</v>
      </c>
      <c r="AN60" s="239"/>
      <c r="AO60" s="240" t="s">
        <v>159</v>
      </c>
      <c r="AP60" s="239" t="s">
        <v>155</v>
      </c>
      <c r="AQ60" s="240" t="s">
        <v>161</v>
      </c>
      <c r="AR60" s="248" t="s">
        <v>675</v>
      </c>
      <c r="AS60" s="240" t="s">
        <v>888</v>
      </c>
    </row>
    <row r="61" spans="1:45" s="222" customFormat="1" ht="114" x14ac:dyDescent="0.25">
      <c r="A61" s="356" t="s">
        <v>1623</v>
      </c>
      <c r="B61" s="239" t="s">
        <v>13</v>
      </c>
      <c r="C61" s="239" t="s">
        <v>17</v>
      </c>
      <c r="D61" s="239" t="s">
        <v>38</v>
      </c>
      <c r="E61" s="239" t="s">
        <v>83</v>
      </c>
      <c r="F61" s="239" t="s">
        <v>88</v>
      </c>
      <c r="G61" s="239" t="s">
        <v>94</v>
      </c>
      <c r="H61" s="239" t="s">
        <v>102</v>
      </c>
      <c r="I61" s="239" t="s">
        <v>577</v>
      </c>
      <c r="J61" s="240" t="s">
        <v>578</v>
      </c>
      <c r="K61" s="241" t="s">
        <v>851</v>
      </c>
      <c r="L61" s="249">
        <v>8000000</v>
      </c>
      <c r="M61" s="249">
        <v>8032000</v>
      </c>
      <c r="N61" s="369">
        <v>44287</v>
      </c>
      <c r="O61" s="240">
        <v>5</v>
      </c>
      <c r="P61" s="240">
        <v>12</v>
      </c>
      <c r="Q61" s="240"/>
      <c r="R61" s="239" t="s">
        <v>892</v>
      </c>
      <c r="S61" s="240"/>
      <c r="T61" s="239" t="s">
        <v>892</v>
      </c>
      <c r="U61" s="243"/>
      <c r="V61" s="243"/>
      <c r="W61" s="240"/>
      <c r="X61" s="240"/>
      <c r="Y61" s="240"/>
      <c r="Z61" s="244"/>
      <c r="AA61" s="245"/>
      <c r="AB61" s="253"/>
      <c r="AC61" s="244"/>
      <c r="AD61" s="240"/>
      <c r="AE61" s="244"/>
      <c r="AF61" s="244"/>
      <c r="AG61" s="244"/>
      <c r="AH61" s="244"/>
      <c r="AI61" s="246"/>
      <c r="AJ61" s="244"/>
      <c r="AK61" s="244"/>
      <c r="AL61" s="338">
        <v>8000000</v>
      </c>
      <c r="AM61" s="247">
        <v>8000000</v>
      </c>
      <c r="AN61" s="239"/>
      <c r="AO61" s="240" t="s">
        <v>159</v>
      </c>
      <c r="AP61" s="239" t="s">
        <v>155</v>
      </c>
      <c r="AQ61" s="240" t="s">
        <v>161</v>
      </c>
      <c r="AR61" s="248" t="s">
        <v>675</v>
      </c>
      <c r="AS61" s="240" t="s">
        <v>888</v>
      </c>
    </row>
    <row r="62" spans="1:45" s="222" customFormat="1" ht="114" x14ac:dyDescent="0.25">
      <c r="A62" s="356" t="s">
        <v>1623</v>
      </c>
      <c r="B62" s="239" t="s">
        <v>13</v>
      </c>
      <c r="C62" s="239" t="s">
        <v>17</v>
      </c>
      <c r="D62" s="239" t="s">
        <v>38</v>
      </c>
      <c r="E62" s="239" t="s">
        <v>83</v>
      </c>
      <c r="F62" s="239" t="s">
        <v>88</v>
      </c>
      <c r="G62" s="239" t="s">
        <v>94</v>
      </c>
      <c r="H62" s="239" t="s">
        <v>102</v>
      </c>
      <c r="I62" s="239" t="s">
        <v>577</v>
      </c>
      <c r="J62" s="240" t="s">
        <v>578</v>
      </c>
      <c r="K62" s="241" t="s">
        <v>852</v>
      </c>
      <c r="L62" s="249">
        <v>20000000</v>
      </c>
      <c r="M62" s="249">
        <v>20080000</v>
      </c>
      <c r="N62" s="369">
        <v>44287</v>
      </c>
      <c r="O62" s="240">
        <v>5</v>
      </c>
      <c r="P62" s="240">
        <v>12</v>
      </c>
      <c r="Q62" s="240"/>
      <c r="R62" s="239" t="s">
        <v>892</v>
      </c>
      <c r="S62" s="240"/>
      <c r="T62" s="239" t="s">
        <v>892</v>
      </c>
      <c r="U62" s="243"/>
      <c r="V62" s="243"/>
      <c r="W62" s="240"/>
      <c r="X62" s="240"/>
      <c r="Y62" s="240"/>
      <c r="Z62" s="244"/>
      <c r="AA62" s="245"/>
      <c r="AB62" s="253"/>
      <c r="AC62" s="244"/>
      <c r="AD62" s="240"/>
      <c r="AE62" s="244"/>
      <c r="AF62" s="244"/>
      <c r="AG62" s="244"/>
      <c r="AH62" s="244"/>
      <c r="AI62" s="246"/>
      <c r="AJ62" s="244"/>
      <c r="AK62" s="244"/>
      <c r="AL62" s="338">
        <v>20000000</v>
      </c>
      <c r="AM62" s="247">
        <v>20000000</v>
      </c>
      <c r="AN62" s="239"/>
      <c r="AO62" s="240" t="s">
        <v>159</v>
      </c>
      <c r="AP62" s="239" t="s">
        <v>155</v>
      </c>
      <c r="AQ62" s="240" t="s">
        <v>161</v>
      </c>
      <c r="AR62" s="248" t="s">
        <v>675</v>
      </c>
      <c r="AS62" s="240" t="s">
        <v>888</v>
      </c>
    </row>
    <row r="63" spans="1:45" s="222" customFormat="1" ht="114" x14ac:dyDescent="0.25">
      <c r="A63" s="356" t="s">
        <v>1623</v>
      </c>
      <c r="B63" s="239" t="s">
        <v>13</v>
      </c>
      <c r="C63" s="239" t="s">
        <v>17</v>
      </c>
      <c r="D63" s="239" t="s">
        <v>38</v>
      </c>
      <c r="E63" s="239" t="s">
        <v>83</v>
      </c>
      <c r="F63" s="239" t="s">
        <v>88</v>
      </c>
      <c r="G63" s="239" t="s">
        <v>94</v>
      </c>
      <c r="H63" s="239" t="s">
        <v>102</v>
      </c>
      <c r="I63" s="239" t="s">
        <v>577</v>
      </c>
      <c r="J63" s="240" t="s">
        <v>578</v>
      </c>
      <c r="K63" s="241" t="s">
        <v>853</v>
      </c>
      <c r="L63" s="249">
        <v>24000000</v>
      </c>
      <c r="M63" s="249">
        <v>24096000</v>
      </c>
      <c r="N63" s="358">
        <v>44197</v>
      </c>
      <c r="O63" s="240">
        <v>2</v>
      </c>
      <c r="P63" s="240">
        <v>12</v>
      </c>
      <c r="Q63" s="240"/>
      <c r="R63" s="239" t="s">
        <v>892</v>
      </c>
      <c r="S63" s="240"/>
      <c r="T63" s="239" t="s">
        <v>892</v>
      </c>
      <c r="U63" s="243"/>
      <c r="V63" s="243"/>
      <c r="W63" s="240"/>
      <c r="X63" s="240"/>
      <c r="Y63" s="240"/>
      <c r="Z63" s="244"/>
      <c r="AA63" s="245"/>
      <c r="AB63" s="253"/>
      <c r="AC63" s="244"/>
      <c r="AD63" s="240"/>
      <c r="AE63" s="244"/>
      <c r="AF63" s="244"/>
      <c r="AG63" s="244"/>
      <c r="AH63" s="244"/>
      <c r="AI63" s="246"/>
      <c r="AJ63" s="244"/>
      <c r="AK63" s="244"/>
      <c r="AL63" s="338">
        <v>24000000</v>
      </c>
      <c r="AM63" s="247">
        <v>24000000</v>
      </c>
      <c r="AN63" s="239"/>
      <c r="AO63" s="240" t="s">
        <v>159</v>
      </c>
      <c r="AP63" s="239" t="s">
        <v>155</v>
      </c>
      <c r="AQ63" s="240" t="s">
        <v>161</v>
      </c>
      <c r="AR63" s="248" t="s">
        <v>675</v>
      </c>
      <c r="AS63" s="240" t="s">
        <v>888</v>
      </c>
    </row>
    <row r="64" spans="1:45" s="222" customFormat="1" ht="71.25" x14ac:dyDescent="0.25">
      <c r="A64" s="356" t="s">
        <v>1623</v>
      </c>
      <c r="B64" s="239" t="s">
        <v>13</v>
      </c>
      <c r="C64" s="239" t="s">
        <v>17</v>
      </c>
      <c r="D64" s="239" t="s">
        <v>38</v>
      </c>
      <c r="E64" s="239" t="s">
        <v>83</v>
      </c>
      <c r="F64" s="255" t="s">
        <v>88</v>
      </c>
      <c r="G64" s="255" t="s">
        <v>94</v>
      </c>
      <c r="H64" s="255" t="s">
        <v>102</v>
      </c>
      <c r="I64" s="239"/>
      <c r="J64" s="240" t="s">
        <v>892</v>
      </c>
      <c r="K64" s="241" t="s">
        <v>878</v>
      </c>
      <c r="L64" s="249">
        <v>24585400</v>
      </c>
      <c r="M64" s="249">
        <v>24683742</v>
      </c>
      <c r="N64" s="369">
        <v>44228</v>
      </c>
      <c r="O64" s="240">
        <v>3</v>
      </c>
      <c r="P64" s="240">
        <v>8</v>
      </c>
      <c r="Q64" s="240"/>
      <c r="R64" s="239" t="s">
        <v>892</v>
      </c>
      <c r="S64" s="240"/>
      <c r="T64" s="239" t="s">
        <v>892</v>
      </c>
      <c r="U64" s="243"/>
      <c r="V64" s="243"/>
      <c r="W64" s="240"/>
      <c r="X64" s="240"/>
      <c r="Y64" s="240"/>
      <c r="Z64" s="244"/>
      <c r="AA64" s="245"/>
      <c r="AB64" s="253"/>
      <c r="AC64" s="244"/>
      <c r="AD64" s="240"/>
      <c r="AE64" s="244"/>
      <c r="AF64" s="244"/>
      <c r="AG64" s="244"/>
      <c r="AH64" s="244"/>
      <c r="AI64" s="246"/>
      <c r="AJ64" s="244"/>
      <c r="AK64" s="244"/>
      <c r="AL64" s="338">
        <v>24585400</v>
      </c>
      <c r="AM64" s="247">
        <v>24585400</v>
      </c>
      <c r="AN64" s="239"/>
      <c r="AO64" s="240" t="s">
        <v>159</v>
      </c>
      <c r="AP64" s="239" t="s">
        <v>155</v>
      </c>
      <c r="AQ64" s="240" t="s">
        <v>161</v>
      </c>
      <c r="AR64" s="248" t="s">
        <v>692</v>
      </c>
      <c r="AS64" s="240"/>
    </row>
    <row r="65" spans="1:45" s="222" customFormat="1" ht="114" x14ac:dyDescent="0.25">
      <c r="A65" s="356" t="s">
        <v>1623</v>
      </c>
      <c r="B65" s="239" t="s">
        <v>13</v>
      </c>
      <c r="C65" s="239" t="s">
        <v>17</v>
      </c>
      <c r="D65" s="239" t="s">
        <v>38</v>
      </c>
      <c r="E65" s="239" t="s">
        <v>83</v>
      </c>
      <c r="F65" s="239" t="s">
        <v>88</v>
      </c>
      <c r="G65" s="239" t="s">
        <v>94</v>
      </c>
      <c r="H65" s="239" t="s">
        <v>115</v>
      </c>
      <c r="I65" s="239" t="s">
        <v>440</v>
      </c>
      <c r="J65" s="240" t="s">
        <v>523</v>
      </c>
      <c r="K65" s="241" t="s">
        <v>879</v>
      </c>
      <c r="L65" s="249">
        <v>10000000</v>
      </c>
      <c r="M65" s="249">
        <v>10040000</v>
      </c>
      <c r="N65" s="369">
        <v>44256</v>
      </c>
      <c r="O65" s="240">
        <v>4</v>
      </c>
      <c r="P65" s="240">
        <v>12</v>
      </c>
      <c r="Q65" s="240"/>
      <c r="R65" s="240" t="s">
        <v>892</v>
      </c>
      <c r="S65" s="240"/>
      <c r="T65" s="240" t="s">
        <v>892</v>
      </c>
      <c r="U65" s="243"/>
      <c r="V65" s="243"/>
      <c r="W65" s="240"/>
      <c r="X65" s="240"/>
      <c r="Y65" s="240"/>
      <c r="Z65" s="244"/>
      <c r="AA65" s="245"/>
      <c r="AB65" s="253"/>
      <c r="AC65" s="244"/>
      <c r="AD65" s="240"/>
      <c r="AE65" s="244"/>
      <c r="AF65" s="244"/>
      <c r="AG65" s="244"/>
      <c r="AH65" s="244"/>
      <c r="AI65" s="246"/>
      <c r="AJ65" s="244"/>
      <c r="AK65" s="244"/>
      <c r="AL65" s="338">
        <v>10000000</v>
      </c>
      <c r="AM65" s="247">
        <v>10000000</v>
      </c>
      <c r="AN65" s="239"/>
      <c r="AO65" s="240" t="s">
        <v>159</v>
      </c>
      <c r="AP65" s="239" t="s">
        <v>155</v>
      </c>
      <c r="AQ65" s="240" t="s">
        <v>161</v>
      </c>
      <c r="AR65" s="248" t="s">
        <v>675</v>
      </c>
      <c r="AS65" s="240" t="s">
        <v>888</v>
      </c>
    </row>
    <row r="66" spans="1:45" s="222" customFormat="1" ht="114" x14ac:dyDescent="0.25">
      <c r="A66" s="356" t="s">
        <v>1623</v>
      </c>
      <c r="B66" s="239" t="s">
        <v>13</v>
      </c>
      <c r="C66" s="239" t="s">
        <v>17</v>
      </c>
      <c r="D66" s="239" t="s">
        <v>38</v>
      </c>
      <c r="E66" s="239" t="s">
        <v>83</v>
      </c>
      <c r="F66" s="239" t="s">
        <v>88</v>
      </c>
      <c r="G66" s="239" t="s">
        <v>94</v>
      </c>
      <c r="H66" s="239" t="s">
        <v>102</v>
      </c>
      <c r="I66" s="239" t="s">
        <v>568</v>
      </c>
      <c r="J66" s="240" t="s">
        <v>569</v>
      </c>
      <c r="K66" s="241" t="s">
        <v>854</v>
      </c>
      <c r="L66" s="249">
        <v>30000000</v>
      </c>
      <c r="M66" s="249">
        <v>30120000</v>
      </c>
      <c r="N66" s="378">
        <v>44440</v>
      </c>
      <c r="O66" s="240">
        <v>10</v>
      </c>
      <c r="P66" s="240">
        <v>12</v>
      </c>
      <c r="Q66" s="240"/>
      <c r="R66" s="240" t="s">
        <v>892</v>
      </c>
      <c r="S66" s="240"/>
      <c r="T66" s="240" t="s">
        <v>892</v>
      </c>
      <c r="U66" s="243"/>
      <c r="V66" s="243"/>
      <c r="W66" s="240"/>
      <c r="X66" s="240"/>
      <c r="Y66" s="240"/>
      <c r="Z66" s="244"/>
      <c r="AA66" s="245"/>
      <c r="AB66" s="253"/>
      <c r="AC66" s="244"/>
      <c r="AD66" s="240"/>
      <c r="AE66" s="244"/>
      <c r="AF66" s="244"/>
      <c r="AG66" s="244"/>
      <c r="AH66" s="244"/>
      <c r="AI66" s="246"/>
      <c r="AJ66" s="244"/>
      <c r="AK66" s="244"/>
      <c r="AL66" s="338">
        <v>30000000</v>
      </c>
      <c r="AM66" s="247">
        <v>30000000</v>
      </c>
      <c r="AN66" s="239"/>
      <c r="AO66" s="240" t="s">
        <v>159</v>
      </c>
      <c r="AP66" s="239" t="s">
        <v>155</v>
      </c>
      <c r="AQ66" s="240" t="s">
        <v>161</v>
      </c>
      <c r="AR66" s="248" t="s">
        <v>675</v>
      </c>
      <c r="AS66" s="240" t="s">
        <v>888</v>
      </c>
    </row>
    <row r="67" spans="1:45" s="223" customFormat="1" ht="114" x14ac:dyDescent="0.25">
      <c r="A67" s="356" t="s">
        <v>1623</v>
      </c>
      <c r="B67" s="239" t="s">
        <v>13</v>
      </c>
      <c r="C67" s="239" t="s">
        <v>17</v>
      </c>
      <c r="D67" s="239" t="s">
        <v>38</v>
      </c>
      <c r="E67" s="239" t="s">
        <v>83</v>
      </c>
      <c r="F67" s="239" t="s">
        <v>88</v>
      </c>
      <c r="G67" s="239" t="s">
        <v>94</v>
      </c>
      <c r="H67" s="239" t="s">
        <v>117</v>
      </c>
      <c r="I67" s="239" t="s">
        <v>433</v>
      </c>
      <c r="J67" s="240" t="s">
        <v>537</v>
      </c>
      <c r="K67" s="241" t="s">
        <v>880</v>
      </c>
      <c r="L67" s="249">
        <v>725618406</v>
      </c>
      <c r="M67" s="249">
        <v>728520880</v>
      </c>
      <c r="N67" s="369">
        <v>44287</v>
      </c>
      <c r="O67" s="240">
        <v>6</v>
      </c>
      <c r="P67" s="240">
        <v>12</v>
      </c>
      <c r="Q67" s="240"/>
      <c r="R67" s="239" t="s">
        <v>892</v>
      </c>
      <c r="S67" s="240"/>
      <c r="T67" s="239" t="s">
        <v>892</v>
      </c>
      <c r="U67" s="243"/>
      <c r="V67" s="243"/>
      <c r="W67" s="240"/>
      <c r="X67" s="240"/>
      <c r="Y67" s="240"/>
      <c r="Z67" s="244"/>
      <c r="AA67" s="254"/>
      <c r="AB67" s="245"/>
      <c r="AC67" s="244"/>
      <c r="AD67" s="240"/>
      <c r="AE67" s="244"/>
      <c r="AF67" s="244"/>
      <c r="AG67" s="244"/>
      <c r="AH67" s="244"/>
      <c r="AI67" s="246"/>
      <c r="AJ67" s="244"/>
      <c r="AK67" s="244"/>
      <c r="AL67" s="338">
        <v>725618406</v>
      </c>
      <c r="AM67" s="247">
        <v>725618406</v>
      </c>
      <c r="AN67" s="239"/>
      <c r="AO67" s="240" t="s">
        <v>159</v>
      </c>
      <c r="AP67" s="239" t="s">
        <v>155</v>
      </c>
      <c r="AQ67" s="240" t="s">
        <v>158</v>
      </c>
      <c r="AR67" s="248" t="s">
        <v>675</v>
      </c>
      <c r="AS67" s="240" t="s">
        <v>888</v>
      </c>
    </row>
    <row r="68" spans="1:45" s="222" customFormat="1" ht="71.25" x14ac:dyDescent="0.25">
      <c r="A68" s="356" t="s">
        <v>1623</v>
      </c>
      <c r="B68" s="239" t="s">
        <v>13</v>
      </c>
      <c r="C68" s="239" t="s">
        <v>17</v>
      </c>
      <c r="D68" s="239" t="s">
        <v>38</v>
      </c>
      <c r="E68" s="239" t="s">
        <v>83</v>
      </c>
      <c r="F68" s="255" t="s">
        <v>88</v>
      </c>
      <c r="G68" s="239" t="s">
        <v>94</v>
      </c>
      <c r="H68" s="239" t="s">
        <v>102</v>
      </c>
      <c r="I68" s="239"/>
      <c r="J68" s="240" t="s">
        <v>892</v>
      </c>
      <c r="K68" s="241" t="s">
        <v>881</v>
      </c>
      <c r="L68" s="249">
        <v>15000000</v>
      </c>
      <c r="M68" s="249">
        <v>15060000</v>
      </c>
      <c r="N68" s="369">
        <v>44166</v>
      </c>
      <c r="O68" s="240">
        <v>1</v>
      </c>
      <c r="P68" s="240">
        <v>12</v>
      </c>
      <c r="Q68" s="240"/>
      <c r="R68" s="239" t="s">
        <v>892</v>
      </c>
      <c r="S68" s="240"/>
      <c r="T68" s="239" t="s">
        <v>892</v>
      </c>
      <c r="U68" s="243"/>
      <c r="V68" s="243"/>
      <c r="W68" s="240"/>
      <c r="X68" s="240"/>
      <c r="Y68" s="240"/>
      <c r="Z68" s="244"/>
      <c r="AA68" s="245"/>
      <c r="AB68" s="253"/>
      <c r="AC68" s="244"/>
      <c r="AD68" s="240"/>
      <c r="AE68" s="244"/>
      <c r="AF68" s="244"/>
      <c r="AG68" s="244"/>
      <c r="AH68" s="244"/>
      <c r="AI68" s="246"/>
      <c r="AJ68" s="244"/>
      <c r="AK68" s="244"/>
      <c r="AL68" s="338">
        <v>15000000</v>
      </c>
      <c r="AM68" s="247">
        <v>15000000</v>
      </c>
      <c r="AN68" s="239"/>
      <c r="AO68" s="240" t="s">
        <v>159</v>
      </c>
      <c r="AP68" s="239" t="s">
        <v>155</v>
      </c>
      <c r="AQ68" s="240" t="s">
        <v>161</v>
      </c>
      <c r="AR68" s="248" t="s">
        <v>675</v>
      </c>
      <c r="AS68" s="240" t="s">
        <v>889</v>
      </c>
    </row>
    <row r="69" spans="1:45" s="222" customFormat="1" ht="71.25" x14ac:dyDescent="0.25">
      <c r="A69" s="356" t="s">
        <v>1623</v>
      </c>
      <c r="B69" s="239" t="s">
        <v>13</v>
      </c>
      <c r="C69" s="239" t="s">
        <v>17</v>
      </c>
      <c r="D69" s="239" t="s">
        <v>38</v>
      </c>
      <c r="E69" s="239" t="s">
        <v>85</v>
      </c>
      <c r="F69" s="239" t="s">
        <v>149</v>
      </c>
      <c r="G69" s="239" t="s">
        <v>151</v>
      </c>
      <c r="H69" s="255" t="s">
        <v>1584</v>
      </c>
      <c r="I69" s="239" t="s">
        <v>1633</v>
      </c>
      <c r="J69" s="315"/>
      <c r="K69" s="257" t="s">
        <v>882</v>
      </c>
      <c r="L69" s="271">
        <v>164837390</v>
      </c>
      <c r="M69" s="294">
        <v>165496740</v>
      </c>
      <c r="N69" s="370">
        <v>44228</v>
      </c>
      <c r="O69" s="240">
        <v>4</v>
      </c>
      <c r="P69" s="240">
        <v>12</v>
      </c>
      <c r="Q69" s="240"/>
      <c r="R69" s="239" t="s">
        <v>892</v>
      </c>
      <c r="S69" s="240"/>
      <c r="T69" s="239" t="s">
        <v>892</v>
      </c>
      <c r="U69" s="243"/>
      <c r="V69" s="243"/>
      <c r="W69" s="240"/>
      <c r="X69" s="240"/>
      <c r="Y69" s="240"/>
      <c r="Z69" s="244"/>
      <c r="AA69" s="245"/>
      <c r="AB69" s="253"/>
      <c r="AC69" s="244"/>
      <c r="AD69" s="240"/>
      <c r="AE69" s="244"/>
      <c r="AF69" s="244"/>
      <c r="AG69" s="244"/>
      <c r="AH69" s="244"/>
      <c r="AI69" s="246"/>
      <c r="AJ69" s="244"/>
      <c r="AK69" s="244"/>
      <c r="AL69" s="338">
        <v>164837390</v>
      </c>
      <c r="AM69" s="247">
        <v>164837390</v>
      </c>
      <c r="AN69" s="239"/>
      <c r="AO69" s="240" t="s">
        <v>159</v>
      </c>
      <c r="AP69" s="239" t="s">
        <v>155</v>
      </c>
      <c r="AQ69" s="240" t="s">
        <v>158</v>
      </c>
      <c r="AR69" s="248" t="s">
        <v>675</v>
      </c>
      <c r="AS69" s="240" t="s">
        <v>890</v>
      </c>
    </row>
    <row r="70" spans="1:45" s="222" customFormat="1" ht="114" x14ac:dyDescent="0.25">
      <c r="A70" s="356" t="s">
        <v>1623</v>
      </c>
      <c r="B70" s="239" t="s">
        <v>13</v>
      </c>
      <c r="C70" s="239" t="s">
        <v>17</v>
      </c>
      <c r="D70" s="239" t="s">
        <v>38</v>
      </c>
      <c r="E70" s="239" t="s">
        <v>84</v>
      </c>
      <c r="F70" s="239" t="s">
        <v>148</v>
      </c>
      <c r="G70" s="239" t="s">
        <v>147</v>
      </c>
      <c r="H70" s="239" t="s">
        <v>102</v>
      </c>
      <c r="I70" s="239" t="s">
        <v>126</v>
      </c>
      <c r="J70" s="240" t="s">
        <v>415</v>
      </c>
      <c r="K70" s="241" t="s">
        <v>1571</v>
      </c>
      <c r="L70" s="303">
        <v>20000000</v>
      </c>
      <c r="M70" s="303">
        <v>20080000</v>
      </c>
      <c r="N70" s="369">
        <v>44197</v>
      </c>
      <c r="O70" s="240">
        <v>4</v>
      </c>
      <c r="P70" s="240">
        <v>12</v>
      </c>
      <c r="Q70" s="240"/>
      <c r="R70" s="239" t="s">
        <v>892</v>
      </c>
      <c r="S70" s="240"/>
      <c r="T70" s="239" t="s">
        <v>892</v>
      </c>
      <c r="U70" s="243"/>
      <c r="V70" s="243"/>
      <c r="W70" s="240"/>
      <c r="X70" s="240"/>
      <c r="Y70" s="240"/>
      <c r="Z70" s="244"/>
      <c r="AA70" s="245"/>
      <c r="AB70" s="253"/>
      <c r="AC70" s="244"/>
      <c r="AD70" s="240"/>
      <c r="AE70" s="244"/>
      <c r="AF70" s="244"/>
      <c r="AG70" s="244"/>
      <c r="AH70" s="244"/>
      <c r="AI70" s="246"/>
      <c r="AJ70" s="244"/>
      <c r="AK70" s="244"/>
      <c r="AL70" s="338">
        <v>20000000</v>
      </c>
      <c r="AM70" s="247">
        <v>20000000</v>
      </c>
      <c r="AN70" s="240"/>
      <c r="AO70" s="240" t="s">
        <v>159</v>
      </c>
      <c r="AP70" s="239" t="s">
        <v>155</v>
      </c>
      <c r="AQ70" s="240" t="s">
        <v>156</v>
      </c>
      <c r="AR70" s="248" t="s">
        <v>675</v>
      </c>
      <c r="AS70" s="240" t="s">
        <v>888</v>
      </c>
    </row>
    <row r="71" spans="1:45" s="222" customFormat="1" ht="114" x14ac:dyDescent="0.25">
      <c r="A71" s="356" t="s">
        <v>1623</v>
      </c>
      <c r="B71" s="239" t="s">
        <v>13</v>
      </c>
      <c r="C71" s="239" t="s">
        <v>17</v>
      </c>
      <c r="D71" s="239" t="s">
        <v>38</v>
      </c>
      <c r="E71" s="239" t="s">
        <v>83</v>
      </c>
      <c r="F71" s="239" t="s">
        <v>88</v>
      </c>
      <c r="G71" s="239" t="s">
        <v>94</v>
      </c>
      <c r="H71" s="239" t="s">
        <v>102</v>
      </c>
      <c r="I71" s="239" t="s">
        <v>138</v>
      </c>
      <c r="J71" s="240" t="s">
        <v>574</v>
      </c>
      <c r="K71" s="241" t="s">
        <v>883</v>
      </c>
      <c r="L71" s="249">
        <v>16100000</v>
      </c>
      <c r="M71" s="249">
        <v>16164400</v>
      </c>
      <c r="N71" s="369">
        <v>44470</v>
      </c>
      <c r="O71" s="240">
        <v>11</v>
      </c>
      <c r="P71" s="240">
        <v>12</v>
      </c>
      <c r="Q71" s="240"/>
      <c r="R71" s="240" t="s">
        <v>892</v>
      </c>
      <c r="S71" s="240"/>
      <c r="T71" s="240" t="s">
        <v>892</v>
      </c>
      <c r="U71" s="243"/>
      <c r="V71" s="243"/>
      <c r="W71" s="240"/>
      <c r="X71" s="240"/>
      <c r="Y71" s="240"/>
      <c r="Z71" s="244"/>
      <c r="AA71" s="245"/>
      <c r="AB71" s="253"/>
      <c r="AC71" s="244"/>
      <c r="AD71" s="240"/>
      <c r="AE71" s="244"/>
      <c r="AF71" s="244"/>
      <c r="AG71" s="244"/>
      <c r="AH71" s="244"/>
      <c r="AI71" s="246"/>
      <c r="AJ71" s="244"/>
      <c r="AK71" s="244"/>
      <c r="AL71" s="338">
        <v>16100000</v>
      </c>
      <c r="AM71" s="247">
        <v>16100000</v>
      </c>
      <c r="AN71" s="239"/>
      <c r="AO71" s="240" t="s">
        <v>159</v>
      </c>
      <c r="AP71" s="239" t="s">
        <v>155</v>
      </c>
      <c r="AQ71" s="240" t="s">
        <v>161</v>
      </c>
      <c r="AR71" s="283" t="s">
        <v>675</v>
      </c>
      <c r="AS71" s="256" t="s">
        <v>888</v>
      </c>
    </row>
    <row r="72" spans="1:45" s="222" customFormat="1" ht="57" x14ac:dyDescent="0.25">
      <c r="A72" s="356" t="s">
        <v>1623</v>
      </c>
      <c r="B72" s="255" t="s">
        <v>13</v>
      </c>
      <c r="C72" s="255" t="s">
        <v>17</v>
      </c>
      <c r="D72" s="255" t="s">
        <v>38</v>
      </c>
      <c r="E72" s="255" t="s">
        <v>83</v>
      </c>
      <c r="F72" s="255" t="s">
        <v>88</v>
      </c>
      <c r="G72" s="239" t="s">
        <v>94</v>
      </c>
      <c r="H72" s="255" t="s">
        <v>115</v>
      </c>
      <c r="I72" s="255"/>
      <c r="J72" s="240" t="s">
        <v>892</v>
      </c>
      <c r="K72" s="257" t="s">
        <v>891</v>
      </c>
      <c r="L72" s="258">
        <v>1000000</v>
      </c>
      <c r="M72" s="258">
        <v>1004000</v>
      </c>
      <c r="N72" s="369">
        <v>44256</v>
      </c>
      <c r="O72" s="256">
        <v>4</v>
      </c>
      <c r="P72" s="256">
        <v>12</v>
      </c>
      <c r="Q72" s="256"/>
      <c r="R72" s="255"/>
      <c r="S72" s="256"/>
      <c r="T72" s="256"/>
      <c r="U72" s="259"/>
      <c r="V72" s="259"/>
      <c r="W72" s="256"/>
      <c r="X72" s="256"/>
      <c r="Y72" s="256"/>
      <c r="Z72" s="260"/>
      <c r="AA72" s="261"/>
      <c r="AB72" s="262"/>
      <c r="AC72" s="260"/>
      <c r="AD72" s="256"/>
      <c r="AE72" s="260"/>
      <c r="AF72" s="260"/>
      <c r="AG72" s="260"/>
      <c r="AH72" s="260"/>
      <c r="AI72" s="263"/>
      <c r="AJ72" s="260"/>
      <c r="AK72" s="260"/>
      <c r="AL72" s="338">
        <v>1000000</v>
      </c>
      <c r="AM72" s="247">
        <v>1000000</v>
      </c>
      <c r="AN72" s="255"/>
      <c r="AO72" s="256" t="s">
        <v>159</v>
      </c>
      <c r="AP72" s="255" t="s">
        <v>155</v>
      </c>
      <c r="AQ72" s="295" t="s">
        <v>161</v>
      </c>
      <c r="AR72" s="300" t="s">
        <v>691</v>
      </c>
      <c r="AS72" s="301"/>
    </row>
    <row r="73" spans="1:45" s="222" customFormat="1" ht="52.5" customHeight="1" x14ac:dyDescent="0.25">
      <c r="A73" s="356" t="s">
        <v>1623</v>
      </c>
      <c r="B73" s="255" t="s">
        <v>13</v>
      </c>
      <c r="C73" s="255" t="s">
        <v>17</v>
      </c>
      <c r="D73" s="255" t="s">
        <v>38</v>
      </c>
      <c r="E73" s="255" t="s">
        <v>83</v>
      </c>
      <c r="F73" s="255" t="s">
        <v>88</v>
      </c>
      <c r="G73" s="255" t="s">
        <v>94</v>
      </c>
      <c r="H73" s="255" t="s">
        <v>116</v>
      </c>
      <c r="I73" s="255" t="s">
        <v>145</v>
      </c>
      <c r="J73" s="240" t="s">
        <v>892</v>
      </c>
      <c r="K73" s="257" t="s">
        <v>1499</v>
      </c>
      <c r="L73" s="271">
        <v>85000000</v>
      </c>
      <c r="M73" s="271">
        <v>85340000</v>
      </c>
      <c r="N73" s="370">
        <v>44409</v>
      </c>
      <c r="O73" s="256">
        <v>9</v>
      </c>
      <c r="P73" s="256">
        <v>12</v>
      </c>
      <c r="Q73" s="256"/>
      <c r="R73" s="255" t="s">
        <v>892</v>
      </c>
      <c r="S73" s="256"/>
      <c r="T73" s="256" t="s">
        <v>892</v>
      </c>
      <c r="U73" s="259"/>
      <c r="V73" s="259"/>
      <c r="W73" s="256"/>
      <c r="X73" s="256"/>
      <c r="Y73" s="256"/>
      <c r="Z73" s="265"/>
      <c r="AA73" s="261"/>
      <c r="AB73" s="262"/>
      <c r="AC73" s="265"/>
      <c r="AD73" s="256"/>
      <c r="AE73" s="265"/>
      <c r="AF73" s="265"/>
      <c r="AG73" s="265"/>
      <c r="AH73" s="265"/>
      <c r="AI73" s="263"/>
      <c r="AJ73" s="265"/>
      <c r="AK73" s="265"/>
      <c r="AL73" s="338">
        <v>85000000</v>
      </c>
      <c r="AM73" s="247">
        <v>85000000</v>
      </c>
      <c r="AN73" s="255"/>
      <c r="AO73" s="256" t="s">
        <v>159</v>
      </c>
      <c r="AP73" s="255" t="s">
        <v>155</v>
      </c>
      <c r="AQ73" s="256" t="s">
        <v>161</v>
      </c>
      <c r="AR73" s="296"/>
      <c r="AS73" s="297"/>
    </row>
    <row r="74" spans="1:45" s="222" customFormat="1" ht="28.5" x14ac:dyDescent="0.25">
      <c r="A74" s="356" t="s">
        <v>1623</v>
      </c>
      <c r="B74" s="255" t="s">
        <v>13</v>
      </c>
      <c r="C74" s="255" t="s">
        <v>17</v>
      </c>
      <c r="D74" s="240" t="s">
        <v>38</v>
      </c>
      <c r="E74" s="255" t="s">
        <v>85</v>
      </c>
      <c r="F74" s="239" t="s">
        <v>149</v>
      </c>
      <c r="G74" s="239" t="s">
        <v>151</v>
      </c>
      <c r="H74" s="255" t="s">
        <v>1584</v>
      </c>
      <c r="I74" s="239" t="s">
        <v>1633</v>
      </c>
      <c r="J74" s="315"/>
      <c r="K74" s="277" t="s">
        <v>1568</v>
      </c>
      <c r="L74" s="294">
        <v>1096000000</v>
      </c>
      <c r="M74" s="294">
        <v>1100384000</v>
      </c>
      <c r="N74" s="376">
        <v>44287</v>
      </c>
      <c r="O74" s="256">
        <v>7</v>
      </c>
      <c r="P74" s="256">
        <v>12</v>
      </c>
      <c r="Q74" s="256"/>
      <c r="R74" s="255"/>
      <c r="S74" s="256"/>
      <c r="T74" s="256"/>
      <c r="U74" s="259"/>
      <c r="V74" s="259"/>
      <c r="W74" s="256"/>
      <c r="X74" s="256"/>
      <c r="Y74" s="256"/>
      <c r="Z74" s="265"/>
      <c r="AA74" s="261"/>
      <c r="AB74" s="262"/>
      <c r="AC74" s="265"/>
      <c r="AD74" s="256"/>
      <c r="AE74" s="265"/>
      <c r="AF74" s="265"/>
      <c r="AG74" s="265"/>
      <c r="AH74" s="265"/>
      <c r="AI74" s="263"/>
      <c r="AJ74" s="265"/>
      <c r="AK74" s="265"/>
      <c r="AL74" s="338">
        <v>1096000000</v>
      </c>
      <c r="AM74" s="247">
        <v>1096000000</v>
      </c>
      <c r="AN74" s="255"/>
      <c r="AO74" s="256" t="s">
        <v>159</v>
      </c>
      <c r="AP74" s="255" t="s">
        <v>155</v>
      </c>
      <c r="AQ74" s="295" t="s">
        <v>156</v>
      </c>
      <c r="AR74" s="300"/>
      <c r="AS74" s="301"/>
    </row>
    <row r="75" spans="1:45" s="222" customFormat="1" ht="42.75" x14ac:dyDescent="0.25">
      <c r="A75" s="356" t="s">
        <v>1623</v>
      </c>
      <c r="B75" s="255" t="s">
        <v>13</v>
      </c>
      <c r="C75" s="255" t="s">
        <v>17</v>
      </c>
      <c r="D75" s="256" t="s">
        <v>38</v>
      </c>
      <c r="E75" s="255" t="s">
        <v>83</v>
      </c>
      <c r="F75" s="255" t="s">
        <v>88</v>
      </c>
      <c r="G75" s="255" t="s">
        <v>94</v>
      </c>
      <c r="H75" s="255" t="s">
        <v>102</v>
      </c>
      <c r="I75" s="255" t="s">
        <v>570</v>
      </c>
      <c r="J75" s="240" t="s">
        <v>571</v>
      </c>
      <c r="K75" s="257" t="s">
        <v>1567</v>
      </c>
      <c r="L75" s="271">
        <v>461820303</v>
      </c>
      <c r="M75" s="271">
        <v>463667584</v>
      </c>
      <c r="N75" s="370">
        <v>44197</v>
      </c>
      <c r="O75" s="256">
        <v>4</v>
      </c>
      <c r="P75" s="256">
        <v>12</v>
      </c>
      <c r="Q75" s="256"/>
      <c r="R75" s="255"/>
      <c r="S75" s="256"/>
      <c r="T75" s="256"/>
      <c r="U75" s="259"/>
      <c r="V75" s="259"/>
      <c r="W75" s="256"/>
      <c r="X75" s="256"/>
      <c r="Y75" s="256"/>
      <c r="Z75" s="265"/>
      <c r="AA75" s="261"/>
      <c r="AB75" s="262"/>
      <c r="AC75" s="265"/>
      <c r="AD75" s="256"/>
      <c r="AE75" s="265"/>
      <c r="AF75" s="265"/>
      <c r="AG75" s="265"/>
      <c r="AH75" s="265"/>
      <c r="AI75" s="263"/>
      <c r="AJ75" s="265"/>
      <c r="AK75" s="265"/>
      <c r="AL75" s="338">
        <v>461820303</v>
      </c>
      <c r="AM75" s="247">
        <v>461820303</v>
      </c>
      <c r="AN75" s="255"/>
      <c r="AO75" s="256" t="s">
        <v>159</v>
      </c>
      <c r="AP75" s="255" t="s">
        <v>155</v>
      </c>
      <c r="AQ75" s="295" t="s">
        <v>156</v>
      </c>
      <c r="AR75" s="300"/>
      <c r="AS75" s="301"/>
    </row>
    <row r="76" spans="1:45" s="222" customFormat="1" ht="28.5" x14ac:dyDescent="0.25">
      <c r="A76" s="356" t="s">
        <v>1623</v>
      </c>
      <c r="B76" s="255" t="s">
        <v>13</v>
      </c>
      <c r="C76" s="255" t="s">
        <v>17</v>
      </c>
      <c r="D76" s="239" t="s">
        <v>38</v>
      </c>
      <c r="E76" s="255" t="s">
        <v>85</v>
      </c>
      <c r="F76" s="239" t="s">
        <v>149</v>
      </c>
      <c r="G76" s="239" t="s">
        <v>151</v>
      </c>
      <c r="H76" s="255" t="s">
        <v>1584</v>
      </c>
      <c r="I76" s="239" t="s">
        <v>1633</v>
      </c>
      <c r="J76" s="315"/>
      <c r="K76" s="277" t="s">
        <v>1517</v>
      </c>
      <c r="L76" s="294">
        <v>40000000000</v>
      </c>
      <c r="M76" s="294">
        <v>40160000000</v>
      </c>
      <c r="N76" s="369">
        <v>44287</v>
      </c>
      <c r="O76" s="256">
        <v>6</v>
      </c>
      <c r="P76" s="256">
        <v>12</v>
      </c>
      <c r="Q76" s="256"/>
      <c r="R76" s="255" t="s">
        <v>892</v>
      </c>
      <c r="S76" s="256"/>
      <c r="T76" s="256" t="s">
        <v>892</v>
      </c>
      <c r="U76" s="259"/>
      <c r="V76" s="259"/>
      <c r="W76" s="256"/>
      <c r="X76" s="256"/>
      <c r="Y76" s="256"/>
      <c r="Z76" s="265"/>
      <c r="AA76" s="261"/>
      <c r="AB76" s="262"/>
      <c r="AC76" s="265"/>
      <c r="AD76" s="256"/>
      <c r="AE76" s="265"/>
      <c r="AF76" s="265"/>
      <c r="AG76" s="265"/>
      <c r="AH76" s="265"/>
      <c r="AI76" s="263"/>
      <c r="AJ76" s="265"/>
      <c r="AK76" s="265"/>
      <c r="AL76" s="338">
        <v>40000000000</v>
      </c>
      <c r="AM76" s="247">
        <v>40000000000</v>
      </c>
      <c r="AN76" s="255"/>
      <c r="AO76" s="256" t="s">
        <v>159</v>
      </c>
      <c r="AP76" s="255" t="s">
        <v>155</v>
      </c>
      <c r="AQ76" s="256" t="s">
        <v>158</v>
      </c>
      <c r="AR76" s="296"/>
      <c r="AS76" s="297"/>
    </row>
    <row r="77" spans="1:45" s="223" customFormat="1" ht="71.25" x14ac:dyDescent="0.25">
      <c r="A77" s="356" t="s">
        <v>1623</v>
      </c>
      <c r="B77" s="239" t="s">
        <v>13</v>
      </c>
      <c r="C77" s="239" t="s">
        <v>20</v>
      </c>
      <c r="D77" s="239" t="s">
        <v>41</v>
      </c>
      <c r="E77" s="239" t="s">
        <v>84</v>
      </c>
      <c r="F77" s="239" t="s">
        <v>148</v>
      </c>
      <c r="G77" s="239" t="s">
        <v>147</v>
      </c>
      <c r="H77" s="239" t="s">
        <v>102</v>
      </c>
      <c r="I77" s="239"/>
      <c r="J77" s="240" t="s">
        <v>892</v>
      </c>
      <c r="K77" s="241" t="s">
        <v>855</v>
      </c>
      <c r="L77" s="251">
        <v>42931263</v>
      </c>
      <c r="M77" s="251">
        <v>43102988</v>
      </c>
      <c r="N77" s="359">
        <v>44166</v>
      </c>
      <c r="O77" s="240">
        <v>1</v>
      </c>
      <c r="P77" s="240">
        <v>12</v>
      </c>
      <c r="Q77" s="240"/>
      <c r="R77" s="240" t="s">
        <v>892</v>
      </c>
      <c r="S77" s="240"/>
      <c r="T77" s="240" t="s">
        <v>892</v>
      </c>
      <c r="U77" s="243"/>
      <c r="V77" s="243"/>
      <c r="W77" s="240"/>
      <c r="X77" s="240"/>
      <c r="Y77" s="240"/>
      <c r="Z77" s="244"/>
      <c r="AA77" s="245"/>
      <c r="AB77" s="253"/>
      <c r="AC77" s="244"/>
      <c r="AD77" s="240"/>
      <c r="AE77" s="244"/>
      <c r="AF77" s="244"/>
      <c r="AG77" s="244"/>
      <c r="AH77" s="244"/>
      <c r="AI77" s="246" t="s">
        <v>1545</v>
      </c>
      <c r="AJ77" s="244"/>
      <c r="AK77" s="244"/>
      <c r="AL77" s="338">
        <v>42931263</v>
      </c>
      <c r="AM77" s="247">
        <v>42931263</v>
      </c>
      <c r="AN77" s="239"/>
      <c r="AO77" s="240" t="s">
        <v>157</v>
      </c>
      <c r="AP77" s="239" t="s">
        <v>155</v>
      </c>
      <c r="AQ77" s="240" t="s">
        <v>161</v>
      </c>
      <c r="AR77" s="248" t="s">
        <v>675</v>
      </c>
      <c r="AS77" s="240" t="s">
        <v>862</v>
      </c>
    </row>
    <row r="78" spans="1:45" s="223" customFormat="1" ht="114" x14ac:dyDescent="0.25">
      <c r="A78" s="356" t="s">
        <v>1623</v>
      </c>
      <c r="B78" s="239" t="s">
        <v>13</v>
      </c>
      <c r="C78" s="239" t="s">
        <v>20</v>
      </c>
      <c r="D78" s="239" t="s">
        <v>41</v>
      </c>
      <c r="E78" s="239" t="s">
        <v>83</v>
      </c>
      <c r="F78" s="239" t="s">
        <v>88</v>
      </c>
      <c r="G78" s="239" t="s">
        <v>94</v>
      </c>
      <c r="H78" s="239" t="s">
        <v>116</v>
      </c>
      <c r="I78" s="239" t="s">
        <v>79</v>
      </c>
      <c r="J78" s="240" t="s">
        <v>533</v>
      </c>
      <c r="K78" s="241" t="s">
        <v>856</v>
      </c>
      <c r="L78" s="249">
        <v>43687893</v>
      </c>
      <c r="M78" s="249">
        <v>43862645</v>
      </c>
      <c r="N78" s="369">
        <v>44166</v>
      </c>
      <c r="O78" s="240">
        <v>1</v>
      </c>
      <c r="P78" s="240">
        <v>12</v>
      </c>
      <c r="Q78" s="240"/>
      <c r="R78" s="239" t="s">
        <v>892</v>
      </c>
      <c r="S78" s="240"/>
      <c r="T78" s="240" t="s">
        <v>892</v>
      </c>
      <c r="U78" s="243"/>
      <c r="V78" s="243"/>
      <c r="W78" s="240"/>
      <c r="X78" s="240"/>
      <c r="Y78" s="240"/>
      <c r="Z78" s="244"/>
      <c r="AA78" s="245"/>
      <c r="AB78" s="253"/>
      <c r="AC78" s="244"/>
      <c r="AD78" s="240"/>
      <c r="AE78" s="244"/>
      <c r="AF78" s="244"/>
      <c r="AG78" s="244"/>
      <c r="AH78" s="244"/>
      <c r="AI78" s="246" t="s">
        <v>863</v>
      </c>
      <c r="AJ78" s="244"/>
      <c r="AK78" s="244"/>
      <c r="AL78" s="338">
        <v>43687893</v>
      </c>
      <c r="AM78" s="247">
        <v>43687893</v>
      </c>
      <c r="AN78" s="239"/>
      <c r="AO78" s="240" t="s">
        <v>159</v>
      </c>
      <c r="AP78" s="239" t="s">
        <v>155</v>
      </c>
      <c r="AQ78" s="240" t="s">
        <v>161</v>
      </c>
      <c r="AR78" s="248" t="s">
        <v>675</v>
      </c>
      <c r="AS78" s="240" t="s">
        <v>862</v>
      </c>
    </row>
    <row r="79" spans="1:45" s="223" customFormat="1" ht="85.5" x14ac:dyDescent="0.25">
      <c r="A79" s="356" t="s">
        <v>1623</v>
      </c>
      <c r="B79" s="239" t="s">
        <v>13</v>
      </c>
      <c r="C79" s="239" t="s">
        <v>20</v>
      </c>
      <c r="D79" s="239" t="s">
        <v>41</v>
      </c>
      <c r="E79" s="239" t="s">
        <v>84</v>
      </c>
      <c r="F79" s="239" t="s">
        <v>148</v>
      </c>
      <c r="G79" s="239" t="s">
        <v>147</v>
      </c>
      <c r="H79" s="239" t="s">
        <v>102</v>
      </c>
      <c r="I79" s="239"/>
      <c r="J79" s="240" t="s">
        <v>892</v>
      </c>
      <c r="K79" s="241" t="s">
        <v>857</v>
      </c>
      <c r="L79" s="251">
        <v>61066654</v>
      </c>
      <c r="M79" s="251">
        <v>61310921</v>
      </c>
      <c r="N79" s="359">
        <v>44197</v>
      </c>
      <c r="O79" s="240">
        <v>2</v>
      </c>
      <c r="P79" s="240">
        <v>12</v>
      </c>
      <c r="Q79" s="240"/>
      <c r="R79" s="239" t="s">
        <v>892</v>
      </c>
      <c r="S79" s="240"/>
      <c r="T79" s="240" t="s">
        <v>892</v>
      </c>
      <c r="U79" s="243"/>
      <c r="V79" s="243"/>
      <c r="W79" s="240"/>
      <c r="X79" s="240"/>
      <c r="Y79" s="240"/>
      <c r="Z79" s="244"/>
      <c r="AA79" s="245"/>
      <c r="AB79" s="253"/>
      <c r="AC79" s="244"/>
      <c r="AD79" s="240"/>
      <c r="AE79" s="244"/>
      <c r="AF79" s="244"/>
      <c r="AG79" s="244"/>
      <c r="AH79" s="244"/>
      <c r="AI79" s="246" t="s">
        <v>1546</v>
      </c>
      <c r="AJ79" s="244"/>
      <c r="AK79" s="244"/>
      <c r="AL79" s="338">
        <v>61066654</v>
      </c>
      <c r="AM79" s="247">
        <v>61066654</v>
      </c>
      <c r="AN79" s="239"/>
      <c r="AO79" s="240" t="s">
        <v>157</v>
      </c>
      <c r="AP79" s="239" t="s">
        <v>155</v>
      </c>
      <c r="AQ79" s="240" t="s">
        <v>161</v>
      </c>
      <c r="AR79" s="248" t="s">
        <v>675</v>
      </c>
      <c r="AS79" s="240" t="s">
        <v>862</v>
      </c>
    </row>
    <row r="80" spans="1:45" s="223" customFormat="1" ht="85.5" x14ac:dyDescent="0.25">
      <c r="A80" s="356" t="s">
        <v>1623</v>
      </c>
      <c r="B80" s="239" t="s">
        <v>13</v>
      </c>
      <c r="C80" s="239" t="s">
        <v>20</v>
      </c>
      <c r="D80" s="239" t="s">
        <v>41</v>
      </c>
      <c r="E80" s="239" t="s">
        <v>84</v>
      </c>
      <c r="F80" s="239" t="s">
        <v>148</v>
      </c>
      <c r="G80" s="239" t="s">
        <v>147</v>
      </c>
      <c r="H80" s="239" t="s">
        <v>102</v>
      </c>
      <c r="I80" s="239"/>
      <c r="J80" s="240" t="s">
        <v>892</v>
      </c>
      <c r="K80" s="241" t="s">
        <v>858</v>
      </c>
      <c r="L80" s="251">
        <v>68938606</v>
      </c>
      <c r="M80" s="251">
        <v>69214360</v>
      </c>
      <c r="N80" s="359">
        <v>44197</v>
      </c>
      <c r="O80" s="240">
        <v>2</v>
      </c>
      <c r="P80" s="240">
        <v>12</v>
      </c>
      <c r="Q80" s="240"/>
      <c r="R80" s="239" t="s">
        <v>892</v>
      </c>
      <c r="S80" s="240"/>
      <c r="T80" s="240" t="s">
        <v>892</v>
      </c>
      <c r="U80" s="243"/>
      <c r="V80" s="243"/>
      <c r="W80" s="240"/>
      <c r="X80" s="240"/>
      <c r="Y80" s="240"/>
      <c r="Z80" s="244"/>
      <c r="AA80" s="245"/>
      <c r="AB80" s="253"/>
      <c r="AC80" s="244"/>
      <c r="AD80" s="240"/>
      <c r="AE80" s="244"/>
      <c r="AF80" s="244"/>
      <c r="AG80" s="244"/>
      <c r="AH80" s="244"/>
      <c r="AI80" s="246" t="s">
        <v>1546</v>
      </c>
      <c r="AJ80" s="244"/>
      <c r="AK80" s="244"/>
      <c r="AL80" s="338">
        <v>68938606</v>
      </c>
      <c r="AM80" s="247">
        <v>68938606</v>
      </c>
      <c r="AN80" s="239"/>
      <c r="AO80" s="240" t="s">
        <v>157</v>
      </c>
      <c r="AP80" s="239" t="s">
        <v>155</v>
      </c>
      <c r="AQ80" s="240" t="s">
        <v>161</v>
      </c>
      <c r="AR80" s="248" t="s">
        <v>675</v>
      </c>
      <c r="AS80" s="240" t="s">
        <v>862</v>
      </c>
    </row>
    <row r="81" spans="1:45" s="223" customFormat="1" ht="85.5" x14ac:dyDescent="0.25">
      <c r="A81" s="356" t="s">
        <v>1623</v>
      </c>
      <c r="B81" s="239" t="s">
        <v>13</v>
      </c>
      <c r="C81" s="239" t="s">
        <v>20</v>
      </c>
      <c r="D81" s="239" t="s">
        <v>41</v>
      </c>
      <c r="E81" s="239" t="s">
        <v>84</v>
      </c>
      <c r="F81" s="239" t="s">
        <v>148</v>
      </c>
      <c r="G81" s="239" t="s">
        <v>147</v>
      </c>
      <c r="H81" s="239" t="s">
        <v>102</v>
      </c>
      <c r="I81" s="239"/>
      <c r="J81" s="240" t="s">
        <v>892</v>
      </c>
      <c r="K81" s="241" t="s">
        <v>859</v>
      </c>
      <c r="L81" s="251">
        <v>68938606</v>
      </c>
      <c r="M81" s="251">
        <v>69214360</v>
      </c>
      <c r="N81" s="359">
        <v>44197</v>
      </c>
      <c r="O81" s="240">
        <v>2</v>
      </c>
      <c r="P81" s="240">
        <v>12</v>
      </c>
      <c r="Q81" s="240"/>
      <c r="R81" s="239" t="s">
        <v>892</v>
      </c>
      <c r="S81" s="240"/>
      <c r="T81" s="240" t="s">
        <v>892</v>
      </c>
      <c r="U81" s="243"/>
      <c r="V81" s="243"/>
      <c r="W81" s="240"/>
      <c r="X81" s="240"/>
      <c r="Y81" s="240"/>
      <c r="Z81" s="244"/>
      <c r="AA81" s="245"/>
      <c r="AB81" s="253"/>
      <c r="AC81" s="244"/>
      <c r="AD81" s="240"/>
      <c r="AE81" s="244"/>
      <c r="AF81" s="244"/>
      <c r="AG81" s="244"/>
      <c r="AH81" s="244"/>
      <c r="AI81" s="246" t="s">
        <v>1546</v>
      </c>
      <c r="AJ81" s="244"/>
      <c r="AK81" s="244"/>
      <c r="AL81" s="338">
        <v>68938606</v>
      </c>
      <c r="AM81" s="247">
        <v>68938606</v>
      </c>
      <c r="AN81" s="239"/>
      <c r="AO81" s="240" t="s">
        <v>157</v>
      </c>
      <c r="AP81" s="239" t="s">
        <v>155</v>
      </c>
      <c r="AQ81" s="240" t="s">
        <v>161</v>
      </c>
      <c r="AR81" s="248" t="s">
        <v>675</v>
      </c>
      <c r="AS81" s="240" t="s">
        <v>862</v>
      </c>
    </row>
    <row r="82" spans="1:45" s="223" customFormat="1" ht="99.75" x14ac:dyDescent="0.25">
      <c r="A82" s="356" t="s">
        <v>1623</v>
      </c>
      <c r="B82" s="239" t="s">
        <v>13</v>
      </c>
      <c r="C82" s="239" t="s">
        <v>20</v>
      </c>
      <c r="D82" s="239" t="s">
        <v>41</v>
      </c>
      <c r="E82" s="239" t="s">
        <v>83</v>
      </c>
      <c r="F82" s="239" t="s">
        <v>88</v>
      </c>
      <c r="G82" s="239" t="s">
        <v>94</v>
      </c>
      <c r="H82" s="239" t="s">
        <v>102</v>
      </c>
      <c r="I82" s="239"/>
      <c r="J82" s="240" t="s">
        <v>892</v>
      </c>
      <c r="K82" s="241" t="s">
        <v>860</v>
      </c>
      <c r="L82" s="251">
        <v>105432525</v>
      </c>
      <c r="M82" s="251">
        <v>105854255</v>
      </c>
      <c r="N82" s="359">
        <v>44197</v>
      </c>
      <c r="O82" s="240">
        <v>2</v>
      </c>
      <c r="P82" s="240">
        <v>12</v>
      </c>
      <c r="Q82" s="240"/>
      <c r="R82" s="239" t="s">
        <v>892</v>
      </c>
      <c r="S82" s="240"/>
      <c r="T82" s="240" t="s">
        <v>892</v>
      </c>
      <c r="U82" s="243"/>
      <c r="V82" s="243"/>
      <c r="W82" s="240"/>
      <c r="X82" s="240"/>
      <c r="Y82" s="240"/>
      <c r="Z82" s="244"/>
      <c r="AA82" s="245"/>
      <c r="AB82" s="253"/>
      <c r="AC82" s="244"/>
      <c r="AD82" s="240"/>
      <c r="AE82" s="244"/>
      <c r="AF82" s="244"/>
      <c r="AG82" s="244"/>
      <c r="AH82" s="244"/>
      <c r="AI82" s="246" t="s">
        <v>1546</v>
      </c>
      <c r="AJ82" s="244"/>
      <c r="AK82" s="244"/>
      <c r="AL82" s="338">
        <v>105432525</v>
      </c>
      <c r="AM82" s="247">
        <v>105432525</v>
      </c>
      <c r="AN82" s="239"/>
      <c r="AO82" s="240" t="s">
        <v>157</v>
      </c>
      <c r="AP82" s="239" t="s">
        <v>155</v>
      </c>
      <c r="AQ82" s="240" t="s">
        <v>161</v>
      </c>
      <c r="AR82" s="248" t="s">
        <v>675</v>
      </c>
      <c r="AS82" s="240" t="s">
        <v>862</v>
      </c>
    </row>
    <row r="83" spans="1:45" s="223" customFormat="1" ht="85.5" x14ac:dyDescent="0.25">
      <c r="A83" s="356" t="s">
        <v>1623</v>
      </c>
      <c r="B83" s="239" t="s">
        <v>13</v>
      </c>
      <c r="C83" s="239" t="s">
        <v>20</v>
      </c>
      <c r="D83" s="239" t="s">
        <v>41</v>
      </c>
      <c r="E83" s="239" t="s">
        <v>84</v>
      </c>
      <c r="F83" s="239" t="s">
        <v>148</v>
      </c>
      <c r="G83" s="239" t="s">
        <v>147</v>
      </c>
      <c r="H83" s="239" t="s">
        <v>102</v>
      </c>
      <c r="I83" s="239"/>
      <c r="J83" s="240" t="s">
        <v>892</v>
      </c>
      <c r="K83" s="241" t="s">
        <v>861</v>
      </c>
      <c r="L83" s="251">
        <v>38777556</v>
      </c>
      <c r="M83" s="251">
        <v>38932666</v>
      </c>
      <c r="N83" s="359">
        <v>44166</v>
      </c>
      <c r="O83" s="240">
        <v>1</v>
      </c>
      <c r="P83" s="240">
        <v>12</v>
      </c>
      <c r="Q83" s="240"/>
      <c r="R83" s="239" t="s">
        <v>892</v>
      </c>
      <c r="S83" s="240"/>
      <c r="T83" s="240" t="s">
        <v>892</v>
      </c>
      <c r="U83" s="243"/>
      <c r="V83" s="243"/>
      <c r="W83" s="240"/>
      <c r="X83" s="240"/>
      <c r="Y83" s="240"/>
      <c r="Z83" s="244"/>
      <c r="AA83" s="245"/>
      <c r="AB83" s="253"/>
      <c r="AC83" s="244"/>
      <c r="AD83" s="240"/>
      <c r="AE83" s="244"/>
      <c r="AF83" s="244"/>
      <c r="AG83" s="244"/>
      <c r="AH83" s="244"/>
      <c r="AI83" s="246" t="s">
        <v>1545</v>
      </c>
      <c r="AJ83" s="244"/>
      <c r="AK83" s="244"/>
      <c r="AL83" s="338">
        <v>38777556</v>
      </c>
      <c r="AM83" s="247">
        <v>38777556</v>
      </c>
      <c r="AN83" s="239"/>
      <c r="AO83" s="240" t="s">
        <v>157</v>
      </c>
      <c r="AP83" s="239" t="s">
        <v>155</v>
      </c>
      <c r="AQ83" s="240" t="s">
        <v>161</v>
      </c>
      <c r="AR83" s="248" t="s">
        <v>675</v>
      </c>
      <c r="AS83" s="240" t="s">
        <v>862</v>
      </c>
    </row>
    <row r="84" spans="1:45" s="223" customFormat="1" ht="114" x14ac:dyDescent="0.25">
      <c r="A84" s="356" t="s">
        <v>1623</v>
      </c>
      <c r="B84" s="255" t="s">
        <v>0</v>
      </c>
      <c r="C84" s="255" t="s">
        <v>1</v>
      </c>
      <c r="D84" s="239" t="s">
        <v>22</v>
      </c>
      <c r="E84" s="255" t="s">
        <v>83</v>
      </c>
      <c r="F84" s="255" t="s">
        <v>88</v>
      </c>
      <c r="G84" s="255" t="s">
        <v>94</v>
      </c>
      <c r="H84" s="255" t="s">
        <v>101</v>
      </c>
      <c r="I84" s="255"/>
      <c r="J84" s="240" t="s">
        <v>892</v>
      </c>
      <c r="K84" s="272" t="s">
        <v>893</v>
      </c>
      <c r="L84" s="258">
        <v>32000000</v>
      </c>
      <c r="M84" s="258">
        <v>32128000</v>
      </c>
      <c r="N84" s="358">
        <v>44197</v>
      </c>
      <c r="O84" s="256">
        <v>2</v>
      </c>
      <c r="P84" s="256">
        <v>4</v>
      </c>
      <c r="Q84" s="256"/>
      <c r="R84" s="255" t="s">
        <v>892</v>
      </c>
      <c r="S84" s="256"/>
      <c r="T84" s="256" t="s">
        <v>892</v>
      </c>
      <c r="U84" s="259"/>
      <c r="V84" s="259"/>
      <c r="W84" s="256"/>
      <c r="X84" s="256"/>
      <c r="Y84" s="256"/>
      <c r="Z84" s="260"/>
      <c r="AA84" s="261"/>
      <c r="AB84" s="262"/>
      <c r="AC84" s="260"/>
      <c r="AD84" s="256"/>
      <c r="AE84" s="260"/>
      <c r="AF84" s="260"/>
      <c r="AG84" s="260"/>
      <c r="AH84" s="260"/>
      <c r="AI84" s="263" t="s">
        <v>894</v>
      </c>
      <c r="AJ84" s="260"/>
      <c r="AK84" s="260"/>
      <c r="AL84" s="338">
        <v>32000000</v>
      </c>
      <c r="AM84" s="247">
        <v>32000000</v>
      </c>
      <c r="AN84" s="255"/>
      <c r="AO84" s="256" t="s">
        <v>159</v>
      </c>
      <c r="AP84" s="255" t="s">
        <v>155</v>
      </c>
      <c r="AQ84" s="240" t="s">
        <v>161</v>
      </c>
      <c r="AR84" s="264" t="s">
        <v>697</v>
      </c>
      <c r="AS84" s="256"/>
    </row>
    <row r="85" spans="1:45" s="223" customFormat="1" ht="57" x14ac:dyDescent="0.25">
      <c r="A85" s="356" t="s">
        <v>1623</v>
      </c>
      <c r="B85" s="255" t="s">
        <v>0</v>
      </c>
      <c r="C85" s="255" t="s">
        <v>1</v>
      </c>
      <c r="D85" s="239" t="s">
        <v>22</v>
      </c>
      <c r="E85" s="255" t="s">
        <v>83</v>
      </c>
      <c r="F85" s="239" t="s">
        <v>88</v>
      </c>
      <c r="G85" s="239" t="s">
        <v>94</v>
      </c>
      <c r="H85" s="239" t="s">
        <v>102</v>
      </c>
      <c r="I85" s="255"/>
      <c r="J85" s="240" t="s">
        <v>892</v>
      </c>
      <c r="K85" s="257" t="s">
        <v>895</v>
      </c>
      <c r="L85" s="258">
        <v>92173658</v>
      </c>
      <c r="M85" s="258">
        <v>92542353</v>
      </c>
      <c r="N85" s="359">
        <v>44166</v>
      </c>
      <c r="O85" s="256">
        <v>1</v>
      </c>
      <c r="P85" s="256">
        <v>12</v>
      </c>
      <c r="Q85" s="256"/>
      <c r="R85" s="255" t="s">
        <v>892</v>
      </c>
      <c r="S85" s="256"/>
      <c r="T85" s="256" t="s">
        <v>892</v>
      </c>
      <c r="U85" s="259"/>
      <c r="V85" s="259"/>
      <c r="W85" s="256"/>
      <c r="X85" s="256"/>
      <c r="Y85" s="256"/>
      <c r="Z85" s="260"/>
      <c r="AA85" s="261"/>
      <c r="AB85" s="262"/>
      <c r="AC85" s="260"/>
      <c r="AD85" s="256"/>
      <c r="AE85" s="260"/>
      <c r="AF85" s="260"/>
      <c r="AG85" s="260"/>
      <c r="AH85" s="260"/>
      <c r="AI85" s="263" t="s">
        <v>1283</v>
      </c>
      <c r="AJ85" s="260"/>
      <c r="AK85" s="260"/>
      <c r="AL85" s="338">
        <v>92173658</v>
      </c>
      <c r="AM85" s="247">
        <v>92173658</v>
      </c>
      <c r="AN85" s="255"/>
      <c r="AO85" s="256" t="s">
        <v>157</v>
      </c>
      <c r="AP85" s="255" t="s">
        <v>155</v>
      </c>
      <c r="AQ85" s="240" t="s">
        <v>161</v>
      </c>
      <c r="AR85" s="264" t="s">
        <v>676</v>
      </c>
      <c r="AS85" s="256" t="s">
        <v>896</v>
      </c>
    </row>
    <row r="86" spans="1:45" s="223" customFormat="1" ht="71.25" x14ac:dyDescent="0.25">
      <c r="A86" s="356" t="s">
        <v>1623</v>
      </c>
      <c r="B86" s="255" t="s">
        <v>0</v>
      </c>
      <c r="C86" s="255" t="s">
        <v>1</v>
      </c>
      <c r="D86" s="240" t="s">
        <v>22</v>
      </c>
      <c r="E86" s="255" t="s">
        <v>84</v>
      </c>
      <c r="F86" s="255" t="s">
        <v>148</v>
      </c>
      <c r="G86" s="255" t="s">
        <v>147</v>
      </c>
      <c r="H86" s="255" t="s">
        <v>102</v>
      </c>
      <c r="I86" s="239" t="s">
        <v>126</v>
      </c>
      <c r="J86" s="240" t="s">
        <v>415</v>
      </c>
      <c r="K86" s="257" t="s">
        <v>897</v>
      </c>
      <c r="L86" s="258">
        <v>700000000</v>
      </c>
      <c r="M86" s="258">
        <v>702800000</v>
      </c>
      <c r="N86" s="370">
        <v>44197</v>
      </c>
      <c r="O86" s="256">
        <v>4</v>
      </c>
      <c r="P86" s="256">
        <v>12</v>
      </c>
      <c r="Q86" s="256"/>
      <c r="R86" s="255" t="s">
        <v>892</v>
      </c>
      <c r="S86" s="256"/>
      <c r="T86" s="256" t="s">
        <v>892</v>
      </c>
      <c r="U86" s="259"/>
      <c r="V86" s="259"/>
      <c r="W86" s="256"/>
      <c r="X86" s="256"/>
      <c r="Y86" s="256"/>
      <c r="Z86" s="260"/>
      <c r="AA86" s="261"/>
      <c r="AB86" s="262"/>
      <c r="AC86" s="260"/>
      <c r="AD86" s="256"/>
      <c r="AE86" s="260"/>
      <c r="AF86" s="260"/>
      <c r="AG86" s="260"/>
      <c r="AH86" s="260"/>
      <c r="AI86" s="263"/>
      <c r="AJ86" s="260"/>
      <c r="AK86" s="260"/>
      <c r="AL86" s="338">
        <v>700000000</v>
      </c>
      <c r="AM86" s="247">
        <v>700000000</v>
      </c>
      <c r="AN86" s="255"/>
      <c r="AO86" s="256" t="s">
        <v>159</v>
      </c>
      <c r="AP86" s="255" t="s">
        <v>155</v>
      </c>
      <c r="AQ86" s="256" t="s">
        <v>156</v>
      </c>
      <c r="AR86" s="264" t="s">
        <v>697</v>
      </c>
      <c r="AS86" s="256"/>
    </row>
    <row r="87" spans="1:45" s="223" customFormat="1" ht="99.75" x14ac:dyDescent="0.25">
      <c r="A87" s="356" t="s">
        <v>1623</v>
      </c>
      <c r="B87" s="255" t="s">
        <v>0</v>
      </c>
      <c r="C87" s="255" t="s">
        <v>1</v>
      </c>
      <c r="D87" s="239" t="s">
        <v>22</v>
      </c>
      <c r="E87" s="255" t="s">
        <v>84</v>
      </c>
      <c r="F87" s="255" t="s">
        <v>148</v>
      </c>
      <c r="G87" s="255" t="s">
        <v>147</v>
      </c>
      <c r="H87" s="255" t="s">
        <v>102</v>
      </c>
      <c r="I87" s="255" t="s">
        <v>126</v>
      </c>
      <c r="J87" s="240" t="s">
        <v>415</v>
      </c>
      <c r="K87" s="257" t="s">
        <v>898</v>
      </c>
      <c r="L87" s="258">
        <v>80000000</v>
      </c>
      <c r="M87" s="258">
        <v>80320000</v>
      </c>
      <c r="N87" s="358">
        <v>44197</v>
      </c>
      <c r="O87" s="256">
        <v>2</v>
      </c>
      <c r="P87" s="256">
        <v>12</v>
      </c>
      <c r="Q87" s="256"/>
      <c r="R87" s="255" t="s">
        <v>892</v>
      </c>
      <c r="S87" s="256"/>
      <c r="T87" s="256" t="s">
        <v>892</v>
      </c>
      <c r="U87" s="259"/>
      <c r="V87" s="259"/>
      <c r="W87" s="256"/>
      <c r="X87" s="256"/>
      <c r="Y87" s="256"/>
      <c r="Z87" s="260"/>
      <c r="AA87" s="261"/>
      <c r="AB87" s="262"/>
      <c r="AC87" s="260"/>
      <c r="AD87" s="256"/>
      <c r="AE87" s="260"/>
      <c r="AF87" s="260"/>
      <c r="AG87" s="260"/>
      <c r="AH87" s="260"/>
      <c r="AI87" s="263" t="s">
        <v>899</v>
      </c>
      <c r="AJ87" s="260"/>
      <c r="AK87" s="260"/>
      <c r="AL87" s="338">
        <v>80000000</v>
      </c>
      <c r="AM87" s="247">
        <v>80000000</v>
      </c>
      <c r="AN87" s="255"/>
      <c r="AO87" s="256" t="s">
        <v>159</v>
      </c>
      <c r="AP87" s="255" t="s">
        <v>155</v>
      </c>
      <c r="AQ87" s="240" t="s">
        <v>161</v>
      </c>
      <c r="AR87" s="264" t="s">
        <v>697</v>
      </c>
      <c r="AS87" s="256"/>
    </row>
    <row r="88" spans="1:45" s="223" customFormat="1" ht="71.25" x14ac:dyDescent="0.25">
      <c r="A88" s="356" t="s">
        <v>1623</v>
      </c>
      <c r="B88" s="255" t="s">
        <v>0</v>
      </c>
      <c r="C88" s="255" t="s">
        <v>1</v>
      </c>
      <c r="D88" s="239" t="s">
        <v>22</v>
      </c>
      <c r="E88" s="255" t="s">
        <v>84</v>
      </c>
      <c r="F88" s="239" t="s">
        <v>148</v>
      </c>
      <c r="G88" s="239" t="s">
        <v>147</v>
      </c>
      <c r="H88" s="239" t="s">
        <v>102</v>
      </c>
      <c r="I88" s="255"/>
      <c r="J88" s="240" t="s">
        <v>892</v>
      </c>
      <c r="K88" s="257" t="s">
        <v>900</v>
      </c>
      <c r="L88" s="258">
        <v>79206382</v>
      </c>
      <c r="M88" s="258">
        <v>79523208</v>
      </c>
      <c r="N88" s="359">
        <v>44166</v>
      </c>
      <c r="O88" s="256">
        <v>1</v>
      </c>
      <c r="P88" s="256">
        <v>12</v>
      </c>
      <c r="Q88" s="256"/>
      <c r="R88" s="255" t="s">
        <v>892</v>
      </c>
      <c r="S88" s="256"/>
      <c r="T88" s="256" t="s">
        <v>892</v>
      </c>
      <c r="U88" s="259"/>
      <c r="V88" s="259"/>
      <c r="W88" s="256"/>
      <c r="X88" s="256"/>
      <c r="Y88" s="256"/>
      <c r="Z88" s="260"/>
      <c r="AA88" s="261"/>
      <c r="AB88" s="262"/>
      <c r="AC88" s="260"/>
      <c r="AD88" s="256"/>
      <c r="AE88" s="260"/>
      <c r="AF88" s="260"/>
      <c r="AG88" s="260"/>
      <c r="AH88" s="260" t="s">
        <v>1627</v>
      </c>
      <c r="AI88" s="263"/>
      <c r="AJ88" s="260"/>
      <c r="AK88" s="260"/>
      <c r="AL88" s="338">
        <v>79206382</v>
      </c>
      <c r="AM88" s="247">
        <v>79206382</v>
      </c>
      <c r="AN88" s="255" t="s">
        <v>1628</v>
      </c>
      <c r="AO88" s="256" t="s">
        <v>157</v>
      </c>
      <c r="AP88" s="255" t="s">
        <v>155</v>
      </c>
      <c r="AQ88" s="240" t="s">
        <v>161</v>
      </c>
      <c r="AR88" s="264" t="s">
        <v>697</v>
      </c>
      <c r="AS88" s="256" t="s">
        <v>901</v>
      </c>
    </row>
    <row r="89" spans="1:45" s="223" customFormat="1" ht="71.25" x14ac:dyDescent="0.25">
      <c r="A89" s="356" t="s">
        <v>1623</v>
      </c>
      <c r="B89" s="255" t="s">
        <v>0</v>
      </c>
      <c r="C89" s="255" t="s">
        <v>1</v>
      </c>
      <c r="D89" s="239" t="s">
        <v>22</v>
      </c>
      <c r="E89" s="255" t="s">
        <v>84</v>
      </c>
      <c r="F89" s="239" t="s">
        <v>148</v>
      </c>
      <c r="G89" s="239" t="s">
        <v>147</v>
      </c>
      <c r="H89" s="239" t="s">
        <v>102</v>
      </c>
      <c r="I89" s="255"/>
      <c r="J89" s="240" t="s">
        <v>892</v>
      </c>
      <c r="K89" s="257" t="s">
        <v>902</v>
      </c>
      <c r="L89" s="258">
        <v>84905436</v>
      </c>
      <c r="M89" s="258">
        <v>85245058</v>
      </c>
      <c r="N89" s="359">
        <v>44166</v>
      </c>
      <c r="O89" s="256">
        <v>1</v>
      </c>
      <c r="P89" s="256">
        <v>12</v>
      </c>
      <c r="Q89" s="256"/>
      <c r="R89" s="255" t="s">
        <v>892</v>
      </c>
      <c r="S89" s="256"/>
      <c r="T89" s="256" t="s">
        <v>892</v>
      </c>
      <c r="U89" s="259"/>
      <c r="V89" s="259"/>
      <c r="W89" s="256"/>
      <c r="X89" s="256"/>
      <c r="Y89" s="256"/>
      <c r="Z89" s="260"/>
      <c r="AA89" s="261"/>
      <c r="AB89" s="262"/>
      <c r="AC89" s="260"/>
      <c r="AD89" s="256"/>
      <c r="AE89" s="260"/>
      <c r="AF89" s="260"/>
      <c r="AG89" s="260"/>
      <c r="AH89" s="260"/>
      <c r="AI89" s="263" t="s">
        <v>1284</v>
      </c>
      <c r="AJ89" s="260"/>
      <c r="AK89" s="260"/>
      <c r="AL89" s="338">
        <v>84905436</v>
      </c>
      <c r="AM89" s="247">
        <v>84905436</v>
      </c>
      <c r="AN89" s="255"/>
      <c r="AO89" s="256" t="s">
        <v>157</v>
      </c>
      <c r="AP89" s="255" t="s">
        <v>155</v>
      </c>
      <c r="AQ89" s="240" t="s">
        <v>161</v>
      </c>
      <c r="AR89" s="264" t="s">
        <v>697</v>
      </c>
      <c r="AS89" s="256" t="s">
        <v>903</v>
      </c>
    </row>
    <row r="90" spans="1:45" s="223" customFormat="1" ht="71.25" x14ac:dyDescent="0.25">
      <c r="A90" s="356" t="s">
        <v>1623</v>
      </c>
      <c r="B90" s="255" t="s">
        <v>0</v>
      </c>
      <c r="C90" s="255" t="s">
        <v>1</v>
      </c>
      <c r="D90" s="239" t="s">
        <v>22</v>
      </c>
      <c r="E90" s="255" t="s">
        <v>84</v>
      </c>
      <c r="F90" s="239" t="s">
        <v>148</v>
      </c>
      <c r="G90" s="239" t="s">
        <v>147</v>
      </c>
      <c r="H90" s="239" t="s">
        <v>102</v>
      </c>
      <c r="I90" s="255"/>
      <c r="J90" s="240" t="s">
        <v>892</v>
      </c>
      <c r="K90" s="257" t="s">
        <v>904</v>
      </c>
      <c r="L90" s="258">
        <v>82193062</v>
      </c>
      <c r="M90" s="258">
        <v>82521834</v>
      </c>
      <c r="N90" s="359">
        <v>44166</v>
      </c>
      <c r="O90" s="256">
        <v>1</v>
      </c>
      <c r="P90" s="256">
        <v>12</v>
      </c>
      <c r="Q90" s="256"/>
      <c r="R90" s="255" t="s">
        <v>892</v>
      </c>
      <c r="S90" s="256"/>
      <c r="T90" s="256" t="s">
        <v>892</v>
      </c>
      <c r="U90" s="259"/>
      <c r="V90" s="259"/>
      <c r="W90" s="256"/>
      <c r="X90" s="256"/>
      <c r="Y90" s="256"/>
      <c r="Z90" s="260"/>
      <c r="AA90" s="261"/>
      <c r="AB90" s="262"/>
      <c r="AC90" s="260"/>
      <c r="AD90" s="256"/>
      <c r="AE90" s="260"/>
      <c r="AF90" s="260"/>
      <c r="AG90" s="260"/>
      <c r="AH90" s="260"/>
      <c r="AI90" s="263" t="s">
        <v>1285</v>
      </c>
      <c r="AJ90" s="260"/>
      <c r="AK90" s="260"/>
      <c r="AL90" s="338">
        <v>82193062</v>
      </c>
      <c r="AM90" s="247">
        <v>82193062</v>
      </c>
      <c r="AN90" s="255"/>
      <c r="AO90" s="256" t="s">
        <v>157</v>
      </c>
      <c r="AP90" s="255" t="s">
        <v>155</v>
      </c>
      <c r="AQ90" s="240" t="s">
        <v>161</v>
      </c>
      <c r="AR90" s="264" t="s">
        <v>697</v>
      </c>
      <c r="AS90" s="256"/>
    </row>
    <row r="91" spans="1:45" s="223" customFormat="1" ht="71.25" x14ac:dyDescent="0.25">
      <c r="A91" s="356" t="s">
        <v>1623</v>
      </c>
      <c r="B91" s="255" t="s">
        <v>0</v>
      </c>
      <c r="C91" s="255" t="s">
        <v>1</v>
      </c>
      <c r="D91" s="239" t="s">
        <v>22</v>
      </c>
      <c r="E91" s="255" t="s">
        <v>84</v>
      </c>
      <c r="F91" s="239" t="s">
        <v>148</v>
      </c>
      <c r="G91" s="239" t="s">
        <v>147</v>
      </c>
      <c r="H91" s="239" t="s">
        <v>102</v>
      </c>
      <c r="I91" s="255"/>
      <c r="J91" s="240" t="s">
        <v>892</v>
      </c>
      <c r="K91" s="257" t="s">
        <v>905</v>
      </c>
      <c r="L91" s="258">
        <v>50688000</v>
      </c>
      <c r="M91" s="258">
        <v>50890752</v>
      </c>
      <c r="N91" s="359">
        <v>44197</v>
      </c>
      <c r="O91" s="256">
        <v>2</v>
      </c>
      <c r="P91" s="256">
        <v>12</v>
      </c>
      <c r="Q91" s="256"/>
      <c r="R91" s="255" t="s">
        <v>892</v>
      </c>
      <c r="S91" s="256"/>
      <c r="T91" s="256" t="s">
        <v>892</v>
      </c>
      <c r="U91" s="259"/>
      <c r="V91" s="259"/>
      <c r="W91" s="256"/>
      <c r="X91" s="256"/>
      <c r="Y91" s="256"/>
      <c r="Z91" s="260"/>
      <c r="AA91" s="261"/>
      <c r="AB91" s="262"/>
      <c r="AC91" s="260"/>
      <c r="AD91" s="256"/>
      <c r="AE91" s="260"/>
      <c r="AF91" s="260"/>
      <c r="AG91" s="260"/>
      <c r="AH91" s="260"/>
      <c r="AI91" s="263" t="s">
        <v>1286</v>
      </c>
      <c r="AJ91" s="260"/>
      <c r="AK91" s="260"/>
      <c r="AL91" s="338">
        <v>50688000</v>
      </c>
      <c r="AM91" s="247">
        <v>50688000</v>
      </c>
      <c r="AN91" s="255"/>
      <c r="AO91" s="256" t="s">
        <v>157</v>
      </c>
      <c r="AP91" s="255" t="s">
        <v>155</v>
      </c>
      <c r="AQ91" s="240" t="s">
        <v>161</v>
      </c>
      <c r="AR91" s="264" t="s">
        <v>697</v>
      </c>
      <c r="AS91" s="256"/>
    </row>
    <row r="92" spans="1:45" s="223" customFormat="1" ht="71.25" x14ac:dyDescent="0.25">
      <c r="A92" s="356" t="s">
        <v>1623</v>
      </c>
      <c r="B92" s="255" t="s">
        <v>0</v>
      </c>
      <c r="C92" s="255" t="s">
        <v>1</v>
      </c>
      <c r="D92" s="239" t="s">
        <v>22</v>
      </c>
      <c r="E92" s="255" t="s">
        <v>84</v>
      </c>
      <c r="F92" s="239" t="s">
        <v>148</v>
      </c>
      <c r="G92" s="239" t="s">
        <v>147</v>
      </c>
      <c r="H92" s="239" t="s">
        <v>102</v>
      </c>
      <c r="I92" s="255"/>
      <c r="J92" s="240" t="s">
        <v>892</v>
      </c>
      <c r="K92" s="257" t="s">
        <v>906</v>
      </c>
      <c r="L92" s="258">
        <v>55142890</v>
      </c>
      <c r="M92" s="258">
        <v>55363462</v>
      </c>
      <c r="N92" s="359">
        <v>44166</v>
      </c>
      <c r="O92" s="256">
        <v>1</v>
      </c>
      <c r="P92" s="256">
        <v>12</v>
      </c>
      <c r="Q92" s="256"/>
      <c r="R92" s="255" t="s">
        <v>892</v>
      </c>
      <c r="S92" s="256"/>
      <c r="T92" s="256" t="s">
        <v>892</v>
      </c>
      <c r="U92" s="259"/>
      <c r="V92" s="259"/>
      <c r="W92" s="256"/>
      <c r="X92" s="256"/>
      <c r="Y92" s="256"/>
      <c r="Z92" s="260"/>
      <c r="AA92" s="261"/>
      <c r="AB92" s="262"/>
      <c r="AC92" s="260"/>
      <c r="AD92" s="256"/>
      <c r="AE92" s="260"/>
      <c r="AF92" s="260"/>
      <c r="AG92" s="260"/>
      <c r="AH92" s="260"/>
      <c r="AI92" s="263" t="s">
        <v>1287</v>
      </c>
      <c r="AJ92" s="260"/>
      <c r="AK92" s="260"/>
      <c r="AL92" s="338">
        <v>55142890</v>
      </c>
      <c r="AM92" s="247">
        <v>55142890</v>
      </c>
      <c r="AN92" s="255"/>
      <c r="AO92" s="256" t="s">
        <v>157</v>
      </c>
      <c r="AP92" s="255" t="s">
        <v>155</v>
      </c>
      <c r="AQ92" s="240" t="s">
        <v>161</v>
      </c>
      <c r="AR92" s="264" t="s">
        <v>697</v>
      </c>
      <c r="AS92" s="256" t="s">
        <v>907</v>
      </c>
    </row>
    <row r="93" spans="1:45" s="223" customFormat="1" ht="71.25" x14ac:dyDescent="0.25">
      <c r="A93" s="356" t="s">
        <v>1623</v>
      </c>
      <c r="B93" s="255" t="s">
        <v>0</v>
      </c>
      <c r="C93" s="255" t="s">
        <v>1</v>
      </c>
      <c r="D93" s="239" t="s">
        <v>22</v>
      </c>
      <c r="E93" s="255" t="s">
        <v>84</v>
      </c>
      <c r="F93" s="239" t="s">
        <v>148</v>
      </c>
      <c r="G93" s="239" t="s">
        <v>147</v>
      </c>
      <c r="H93" s="239" t="s">
        <v>102</v>
      </c>
      <c r="I93" s="255"/>
      <c r="J93" s="240" t="s">
        <v>892</v>
      </c>
      <c r="K93" s="257" t="s">
        <v>908</v>
      </c>
      <c r="L93" s="258">
        <v>63990784</v>
      </c>
      <c r="M93" s="258">
        <v>64246747</v>
      </c>
      <c r="N93" s="359">
        <v>44197</v>
      </c>
      <c r="O93" s="256">
        <v>2</v>
      </c>
      <c r="P93" s="256">
        <v>12</v>
      </c>
      <c r="Q93" s="256"/>
      <c r="R93" s="255" t="s">
        <v>892</v>
      </c>
      <c r="S93" s="256"/>
      <c r="T93" s="256" t="s">
        <v>892</v>
      </c>
      <c r="U93" s="259"/>
      <c r="V93" s="259"/>
      <c r="W93" s="256"/>
      <c r="X93" s="256"/>
      <c r="Y93" s="256"/>
      <c r="Z93" s="260"/>
      <c r="AA93" s="261"/>
      <c r="AB93" s="262"/>
      <c r="AC93" s="260"/>
      <c r="AD93" s="256"/>
      <c r="AE93" s="260"/>
      <c r="AF93" s="260"/>
      <c r="AG93" s="260"/>
      <c r="AH93" s="260"/>
      <c r="AI93" s="263" t="s">
        <v>1288</v>
      </c>
      <c r="AJ93" s="260"/>
      <c r="AK93" s="260"/>
      <c r="AL93" s="338">
        <v>63990784</v>
      </c>
      <c r="AM93" s="247">
        <v>63990784</v>
      </c>
      <c r="AN93" s="255"/>
      <c r="AO93" s="256" t="s">
        <v>157</v>
      </c>
      <c r="AP93" s="255" t="s">
        <v>155</v>
      </c>
      <c r="AQ93" s="240" t="s">
        <v>161</v>
      </c>
      <c r="AR93" s="264" t="s">
        <v>697</v>
      </c>
      <c r="AS93" s="256" t="s">
        <v>909</v>
      </c>
    </row>
    <row r="94" spans="1:45" s="223" customFormat="1" ht="71.25" x14ac:dyDescent="0.25">
      <c r="A94" s="356" t="s">
        <v>1623</v>
      </c>
      <c r="B94" s="255" t="s">
        <v>0</v>
      </c>
      <c r="C94" s="255" t="s">
        <v>1</v>
      </c>
      <c r="D94" s="239" t="s">
        <v>22</v>
      </c>
      <c r="E94" s="255" t="s">
        <v>84</v>
      </c>
      <c r="F94" s="239" t="s">
        <v>148</v>
      </c>
      <c r="G94" s="239" t="s">
        <v>147</v>
      </c>
      <c r="H94" s="239" t="s">
        <v>102</v>
      </c>
      <c r="I94" s="255"/>
      <c r="J94" s="240" t="s">
        <v>892</v>
      </c>
      <c r="K94" s="257" t="s">
        <v>910</v>
      </c>
      <c r="L94" s="258">
        <v>86732800</v>
      </c>
      <c r="M94" s="258">
        <v>87079731</v>
      </c>
      <c r="N94" s="359">
        <v>44197</v>
      </c>
      <c r="O94" s="256">
        <v>2</v>
      </c>
      <c r="P94" s="256">
        <v>12</v>
      </c>
      <c r="Q94" s="256"/>
      <c r="R94" s="255" t="s">
        <v>892</v>
      </c>
      <c r="S94" s="256"/>
      <c r="T94" s="256" t="s">
        <v>892</v>
      </c>
      <c r="U94" s="259"/>
      <c r="V94" s="259"/>
      <c r="W94" s="256"/>
      <c r="X94" s="256"/>
      <c r="Y94" s="256"/>
      <c r="Z94" s="260"/>
      <c r="AA94" s="261"/>
      <c r="AB94" s="262"/>
      <c r="AC94" s="260"/>
      <c r="AD94" s="256"/>
      <c r="AE94" s="260"/>
      <c r="AF94" s="260"/>
      <c r="AG94" s="260"/>
      <c r="AH94" s="260"/>
      <c r="AI94" s="263" t="s">
        <v>1289</v>
      </c>
      <c r="AJ94" s="260"/>
      <c r="AK94" s="260"/>
      <c r="AL94" s="338">
        <v>86732800</v>
      </c>
      <c r="AM94" s="247">
        <v>86732800</v>
      </c>
      <c r="AN94" s="255"/>
      <c r="AO94" s="256" t="s">
        <v>157</v>
      </c>
      <c r="AP94" s="255" t="s">
        <v>155</v>
      </c>
      <c r="AQ94" s="240" t="s">
        <v>161</v>
      </c>
      <c r="AR94" s="264" t="s">
        <v>697</v>
      </c>
      <c r="AS94" s="256" t="s">
        <v>911</v>
      </c>
    </row>
    <row r="95" spans="1:45" s="223" customFormat="1" ht="71.25" x14ac:dyDescent="0.25">
      <c r="A95" s="356" t="s">
        <v>1623</v>
      </c>
      <c r="B95" s="255" t="s">
        <v>0</v>
      </c>
      <c r="C95" s="255" t="s">
        <v>1</v>
      </c>
      <c r="D95" s="239" t="s">
        <v>22</v>
      </c>
      <c r="E95" s="255" t="s">
        <v>84</v>
      </c>
      <c r="F95" s="239" t="s">
        <v>148</v>
      </c>
      <c r="G95" s="239" t="s">
        <v>147</v>
      </c>
      <c r="H95" s="239" t="s">
        <v>102</v>
      </c>
      <c r="I95" s="255"/>
      <c r="J95" s="240" t="s">
        <v>892</v>
      </c>
      <c r="K95" s="257" t="s">
        <v>912</v>
      </c>
      <c r="L95" s="258">
        <v>81449984</v>
      </c>
      <c r="M95" s="258">
        <v>81775784</v>
      </c>
      <c r="N95" s="359">
        <v>44197</v>
      </c>
      <c r="O95" s="256">
        <v>2</v>
      </c>
      <c r="P95" s="256">
        <v>12</v>
      </c>
      <c r="Q95" s="256"/>
      <c r="R95" s="255" t="s">
        <v>892</v>
      </c>
      <c r="S95" s="256"/>
      <c r="T95" s="256" t="s">
        <v>892</v>
      </c>
      <c r="U95" s="259"/>
      <c r="V95" s="259"/>
      <c r="W95" s="256"/>
      <c r="X95" s="256"/>
      <c r="Y95" s="256"/>
      <c r="Z95" s="260"/>
      <c r="AA95" s="261"/>
      <c r="AB95" s="262"/>
      <c r="AC95" s="260"/>
      <c r="AD95" s="256"/>
      <c r="AE95" s="260"/>
      <c r="AF95" s="260"/>
      <c r="AG95" s="260"/>
      <c r="AH95" s="260"/>
      <c r="AI95" s="263" t="s">
        <v>1290</v>
      </c>
      <c r="AJ95" s="260"/>
      <c r="AK95" s="260"/>
      <c r="AL95" s="338">
        <v>81449984</v>
      </c>
      <c r="AM95" s="247">
        <v>81449984</v>
      </c>
      <c r="AN95" s="255"/>
      <c r="AO95" s="256" t="s">
        <v>157</v>
      </c>
      <c r="AP95" s="255" t="s">
        <v>155</v>
      </c>
      <c r="AQ95" s="240" t="s">
        <v>161</v>
      </c>
      <c r="AR95" s="264" t="s">
        <v>697</v>
      </c>
      <c r="AS95" s="256" t="s">
        <v>913</v>
      </c>
    </row>
    <row r="96" spans="1:45" s="223" customFormat="1" ht="199.5" x14ac:dyDescent="0.25">
      <c r="A96" s="356" t="s">
        <v>1623</v>
      </c>
      <c r="B96" s="255" t="s">
        <v>0</v>
      </c>
      <c r="C96" s="255" t="s">
        <v>3</v>
      </c>
      <c r="D96" s="239" t="s">
        <v>24</v>
      </c>
      <c r="E96" s="255" t="s">
        <v>84</v>
      </c>
      <c r="F96" s="239" t="s">
        <v>148</v>
      </c>
      <c r="G96" s="239" t="s">
        <v>147</v>
      </c>
      <c r="H96" s="239" t="s">
        <v>102</v>
      </c>
      <c r="I96" s="255"/>
      <c r="J96" s="240" t="s">
        <v>892</v>
      </c>
      <c r="K96" s="257" t="s">
        <v>914</v>
      </c>
      <c r="L96" s="258">
        <v>112733333</v>
      </c>
      <c r="M96" s="258">
        <v>113184266</v>
      </c>
      <c r="N96" s="359">
        <v>44166</v>
      </c>
      <c r="O96" s="256">
        <v>1</v>
      </c>
      <c r="P96" s="256">
        <v>12</v>
      </c>
      <c r="Q96" s="256"/>
      <c r="R96" s="255"/>
      <c r="S96" s="256"/>
      <c r="T96" s="256"/>
      <c r="U96" s="259"/>
      <c r="V96" s="259"/>
      <c r="W96" s="256"/>
      <c r="X96" s="256"/>
      <c r="Y96" s="256"/>
      <c r="Z96" s="260"/>
      <c r="AA96" s="261"/>
      <c r="AB96" s="262"/>
      <c r="AC96" s="260"/>
      <c r="AD96" s="256"/>
      <c r="AE96" s="260"/>
      <c r="AF96" s="260"/>
      <c r="AG96" s="260"/>
      <c r="AH96" s="246" t="s">
        <v>1543</v>
      </c>
      <c r="AI96" s="263"/>
      <c r="AJ96" s="260"/>
      <c r="AK96" s="260"/>
      <c r="AL96" s="338">
        <v>112733333</v>
      </c>
      <c r="AM96" s="247">
        <v>112733333</v>
      </c>
      <c r="AN96" s="255"/>
      <c r="AO96" s="256" t="s">
        <v>157</v>
      </c>
      <c r="AP96" s="255" t="s">
        <v>155</v>
      </c>
      <c r="AQ96" s="240" t="s">
        <v>161</v>
      </c>
      <c r="AR96" s="264" t="s">
        <v>676</v>
      </c>
      <c r="AS96" s="256" t="s">
        <v>915</v>
      </c>
    </row>
    <row r="97" spans="1:45" s="223" customFormat="1" ht="199.5" x14ac:dyDescent="0.25">
      <c r="A97" s="356" t="s">
        <v>1623</v>
      </c>
      <c r="B97" s="255" t="s">
        <v>0</v>
      </c>
      <c r="C97" s="255" t="s">
        <v>3</v>
      </c>
      <c r="D97" s="239" t="s">
        <v>24</v>
      </c>
      <c r="E97" s="255" t="s">
        <v>84</v>
      </c>
      <c r="F97" s="239" t="s">
        <v>148</v>
      </c>
      <c r="G97" s="239" t="s">
        <v>147</v>
      </c>
      <c r="H97" s="239" t="s">
        <v>102</v>
      </c>
      <c r="I97" s="255"/>
      <c r="J97" s="240" t="s">
        <v>892</v>
      </c>
      <c r="K97" s="257" t="s">
        <v>916</v>
      </c>
      <c r="L97" s="258">
        <v>85750000</v>
      </c>
      <c r="M97" s="258">
        <v>86093000</v>
      </c>
      <c r="N97" s="359">
        <v>44166</v>
      </c>
      <c r="O97" s="256">
        <v>1</v>
      </c>
      <c r="P97" s="256">
        <v>12</v>
      </c>
      <c r="Q97" s="256"/>
      <c r="R97" s="255"/>
      <c r="S97" s="256"/>
      <c r="T97" s="256"/>
      <c r="U97" s="259"/>
      <c r="V97" s="259"/>
      <c r="W97" s="256"/>
      <c r="X97" s="256"/>
      <c r="Y97" s="256"/>
      <c r="Z97" s="260"/>
      <c r="AA97" s="261"/>
      <c r="AB97" s="262"/>
      <c r="AC97" s="260"/>
      <c r="AD97" s="256"/>
      <c r="AE97" s="260"/>
      <c r="AF97" s="260"/>
      <c r="AG97" s="260"/>
      <c r="AH97" s="246" t="s">
        <v>1544</v>
      </c>
      <c r="AI97" s="263"/>
      <c r="AJ97" s="260"/>
      <c r="AK97" s="260"/>
      <c r="AL97" s="338">
        <v>85750000</v>
      </c>
      <c r="AM97" s="247">
        <v>85750000</v>
      </c>
      <c r="AN97" s="255"/>
      <c r="AO97" s="256" t="s">
        <v>157</v>
      </c>
      <c r="AP97" s="255" t="s">
        <v>155</v>
      </c>
      <c r="AQ97" s="240" t="s">
        <v>161</v>
      </c>
      <c r="AR97" s="264" t="s">
        <v>676</v>
      </c>
      <c r="AS97" s="256" t="s">
        <v>915</v>
      </c>
    </row>
    <row r="98" spans="1:45" s="223" customFormat="1" ht="199.5" x14ac:dyDescent="0.25">
      <c r="A98" s="356" t="s">
        <v>1623</v>
      </c>
      <c r="B98" s="255" t="s">
        <v>0</v>
      </c>
      <c r="C98" s="255" t="s">
        <v>3</v>
      </c>
      <c r="D98" s="239" t="s">
        <v>24</v>
      </c>
      <c r="E98" s="255" t="s">
        <v>84</v>
      </c>
      <c r="F98" s="239" t="s">
        <v>148</v>
      </c>
      <c r="G98" s="239" t="s">
        <v>147</v>
      </c>
      <c r="H98" s="239" t="s">
        <v>102</v>
      </c>
      <c r="I98" s="255"/>
      <c r="J98" s="240" t="s">
        <v>892</v>
      </c>
      <c r="K98" s="257" t="s">
        <v>917</v>
      </c>
      <c r="L98" s="258">
        <v>85750000</v>
      </c>
      <c r="M98" s="258">
        <v>86093000</v>
      </c>
      <c r="N98" s="359">
        <v>44166</v>
      </c>
      <c r="O98" s="256">
        <v>1</v>
      </c>
      <c r="P98" s="256">
        <v>12</v>
      </c>
      <c r="Q98" s="256"/>
      <c r="R98" s="255"/>
      <c r="S98" s="256"/>
      <c r="T98" s="256"/>
      <c r="U98" s="259"/>
      <c r="V98" s="259"/>
      <c r="W98" s="256"/>
      <c r="X98" s="256"/>
      <c r="Y98" s="256"/>
      <c r="Z98" s="260"/>
      <c r="AA98" s="261"/>
      <c r="AB98" s="262"/>
      <c r="AC98" s="260"/>
      <c r="AD98" s="256"/>
      <c r="AE98" s="260"/>
      <c r="AF98" s="260"/>
      <c r="AG98" s="260"/>
      <c r="AH98" s="246" t="s">
        <v>1544</v>
      </c>
      <c r="AI98" s="263"/>
      <c r="AJ98" s="260"/>
      <c r="AK98" s="260"/>
      <c r="AL98" s="338">
        <v>85750000</v>
      </c>
      <c r="AM98" s="247">
        <v>85750000</v>
      </c>
      <c r="AN98" s="255"/>
      <c r="AO98" s="256" t="s">
        <v>157</v>
      </c>
      <c r="AP98" s="255" t="s">
        <v>155</v>
      </c>
      <c r="AQ98" s="240" t="s">
        <v>161</v>
      </c>
      <c r="AR98" s="264" t="s">
        <v>676</v>
      </c>
      <c r="AS98" s="256" t="s">
        <v>915</v>
      </c>
    </row>
    <row r="99" spans="1:45" s="223" customFormat="1" ht="199.5" x14ac:dyDescent="0.25">
      <c r="A99" s="356" t="s">
        <v>1623</v>
      </c>
      <c r="B99" s="255" t="s">
        <v>0</v>
      </c>
      <c r="C99" s="255" t="s">
        <v>3</v>
      </c>
      <c r="D99" s="239" t="s">
        <v>24</v>
      </c>
      <c r="E99" s="255" t="s">
        <v>84</v>
      </c>
      <c r="F99" s="239" t="s">
        <v>148</v>
      </c>
      <c r="G99" s="239" t="s">
        <v>147</v>
      </c>
      <c r="H99" s="239" t="s">
        <v>102</v>
      </c>
      <c r="I99" s="255"/>
      <c r="J99" s="240" t="s">
        <v>892</v>
      </c>
      <c r="K99" s="257" t="s">
        <v>918</v>
      </c>
      <c r="L99" s="258">
        <v>54000000</v>
      </c>
      <c r="M99" s="258">
        <v>54216000</v>
      </c>
      <c r="N99" s="359">
        <v>44256</v>
      </c>
      <c r="O99" s="256">
        <v>4</v>
      </c>
      <c r="P99" s="256">
        <v>12</v>
      </c>
      <c r="Q99" s="256"/>
      <c r="R99" s="255"/>
      <c r="S99" s="256"/>
      <c r="T99" s="256"/>
      <c r="U99" s="259"/>
      <c r="V99" s="259"/>
      <c r="W99" s="256"/>
      <c r="X99" s="256"/>
      <c r="Y99" s="256"/>
      <c r="Z99" s="260"/>
      <c r="AA99" s="261"/>
      <c r="AB99" s="262"/>
      <c r="AC99" s="260"/>
      <c r="AD99" s="256"/>
      <c r="AE99" s="260"/>
      <c r="AF99" s="260"/>
      <c r="AG99" s="260"/>
      <c r="AH99" s="240" t="s">
        <v>1626</v>
      </c>
      <c r="AI99" s="263"/>
      <c r="AJ99" s="260"/>
      <c r="AK99" s="260"/>
      <c r="AL99" s="338">
        <v>54000000</v>
      </c>
      <c r="AM99" s="247">
        <v>54000000</v>
      </c>
      <c r="AN99" s="255"/>
      <c r="AO99" s="256" t="s">
        <v>157</v>
      </c>
      <c r="AP99" s="255" t="s">
        <v>155</v>
      </c>
      <c r="AQ99" s="240" t="s">
        <v>161</v>
      </c>
      <c r="AR99" s="264" t="s">
        <v>676</v>
      </c>
      <c r="AS99" s="256" t="s">
        <v>915</v>
      </c>
    </row>
    <row r="100" spans="1:45" s="223" customFormat="1" ht="156.75" x14ac:dyDescent="0.25">
      <c r="A100" s="356" t="s">
        <v>1623</v>
      </c>
      <c r="B100" s="255" t="s">
        <v>0</v>
      </c>
      <c r="C100" s="255" t="s">
        <v>3</v>
      </c>
      <c r="D100" s="239" t="s">
        <v>24</v>
      </c>
      <c r="E100" s="255" t="s">
        <v>85</v>
      </c>
      <c r="F100" s="239" t="s">
        <v>149</v>
      </c>
      <c r="G100" s="239" t="s">
        <v>151</v>
      </c>
      <c r="H100" s="255" t="s">
        <v>1584</v>
      </c>
      <c r="I100" s="239" t="s">
        <v>1633</v>
      </c>
      <c r="J100" s="315"/>
      <c r="K100" s="257" t="s">
        <v>919</v>
      </c>
      <c r="L100" s="258">
        <v>108616667</v>
      </c>
      <c r="M100" s="258">
        <v>109051134</v>
      </c>
      <c r="N100" s="359">
        <v>44166</v>
      </c>
      <c r="O100" s="256">
        <v>1</v>
      </c>
      <c r="P100" s="256">
        <v>12</v>
      </c>
      <c r="Q100" s="256"/>
      <c r="R100" s="255"/>
      <c r="S100" s="256"/>
      <c r="T100" s="256"/>
      <c r="U100" s="259"/>
      <c r="V100" s="259"/>
      <c r="W100" s="256"/>
      <c r="X100" s="256"/>
      <c r="Y100" s="256"/>
      <c r="Z100" s="260"/>
      <c r="AA100" s="261"/>
      <c r="AB100" s="262"/>
      <c r="AC100" s="260"/>
      <c r="AD100" s="256"/>
      <c r="AE100" s="260"/>
      <c r="AF100" s="260"/>
      <c r="AG100" s="260"/>
      <c r="AH100" s="246" t="s">
        <v>1544</v>
      </c>
      <c r="AI100" s="263"/>
      <c r="AJ100" s="260"/>
      <c r="AK100" s="260"/>
      <c r="AL100" s="338">
        <v>108616667</v>
      </c>
      <c r="AM100" s="247">
        <v>108616667</v>
      </c>
      <c r="AN100" s="255"/>
      <c r="AO100" s="256" t="s">
        <v>157</v>
      </c>
      <c r="AP100" s="255" t="s">
        <v>155</v>
      </c>
      <c r="AQ100" s="240" t="s">
        <v>161</v>
      </c>
      <c r="AR100" s="264" t="s">
        <v>706</v>
      </c>
      <c r="AS100" s="256" t="s">
        <v>920</v>
      </c>
    </row>
    <row r="101" spans="1:45" s="223" customFormat="1" ht="156.75" x14ac:dyDescent="0.25">
      <c r="A101" s="356" t="s">
        <v>1623</v>
      </c>
      <c r="B101" s="255" t="s">
        <v>0</v>
      </c>
      <c r="C101" s="255" t="s">
        <v>3</v>
      </c>
      <c r="D101" s="239" t="s">
        <v>24</v>
      </c>
      <c r="E101" s="255" t="s">
        <v>85</v>
      </c>
      <c r="F101" s="239" t="s">
        <v>149</v>
      </c>
      <c r="G101" s="239" t="s">
        <v>151</v>
      </c>
      <c r="H101" s="255" t="s">
        <v>1584</v>
      </c>
      <c r="I101" s="239" t="s">
        <v>1633</v>
      </c>
      <c r="J101" s="315"/>
      <c r="K101" s="257" t="s">
        <v>921</v>
      </c>
      <c r="L101" s="258">
        <v>82500000</v>
      </c>
      <c r="M101" s="258">
        <v>82830000</v>
      </c>
      <c r="N101" s="359">
        <v>44197</v>
      </c>
      <c r="O101" s="256">
        <v>2</v>
      </c>
      <c r="P101" s="256">
        <v>12</v>
      </c>
      <c r="Q101" s="256"/>
      <c r="R101" s="255"/>
      <c r="S101" s="256"/>
      <c r="T101" s="256"/>
      <c r="U101" s="259"/>
      <c r="V101" s="259"/>
      <c r="W101" s="256"/>
      <c r="X101" s="256"/>
      <c r="Y101" s="256"/>
      <c r="Z101" s="260"/>
      <c r="AA101" s="261"/>
      <c r="AB101" s="262"/>
      <c r="AC101" s="260"/>
      <c r="AD101" s="256"/>
      <c r="AE101" s="260"/>
      <c r="AF101" s="260"/>
      <c r="AG101" s="260"/>
      <c r="AH101" s="240" t="s">
        <v>1624</v>
      </c>
      <c r="AI101" s="263"/>
      <c r="AJ101" s="260"/>
      <c r="AK101" s="260"/>
      <c r="AL101" s="338">
        <v>82500000</v>
      </c>
      <c r="AM101" s="247">
        <v>82500000</v>
      </c>
      <c r="AN101" s="255"/>
      <c r="AO101" s="256" t="s">
        <v>157</v>
      </c>
      <c r="AP101" s="255" t="s">
        <v>155</v>
      </c>
      <c r="AQ101" s="240" t="s">
        <v>161</v>
      </c>
      <c r="AR101" s="264" t="s">
        <v>706</v>
      </c>
      <c r="AS101" s="256" t="s">
        <v>920</v>
      </c>
    </row>
    <row r="102" spans="1:45" s="223" customFormat="1" ht="185.25" x14ac:dyDescent="0.25">
      <c r="A102" s="356" t="s">
        <v>1623</v>
      </c>
      <c r="B102" s="255" t="s">
        <v>0</v>
      </c>
      <c r="C102" s="255" t="s">
        <v>3</v>
      </c>
      <c r="D102" s="239" t="s">
        <v>24</v>
      </c>
      <c r="E102" s="255" t="s">
        <v>85</v>
      </c>
      <c r="F102" s="239" t="s">
        <v>149</v>
      </c>
      <c r="G102" s="239" t="s">
        <v>151</v>
      </c>
      <c r="H102" s="255" t="s">
        <v>1584</v>
      </c>
      <c r="I102" s="239" t="s">
        <v>1633</v>
      </c>
      <c r="J102" s="315"/>
      <c r="K102" s="257" t="s">
        <v>922</v>
      </c>
      <c r="L102" s="258">
        <v>108616667</v>
      </c>
      <c r="M102" s="258">
        <v>109051134</v>
      </c>
      <c r="N102" s="359">
        <v>44166</v>
      </c>
      <c r="O102" s="256">
        <v>1</v>
      </c>
      <c r="P102" s="256">
        <v>12</v>
      </c>
      <c r="Q102" s="256"/>
      <c r="R102" s="255"/>
      <c r="S102" s="256"/>
      <c r="T102" s="256"/>
      <c r="U102" s="259"/>
      <c r="V102" s="259"/>
      <c r="W102" s="256"/>
      <c r="X102" s="256"/>
      <c r="Y102" s="256"/>
      <c r="Z102" s="260"/>
      <c r="AA102" s="261"/>
      <c r="AB102" s="262"/>
      <c r="AC102" s="260"/>
      <c r="AD102" s="256"/>
      <c r="AE102" s="260"/>
      <c r="AF102" s="260"/>
      <c r="AG102" s="260"/>
      <c r="AH102" s="246" t="s">
        <v>1544</v>
      </c>
      <c r="AI102" s="263"/>
      <c r="AJ102" s="260"/>
      <c r="AK102" s="260"/>
      <c r="AL102" s="338">
        <v>108616667</v>
      </c>
      <c r="AM102" s="247">
        <v>108616667</v>
      </c>
      <c r="AN102" s="255"/>
      <c r="AO102" s="256" t="s">
        <v>157</v>
      </c>
      <c r="AP102" s="255" t="s">
        <v>155</v>
      </c>
      <c r="AQ102" s="240" t="s">
        <v>161</v>
      </c>
      <c r="AR102" s="264" t="s">
        <v>676</v>
      </c>
      <c r="AS102" s="256" t="s">
        <v>923</v>
      </c>
    </row>
    <row r="103" spans="1:45" s="223" customFormat="1" ht="256.5" x14ac:dyDescent="0.25">
      <c r="A103" s="356" t="s">
        <v>1623</v>
      </c>
      <c r="B103" s="255" t="s">
        <v>0</v>
      </c>
      <c r="C103" s="255" t="s">
        <v>3</v>
      </c>
      <c r="D103" s="239" t="s">
        <v>24</v>
      </c>
      <c r="E103" s="255" t="s">
        <v>85</v>
      </c>
      <c r="F103" s="239" t="s">
        <v>149</v>
      </c>
      <c r="G103" s="239" t="s">
        <v>151</v>
      </c>
      <c r="H103" s="255" t="s">
        <v>1584</v>
      </c>
      <c r="I103" s="239" t="s">
        <v>1633</v>
      </c>
      <c r="J103" s="315"/>
      <c r="K103" s="257" t="s">
        <v>924</v>
      </c>
      <c r="L103" s="258">
        <v>85750000</v>
      </c>
      <c r="M103" s="258">
        <v>86093000</v>
      </c>
      <c r="N103" s="359">
        <v>44166</v>
      </c>
      <c r="O103" s="256">
        <v>1</v>
      </c>
      <c r="P103" s="256">
        <v>12</v>
      </c>
      <c r="Q103" s="256"/>
      <c r="R103" s="255"/>
      <c r="S103" s="256"/>
      <c r="T103" s="256"/>
      <c r="U103" s="259"/>
      <c r="V103" s="259"/>
      <c r="W103" s="256"/>
      <c r="X103" s="256"/>
      <c r="Y103" s="256"/>
      <c r="Z103" s="260"/>
      <c r="AA103" s="261"/>
      <c r="AB103" s="262"/>
      <c r="AC103" s="260"/>
      <c r="AD103" s="256"/>
      <c r="AE103" s="260"/>
      <c r="AF103" s="260"/>
      <c r="AG103" s="260"/>
      <c r="AH103" s="246" t="s">
        <v>1544</v>
      </c>
      <c r="AI103" s="263"/>
      <c r="AJ103" s="260"/>
      <c r="AK103" s="260"/>
      <c r="AL103" s="338">
        <v>85750000</v>
      </c>
      <c r="AM103" s="247">
        <v>85750000</v>
      </c>
      <c r="AN103" s="255"/>
      <c r="AO103" s="256" t="s">
        <v>157</v>
      </c>
      <c r="AP103" s="255" t="s">
        <v>155</v>
      </c>
      <c r="AQ103" s="240" t="s">
        <v>161</v>
      </c>
      <c r="AR103" s="264" t="s">
        <v>676</v>
      </c>
      <c r="AS103" s="256" t="s">
        <v>925</v>
      </c>
    </row>
    <row r="104" spans="1:45" s="223" customFormat="1" ht="185.25" x14ac:dyDescent="0.25">
      <c r="A104" s="356" t="s">
        <v>1623</v>
      </c>
      <c r="B104" s="255" t="s">
        <v>0</v>
      </c>
      <c r="C104" s="255" t="s">
        <v>3</v>
      </c>
      <c r="D104" s="239" t="s">
        <v>24</v>
      </c>
      <c r="E104" s="255" t="s">
        <v>85</v>
      </c>
      <c r="F104" s="239" t="s">
        <v>149</v>
      </c>
      <c r="G104" s="239" t="s">
        <v>151</v>
      </c>
      <c r="H104" s="255" t="s">
        <v>1584</v>
      </c>
      <c r="I104" s="239" t="s">
        <v>1633</v>
      </c>
      <c r="J104" s="315"/>
      <c r="K104" s="257" t="s">
        <v>926</v>
      </c>
      <c r="L104" s="258">
        <v>82500000</v>
      </c>
      <c r="M104" s="258">
        <v>82830000</v>
      </c>
      <c r="N104" s="359">
        <v>44197</v>
      </c>
      <c r="O104" s="256">
        <v>2</v>
      </c>
      <c r="P104" s="256">
        <v>12</v>
      </c>
      <c r="Q104" s="256"/>
      <c r="R104" s="255"/>
      <c r="S104" s="256"/>
      <c r="T104" s="256"/>
      <c r="U104" s="259"/>
      <c r="V104" s="259"/>
      <c r="W104" s="256"/>
      <c r="X104" s="256"/>
      <c r="Y104" s="256"/>
      <c r="Z104" s="260"/>
      <c r="AA104" s="261"/>
      <c r="AB104" s="262"/>
      <c r="AC104" s="260"/>
      <c r="AD104" s="256"/>
      <c r="AE104" s="260"/>
      <c r="AF104" s="260"/>
      <c r="AG104" s="260"/>
      <c r="AH104" s="240" t="s">
        <v>1624</v>
      </c>
      <c r="AI104" s="263"/>
      <c r="AJ104" s="260"/>
      <c r="AK104" s="260"/>
      <c r="AL104" s="338">
        <v>82500000</v>
      </c>
      <c r="AM104" s="247">
        <v>82500000</v>
      </c>
      <c r="AN104" s="255"/>
      <c r="AO104" s="256" t="s">
        <v>157</v>
      </c>
      <c r="AP104" s="255" t="s">
        <v>155</v>
      </c>
      <c r="AQ104" s="240" t="s">
        <v>161</v>
      </c>
      <c r="AR104" s="264" t="s">
        <v>676</v>
      </c>
      <c r="AS104" s="256" t="s">
        <v>923</v>
      </c>
    </row>
    <row r="105" spans="1:45" s="223" customFormat="1" ht="185.25" x14ac:dyDescent="0.25">
      <c r="A105" s="356" t="s">
        <v>1623</v>
      </c>
      <c r="B105" s="255" t="s">
        <v>0</v>
      </c>
      <c r="C105" s="255" t="s">
        <v>3</v>
      </c>
      <c r="D105" s="239" t="s">
        <v>24</v>
      </c>
      <c r="E105" s="255" t="s">
        <v>83</v>
      </c>
      <c r="F105" s="239" t="s">
        <v>88</v>
      </c>
      <c r="G105" s="239" t="s">
        <v>94</v>
      </c>
      <c r="H105" s="239" t="s">
        <v>102</v>
      </c>
      <c r="I105" s="255"/>
      <c r="J105" s="240" t="s">
        <v>892</v>
      </c>
      <c r="K105" s="257" t="s">
        <v>927</v>
      </c>
      <c r="L105" s="258">
        <v>36300000</v>
      </c>
      <c r="M105" s="258">
        <v>36445200</v>
      </c>
      <c r="N105" s="359">
        <v>44197</v>
      </c>
      <c r="O105" s="256">
        <v>2</v>
      </c>
      <c r="P105" s="256">
        <v>12</v>
      </c>
      <c r="Q105" s="256"/>
      <c r="R105" s="255"/>
      <c r="S105" s="256"/>
      <c r="T105" s="256"/>
      <c r="U105" s="259"/>
      <c r="V105" s="259"/>
      <c r="W105" s="256"/>
      <c r="X105" s="256"/>
      <c r="Y105" s="256"/>
      <c r="Z105" s="260"/>
      <c r="AA105" s="261"/>
      <c r="AB105" s="262"/>
      <c r="AC105" s="260"/>
      <c r="AD105" s="256"/>
      <c r="AE105" s="260"/>
      <c r="AF105" s="260"/>
      <c r="AG105" s="260"/>
      <c r="AH105" s="240" t="s">
        <v>1624</v>
      </c>
      <c r="AI105" s="263"/>
      <c r="AJ105" s="260"/>
      <c r="AK105" s="260"/>
      <c r="AL105" s="338">
        <v>36300000</v>
      </c>
      <c r="AM105" s="247">
        <v>36300000</v>
      </c>
      <c r="AN105" s="255"/>
      <c r="AO105" s="256" t="s">
        <v>157</v>
      </c>
      <c r="AP105" s="255" t="s">
        <v>155</v>
      </c>
      <c r="AQ105" s="240" t="s">
        <v>161</v>
      </c>
      <c r="AR105" s="264" t="s">
        <v>676</v>
      </c>
      <c r="AS105" s="256" t="s">
        <v>928</v>
      </c>
    </row>
    <row r="106" spans="1:45" s="223" customFormat="1" ht="142.5" x14ac:dyDescent="0.25">
      <c r="A106" s="356" t="s">
        <v>1623</v>
      </c>
      <c r="B106" s="255" t="s">
        <v>0</v>
      </c>
      <c r="C106" s="255" t="s">
        <v>3</v>
      </c>
      <c r="D106" s="239" t="s">
        <v>24</v>
      </c>
      <c r="E106" s="255" t="s">
        <v>83</v>
      </c>
      <c r="F106" s="239" t="s">
        <v>88</v>
      </c>
      <c r="G106" s="239" t="s">
        <v>94</v>
      </c>
      <c r="H106" s="239" t="s">
        <v>102</v>
      </c>
      <c r="I106" s="255"/>
      <c r="J106" s="240" t="s">
        <v>892</v>
      </c>
      <c r="K106" s="257" t="s">
        <v>929</v>
      </c>
      <c r="L106" s="258">
        <v>36300000</v>
      </c>
      <c r="M106" s="258">
        <v>36445200</v>
      </c>
      <c r="N106" s="359">
        <v>44197</v>
      </c>
      <c r="O106" s="256">
        <v>2</v>
      </c>
      <c r="P106" s="256">
        <v>12</v>
      </c>
      <c r="Q106" s="256"/>
      <c r="R106" s="255"/>
      <c r="S106" s="256"/>
      <c r="T106" s="256"/>
      <c r="U106" s="259"/>
      <c r="V106" s="259"/>
      <c r="W106" s="256"/>
      <c r="X106" s="256"/>
      <c r="Y106" s="256"/>
      <c r="Z106" s="260"/>
      <c r="AA106" s="261"/>
      <c r="AB106" s="262"/>
      <c r="AC106" s="260"/>
      <c r="AD106" s="256"/>
      <c r="AE106" s="260"/>
      <c r="AF106" s="260"/>
      <c r="AG106" s="260"/>
      <c r="AH106" s="240" t="s">
        <v>1624</v>
      </c>
      <c r="AI106" s="263"/>
      <c r="AJ106" s="260"/>
      <c r="AK106" s="260"/>
      <c r="AL106" s="338">
        <v>36300000</v>
      </c>
      <c r="AM106" s="247">
        <v>36300000</v>
      </c>
      <c r="AN106" s="255"/>
      <c r="AO106" s="256" t="s">
        <v>157</v>
      </c>
      <c r="AP106" s="255" t="s">
        <v>155</v>
      </c>
      <c r="AQ106" s="240" t="s">
        <v>161</v>
      </c>
      <c r="AR106" s="264" t="s">
        <v>676</v>
      </c>
      <c r="AS106" s="256" t="s">
        <v>1466</v>
      </c>
    </row>
    <row r="107" spans="1:45" s="223" customFormat="1" ht="185.25" x14ac:dyDescent="0.25">
      <c r="A107" s="356" t="s">
        <v>1623</v>
      </c>
      <c r="B107" s="255" t="s">
        <v>0</v>
      </c>
      <c r="C107" s="255" t="s">
        <v>3</v>
      </c>
      <c r="D107" s="239" t="s">
        <v>24</v>
      </c>
      <c r="E107" s="255" t="s">
        <v>83</v>
      </c>
      <c r="F107" s="239" t="s">
        <v>88</v>
      </c>
      <c r="G107" s="239" t="s">
        <v>94</v>
      </c>
      <c r="H107" s="239" t="s">
        <v>102</v>
      </c>
      <c r="I107" s="255"/>
      <c r="J107" s="240" t="s">
        <v>892</v>
      </c>
      <c r="K107" s="257" t="s">
        <v>930</v>
      </c>
      <c r="L107" s="258">
        <v>82500000</v>
      </c>
      <c r="M107" s="258">
        <v>82830000</v>
      </c>
      <c r="N107" s="359">
        <v>44197</v>
      </c>
      <c r="O107" s="256">
        <v>2</v>
      </c>
      <c r="P107" s="256">
        <v>12</v>
      </c>
      <c r="Q107" s="256"/>
      <c r="R107" s="255"/>
      <c r="S107" s="256"/>
      <c r="T107" s="256"/>
      <c r="U107" s="259"/>
      <c r="V107" s="259"/>
      <c r="W107" s="256"/>
      <c r="X107" s="256"/>
      <c r="Y107" s="256"/>
      <c r="Z107" s="260"/>
      <c r="AA107" s="261"/>
      <c r="AB107" s="262"/>
      <c r="AC107" s="260"/>
      <c r="AD107" s="256"/>
      <c r="AE107" s="260"/>
      <c r="AF107" s="260"/>
      <c r="AG107" s="260"/>
      <c r="AH107" s="240" t="s">
        <v>1624</v>
      </c>
      <c r="AI107" s="263"/>
      <c r="AJ107" s="260"/>
      <c r="AK107" s="260"/>
      <c r="AL107" s="338">
        <v>82500000</v>
      </c>
      <c r="AM107" s="247">
        <v>82500000</v>
      </c>
      <c r="AN107" s="255"/>
      <c r="AO107" s="256" t="s">
        <v>157</v>
      </c>
      <c r="AP107" s="255" t="s">
        <v>155</v>
      </c>
      <c r="AQ107" s="240" t="s">
        <v>161</v>
      </c>
      <c r="AR107" s="264" t="s">
        <v>676</v>
      </c>
      <c r="AS107" s="256" t="s">
        <v>928</v>
      </c>
    </row>
    <row r="108" spans="1:45" s="223" customFormat="1" ht="313.5" x14ac:dyDescent="0.25">
      <c r="A108" s="356" t="s">
        <v>1623</v>
      </c>
      <c r="B108" s="255" t="s">
        <v>0</v>
      </c>
      <c r="C108" s="255" t="s">
        <v>3</v>
      </c>
      <c r="D108" s="239" t="s">
        <v>24</v>
      </c>
      <c r="E108" s="255" t="s">
        <v>84</v>
      </c>
      <c r="F108" s="239" t="s">
        <v>148</v>
      </c>
      <c r="G108" s="239" t="s">
        <v>147</v>
      </c>
      <c r="H108" s="239" t="s">
        <v>102</v>
      </c>
      <c r="I108" s="255"/>
      <c r="J108" s="240" t="s">
        <v>892</v>
      </c>
      <c r="K108" s="257" t="s">
        <v>931</v>
      </c>
      <c r="L108" s="258">
        <v>100866667</v>
      </c>
      <c r="M108" s="258">
        <v>101270134</v>
      </c>
      <c r="N108" s="359">
        <v>44166</v>
      </c>
      <c r="O108" s="256">
        <v>1</v>
      </c>
      <c r="P108" s="256">
        <v>12</v>
      </c>
      <c r="Q108" s="256"/>
      <c r="R108" s="255"/>
      <c r="S108" s="256"/>
      <c r="T108" s="256"/>
      <c r="U108" s="259"/>
      <c r="V108" s="259"/>
      <c r="W108" s="256"/>
      <c r="X108" s="256"/>
      <c r="Y108" s="256"/>
      <c r="Z108" s="260"/>
      <c r="AA108" s="261"/>
      <c r="AB108" s="262"/>
      <c r="AC108" s="260"/>
      <c r="AD108" s="256"/>
      <c r="AE108" s="260"/>
      <c r="AF108" s="260"/>
      <c r="AG108" s="260"/>
      <c r="AH108" s="246" t="s">
        <v>1543</v>
      </c>
      <c r="AI108" s="263"/>
      <c r="AJ108" s="260"/>
      <c r="AK108" s="260"/>
      <c r="AL108" s="338">
        <v>100866667</v>
      </c>
      <c r="AM108" s="247">
        <v>100866667</v>
      </c>
      <c r="AN108" s="255"/>
      <c r="AO108" s="256" t="s">
        <v>157</v>
      </c>
      <c r="AP108" s="255" t="s">
        <v>155</v>
      </c>
      <c r="AQ108" s="240" t="s">
        <v>161</v>
      </c>
      <c r="AR108" s="264" t="s">
        <v>676</v>
      </c>
      <c r="AS108" s="256" t="s">
        <v>932</v>
      </c>
    </row>
    <row r="109" spans="1:45" s="223" customFormat="1" ht="213.75" x14ac:dyDescent="0.25">
      <c r="A109" s="356" t="s">
        <v>1623</v>
      </c>
      <c r="B109" s="255" t="s">
        <v>0</v>
      </c>
      <c r="C109" s="255" t="s">
        <v>3</v>
      </c>
      <c r="D109" s="239" t="s">
        <v>24</v>
      </c>
      <c r="E109" s="255" t="s">
        <v>83</v>
      </c>
      <c r="F109" s="239" t="s">
        <v>88</v>
      </c>
      <c r="G109" s="239" t="s">
        <v>94</v>
      </c>
      <c r="H109" s="239" t="s">
        <v>102</v>
      </c>
      <c r="I109" s="255"/>
      <c r="J109" s="240" t="s">
        <v>892</v>
      </c>
      <c r="K109" s="257" t="s">
        <v>933</v>
      </c>
      <c r="L109" s="258">
        <v>56331067</v>
      </c>
      <c r="M109" s="258">
        <v>56556391</v>
      </c>
      <c r="N109" s="359">
        <v>44166</v>
      </c>
      <c r="O109" s="256">
        <v>1</v>
      </c>
      <c r="P109" s="256">
        <v>12</v>
      </c>
      <c r="Q109" s="256"/>
      <c r="R109" s="255"/>
      <c r="S109" s="256"/>
      <c r="T109" s="256"/>
      <c r="U109" s="259"/>
      <c r="V109" s="259"/>
      <c r="W109" s="256"/>
      <c r="X109" s="256"/>
      <c r="Y109" s="256"/>
      <c r="Z109" s="260"/>
      <c r="AA109" s="261"/>
      <c r="AB109" s="262"/>
      <c r="AC109" s="260"/>
      <c r="AD109" s="256"/>
      <c r="AE109" s="260"/>
      <c r="AF109" s="260"/>
      <c r="AG109" s="260"/>
      <c r="AH109" s="246" t="s">
        <v>1543</v>
      </c>
      <c r="AI109" s="263"/>
      <c r="AJ109" s="260"/>
      <c r="AK109" s="260"/>
      <c r="AL109" s="338">
        <v>56331067</v>
      </c>
      <c r="AM109" s="247">
        <v>56331067</v>
      </c>
      <c r="AN109" s="255"/>
      <c r="AO109" s="256" t="s">
        <v>157</v>
      </c>
      <c r="AP109" s="255" t="s">
        <v>155</v>
      </c>
      <c r="AQ109" s="240" t="s">
        <v>161</v>
      </c>
      <c r="AR109" s="264" t="s">
        <v>676</v>
      </c>
      <c r="AS109" s="256" t="s">
        <v>934</v>
      </c>
    </row>
    <row r="110" spans="1:45" s="223" customFormat="1" ht="99.75" x14ac:dyDescent="0.25">
      <c r="A110" s="356" t="s">
        <v>1623</v>
      </c>
      <c r="B110" s="255" t="s">
        <v>0</v>
      </c>
      <c r="C110" s="255" t="s">
        <v>3</v>
      </c>
      <c r="D110" s="239" t="s">
        <v>24</v>
      </c>
      <c r="E110" s="255" t="s">
        <v>83</v>
      </c>
      <c r="F110" s="239" t="s">
        <v>88</v>
      </c>
      <c r="G110" s="239" t="s">
        <v>94</v>
      </c>
      <c r="H110" s="239" t="s">
        <v>102</v>
      </c>
      <c r="I110" s="239" t="s">
        <v>126</v>
      </c>
      <c r="J110" s="240" t="s">
        <v>553</v>
      </c>
      <c r="K110" s="257" t="s">
        <v>935</v>
      </c>
      <c r="L110" s="258">
        <v>8189000</v>
      </c>
      <c r="M110" s="258">
        <v>8221756</v>
      </c>
      <c r="N110" s="369">
        <v>44228</v>
      </c>
      <c r="O110" s="256">
        <v>3</v>
      </c>
      <c r="P110" s="256">
        <v>4</v>
      </c>
      <c r="Q110" s="256"/>
      <c r="R110" s="255"/>
      <c r="S110" s="256"/>
      <c r="T110" s="256"/>
      <c r="U110" s="259"/>
      <c r="V110" s="259"/>
      <c r="W110" s="256"/>
      <c r="X110" s="256"/>
      <c r="Y110" s="256"/>
      <c r="Z110" s="260"/>
      <c r="AA110" s="261"/>
      <c r="AB110" s="262"/>
      <c r="AC110" s="260"/>
      <c r="AD110" s="256"/>
      <c r="AE110" s="260"/>
      <c r="AF110" s="260"/>
      <c r="AG110" s="260"/>
      <c r="AH110" s="240"/>
      <c r="AI110" s="263"/>
      <c r="AJ110" s="260"/>
      <c r="AK110" s="260"/>
      <c r="AL110" s="338">
        <v>8189000</v>
      </c>
      <c r="AM110" s="247">
        <v>8189000</v>
      </c>
      <c r="AN110" s="255"/>
      <c r="AO110" s="256" t="s">
        <v>159</v>
      </c>
      <c r="AP110" s="255" t="s">
        <v>155</v>
      </c>
      <c r="AQ110" s="240" t="s">
        <v>161</v>
      </c>
      <c r="AR110" s="264" t="s">
        <v>708</v>
      </c>
      <c r="AS110" s="256" t="s">
        <v>920</v>
      </c>
    </row>
    <row r="111" spans="1:45" s="223" customFormat="1" ht="99.75" x14ac:dyDescent="0.25">
      <c r="A111" s="356" t="s">
        <v>1623</v>
      </c>
      <c r="B111" s="255" t="s">
        <v>0</v>
      </c>
      <c r="C111" s="255" t="s">
        <v>3</v>
      </c>
      <c r="D111" s="239" t="s">
        <v>24</v>
      </c>
      <c r="E111" s="255" t="s">
        <v>83</v>
      </c>
      <c r="F111" s="239" t="s">
        <v>88</v>
      </c>
      <c r="G111" s="239" t="s">
        <v>94</v>
      </c>
      <c r="H111" s="239" t="s">
        <v>102</v>
      </c>
      <c r="I111" s="239" t="s">
        <v>126</v>
      </c>
      <c r="J111" s="240" t="s">
        <v>553</v>
      </c>
      <c r="K111" s="257" t="s">
        <v>936</v>
      </c>
      <c r="L111" s="258">
        <v>14108000</v>
      </c>
      <c r="M111" s="258">
        <v>14164432</v>
      </c>
      <c r="N111" s="369">
        <v>44317</v>
      </c>
      <c r="O111" s="256">
        <v>6</v>
      </c>
      <c r="P111" s="256">
        <v>7</v>
      </c>
      <c r="Q111" s="256"/>
      <c r="R111" s="255"/>
      <c r="S111" s="256"/>
      <c r="T111" s="256"/>
      <c r="U111" s="259"/>
      <c r="V111" s="259"/>
      <c r="W111" s="256"/>
      <c r="X111" s="256"/>
      <c r="Y111" s="256"/>
      <c r="Z111" s="260"/>
      <c r="AA111" s="261"/>
      <c r="AB111" s="262"/>
      <c r="AC111" s="260"/>
      <c r="AD111" s="256"/>
      <c r="AE111" s="260"/>
      <c r="AF111" s="260"/>
      <c r="AG111" s="260"/>
      <c r="AH111" s="240"/>
      <c r="AI111" s="263"/>
      <c r="AJ111" s="260"/>
      <c r="AK111" s="260"/>
      <c r="AL111" s="338">
        <v>14108000</v>
      </c>
      <c r="AM111" s="247">
        <v>14108000</v>
      </c>
      <c r="AN111" s="255"/>
      <c r="AO111" s="256" t="s">
        <v>159</v>
      </c>
      <c r="AP111" s="255" t="s">
        <v>155</v>
      </c>
      <c r="AQ111" s="240" t="s">
        <v>161</v>
      </c>
      <c r="AR111" s="264" t="s">
        <v>708</v>
      </c>
      <c r="AS111" s="256" t="s">
        <v>920</v>
      </c>
    </row>
    <row r="112" spans="1:45" s="223" customFormat="1" ht="199.5" x14ac:dyDescent="0.25">
      <c r="A112" s="356" t="s">
        <v>1623</v>
      </c>
      <c r="B112" s="255" t="s">
        <v>0</v>
      </c>
      <c r="C112" s="255" t="s">
        <v>3</v>
      </c>
      <c r="D112" s="239" t="s">
        <v>24</v>
      </c>
      <c r="E112" s="255" t="s">
        <v>85</v>
      </c>
      <c r="F112" s="239" t="s">
        <v>149</v>
      </c>
      <c r="G112" s="239" t="s">
        <v>151</v>
      </c>
      <c r="H112" s="255" t="s">
        <v>1584</v>
      </c>
      <c r="I112" s="239" t="s">
        <v>1633</v>
      </c>
      <c r="J112" s="315"/>
      <c r="K112" s="257" t="s">
        <v>937</v>
      </c>
      <c r="L112" s="258">
        <v>137884000</v>
      </c>
      <c r="M112" s="258">
        <v>138435536</v>
      </c>
      <c r="N112" s="358">
        <v>44197</v>
      </c>
      <c r="O112" s="256">
        <v>2</v>
      </c>
      <c r="P112" s="256">
        <v>12</v>
      </c>
      <c r="Q112" s="256"/>
      <c r="R112" s="255"/>
      <c r="S112" s="256"/>
      <c r="T112" s="256"/>
      <c r="U112" s="259"/>
      <c r="V112" s="259"/>
      <c r="W112" s="256"/>
      <c r="X112" s="256"/>
      <c r="Y112" s="256"/>
      <c r="Z112" s="260"/>
      <c r="AA112" s="261"/>
      <c r="AB112" s="262"/>
      <c r="AC112" s="260"/>
      <c r="AD112" s="256"/>
      <c r="AE112" s="260"/>
      <c r="AF112" s="260"/>
      <c r="AG112" s="260"/>
      <c r="AH112" s="240"/>
      <c r="AI112" s="263"/>
      <c r="AJ112" s="260"/>
      <c r="AK112" s="260"/>
      <c r="AL112" s="338">
        <v>137884000</v>
      </c>
      <c r="AM112" s="247">
        <v>137884000</v>
      </c>
      <c r="AN112" s="255"/>
      <c r="AO112" s="256" t="s">
        <v>159</v>
      </c>
      <c r="AP112" s="255" t="s">
        <v>155</v>
      </c>
      <c r="AQ112" s="240" t="s">
        <v>161</v>
      </c>
      <c r="AR112" s="264" t="s">
        <v>676</v>
      </c>
      <c r="AS112" s="256" t="s">
        <v>938</v>
      </c>
    </row>
    <row r="113" spans="1:45" s="223" customFormat="1" ht="99.75" x14ac:dyDescent="0.25">
      <c r="A113" s="356" t="s">
        <v>1623</v>
      </c>
      <c r="B113" s="255" t="s">
        <v>0</v>
      </c>
      <c r="C113" s="255" t="s">
        <v>3</v>
      </c>
      <c r="D113" s="239" t="s">
        <v>24</v>
      </c>
      <c r="E113" s="255" t="s">
        <v>84</v>
      </c>
      <c r="F113" s="255" t="s">
        <v>148</v>
      </c>
      <c r="G113" s="255" t="s">
        <v>147</v>
      </c>
      <c r="H113" s="255" t="s">
        <v>102</v>
      </c>
      <c r="I113" s="239" t="s">
        <v>126</v>
      </c>
      <c r="J113" s="240" t="s">
        <v>415</v>
      </c>
      <c r="K113" s="257" t="s">
        <v>939</v>
      </c>
      <c r="L113" s="258">
        <v>11423377</v>
      </c>
      <c r="M113" s="258">
        <v>11469071</v>
      </c>
      <c r="N113" s="369">
        <v>44166</v>
      </c>
      <c r="O113" s="256">
        <v>1</v>
      </c>
      <c r="P113" s="256">
        <v>12</v>
      </c>
      <c r="Q113" s="256"/>
      <c r="R113" s="255"/>
      <c r="S113" s="256"/>
      <c r="T113" s="256"/>
      <c r="U113" s="259"/>
      <c r="V113" s="259"/>
      <c r="W113" s="256"/>
      <c r="X113" s="256"/>
      <c r="Y113" s="256"/>
      <c r="Z113" s="260"/>
      <c r="AA113" s="261"/>
      <c r="AB113" s="262"/>
      <c r="AC113" s="260"/>
      <c r="AD113" s="256"/>
      <c r="AE113" s="260"/>
      <c r="AF113" s="260"/>
      <c r="AG113" s="260"/>
      <c r="AH113" s="240"/>
      <c r="AI113" s="263"/>
      <c r="AJ113" s="260"/>
      <c r="AK113" s="260"/>
      <c r="AL113" s="338">
        <v>11423377</v>
      </c>
      <c r="AM113" s="247">
        <v>11423377</v>
      </c>
      <c r="AN113" s="255"/>
      <c r="AO113" s="256" t="s">
        <v>159</v>
      </c>
      <c r="AP113" s="255" t="s">
        <v>155</v>
      </c>
      <c r="AQ113" s="240" t="s">
        <v>161</v>
      </c>
      <c r="AR113" s="264" t="s">
        <v>708</v>
      </c>
      <c r="AS113" s="256" t="s">
        <v>920</v>
      </c>
    </row>
    <row r="114" spans="1:45" s="223" customFormat="1" ht="99.75" x14ac:dyDescent="0.25">
      <c r="A114" s="356" t="s">
        <v>1623</v>
      </c>
      <c r="B114" s="255" t="s">
        <v>0</v>
      </c>
      <c r="C114" s="255" t="s">
        <v>5</v>
      </c>
      <c r="D114" s="239" t="s">
        <v>26</v>
      </c>
      <c r="E114" s="255" t="s">
        <v>84</v>
      </c>
      <c r="F114" s="239" t="s">
        <v>148</v>
      </c>
      <c r="G114" s="239" t="s">
        <v>147</v>
      </c>
      <c r="H114" s="239" t="s">
        <v>102</v>
      </c>
      <c r="I114" s="255"/>
      <c r="J114" s="240" t="s">
        <v>892</v>
      </c>
      <c r="K114" s="257" t="s">
        <v>940</v>
      </c>
      <c r="L114" s="258">
        <v>87045429</v>
      </c>
      <c r="M114" s="258">
        <v>87393611</v>
      </c>
      <c r="N114" s="359">
        <v>44166</v>
      </c>
      <c r="O114" s="256">
        <v>1</v>
      </c>
      <c r="P114" s="256">
        <v>12</v>
      </c>
      <c r="Q114" s="256"/>
      <c r="R114" s="255" t="s">
        <v>892</v>
      </c>
      <c r="S114" s="256"/>
      <c r="T114" s="256" t="s">
        <v>892</v>
      </c>
      <c r="U114" s="259"/>
      <c r="V114" s="259"/>
      <c r="W114" s="256"/>
      <c r="X114" s="256"/>
      <c r="Y114" s="256"/>
      <c r="Z114" s="260"/>
      <c r="AA114" s="261"/>
      <c r="AB114" s="262"/>
      <c r="AC114" s="260"/>
      <c r="AD114" s="256"/>
      <c r="AE114" s="260"/>
      <c r="AF114" s="260"/>
      <c r="AG114" s="260"/>
      <c r="AH114" s="260"/>
      <c r="AI114" s="263"/>
      <c r="AJ114" s="260"/>
      <c r="AK114" s="260"/>
      <c r="AL114" s="338">
        <v>87045429</v>
      </c>
      <c r="AM114" s="247">
        <v>87045429</v>
      </c>
      <c r="AN114" s="255"/>
      <c r="AO114" s="256" t="s">
        <v>157</v>
      </c>
      <c r="AP114" s="255" t="s">
        <v>155</v>
      </c>
      <c r="AQ114" s="240" t="s">
        <v>161</v>
      </c>
      <c r="AR114" s="264" t="s">
        <v>713</v>
      </c>
      <c r="AS114" s="256"/>
    </row>
    <row r="115" spans="1:45" s="223" customFormat="1" ht="99.75" x14ac:dyDescent="0.25">
      <c r="A115" s="356" t="s">
        <v>1623</v>
      </c>
      <c r="B115" s="255" t="s">
        <v>0</v>
      </c>
      <c r="C115" s="255" t="s">
        <v>5</v>
      </c>
      <c r="D115" s="239" t="s">
        <v>26</v>
      </c>
      <c r="E115" s="255" t="s">
        <v>84</v>
      </c>
      <c r="F115" s="239" t="s">
        <v>148</v>
      </c>
      <c r="G115" s="239" t="s">
        <v>147</v>
      </c>
      <c r="H115" s="239" t="s">
        <v>102</v>
      </c>
      <c r="I115" s="255"/>
      <c r="J115" s="240" t="s">
        <v>892</v>
      </c>
      <c r="K115" s="257" t="s">
        <v>941</v>
      </c>
      <c r="L115" s="258">
        <v>35430747</v>
      </c>
      <c r="M115" s="258">
        <v>35572470</v>
      </c>
      <c r="N115" s="359">
        <v>44197</v>
      </c>
      <c r="O115" s="256">
        <v>2</v>
      </c>
      <c r="P115" s="256">
        <v>12</v>
      </c>
      <c r="Q115" s="256"/>
      <c r="R115" s="255" t="s">
        <v>892</v>
      </c>
      <c r="S115" s="256"/>
      <c r="T115" s="256" t="s">
        <v>892</v>
      </c>
      <c r="U115" s="259"/>
      <c r="V115" s="259"/>
      <c r="W115" s="256"/>
      <c r="X115" s="256"/>
      <c r="Y115" s="256"/>
      <c r="Z115" s="260"/>
      <c r="AA115" s="261"/>
      <c r="AB115" s="262"/>
      <c r="AC115" s="260"/>
      <c r="AD115" s="256"/>
      <c r="AE115" s="260"/>
      <c r="AF115" s="260"/>
      <c r="AG115" s="260"/>
      <c r="AH115" s="260"/>
      <c r="AI115" s="263"/>
      <c r="AJ115" s="260"/>
      <c r="AK115" s="260"/>
      <c r="AL115" s="338">
        <v>35430747</v>
      </c>
      <c r="AM115" s="247">
        <v>35430747</v>
      </c>
      <c r="AN115" s="255"/>
      <c r="AO115" s="256" t="s">
        <v>157</v>
      </c>
      <c r="AP115" s="255" t="s">
        <v>155</v>
      </c>
      <c r="AQ115" s="240" t="s">
        <v>161</v>
      </c>
      <c r="AR115" s="264" t="s">
        <v>713</v>
      </c>
      <c r="AS115" s="256"/>
    </row>
    <row r="116" spans="1:45" s="223" customFormat="1" ht="99.75" x14ac:dyDescent="0.25">
      <c r="A116" s="356" t="s">
        <v>1623</v>
      </c>
      <c r="B116" s="255" t="s">
        <v>0</v>
      </c>
      <c r="C116" s="255" t="s">
        <v>5</v>
      </c>
      <c r="D116" s="239" t="s">
        <v>26</v>
      </c>
      <c r="E116" s="255" t="s">
        <v>84</v>
      </c>
      <c r="F116" s="239" t="s">
        <v>148</v>
      </c>
      <c r="G116" s="239" t="s">
        <v>147</v>
      </c>
      <c r="H116" s="239" t="s">
        <v>102</v>
      </c>
      <c r="I116" s="255"/>
      <c r="J116" s="240" t="s">
        <v>892</v>
      </c>
      <c r="K116" s="257" t="s">
        <v>942</v>
      </c>
      <c r="L116" s="258">
        <v>48400000</v>
      </c>
      <c r="M116" s="258">
        <v>48593600</v>
      </c>
      <c r="N116" s="359">
        <v>44197</v>
      </c>
      <c r="O116" s="256">
        <v>2</v>
      </c>
      <c r="P116" s="256">
        <v>12</v>
      </c>
      <c r="Q116" s="256"/>
      <c r="R116" s="255" t="s">
        <v>892</v>
      </c>
      <c r="S116" s="256"/>
      <c r="T116" s="256" t="s">
        <v>892</v>
      </c>
      <c r="U116" s="259"/>
      <c r="V116" s="259"/>
      <c r="W116" s="256"/>
      <c r="X116" s="256"/>
      <c r="Y116" s="256"/>
      <c r="Z116" s="260"/>
      <c r="AA116" s="261"/>
      <c r="AB116" s="262"/>
      <c r="AC116" s="260"/>
      <c r="AD116" s="256"/>
      <c r="AE116" s="260"/>
      <c r="AF116" s="260"/>
      <c r="AG116" s="260"/>
      <c r="AH116" s="260"/>
      <c r="AI116" s="263"/>
      <c r="AJ116" s="260"/>
      <c r="AK116" s="260"/>
      <c r="AL116" s="338">
        <v>48400000</v>
      </c>
      <c r="AM116" s="247">
        <v>48400000</v>
      </c>
      <c r="AN116" s="255"/>
      <c r="AO116" s="256" t="s">
        <v>157</v>
      </c>
      <c r="AP116" s="255" t="s">
        <v>155</v>
      </c>
      <c r="AQ116" s="240" t="s">
        <v>161</v>
      </c>
      <c r="AR116" s="264" t="s">
        <v>713</v>
      </c>
      <c r="AS116" s="256"/>
    </row>
    <row r="117" spans="1:45" s="223" customFormat="1" ht="99.75" x14ac:dyDescent="0.25">
      <c r="A117" s="356" t="s">
        <v>1623</v>
      </c>
      <c r="B117" s="255" t="s">
        <v>0</v>
      </c>
      <c r="C117" s="255" t="s">
        <v>5</v>
      </c>
      <c r="D117" s="239" t="s">
        <v>26</v>
      </c>
      <c r="E117" s="255" t="s">
        <v>84</v>
      </c>
      <c r="F117" s="239" t="s">
        <v>148</v>
      </c>
      <c r="G117" s="239" t="s">
        <v>147</v>
      </c>
      <c r="H117" s="239" t="s">
        <v>102</v>
      </c>
      <c r="I117" s="255"/>
      <c r="J117" s="240" t="s">
        <v>892</v>
      </c>
      <c r="K117" s="257" t="s">
        <v>943</v>
      </c>
      <c r="L117" s="258">
        <v>57200000</v>
      </c>
      <c r="M117" s="258">
        <v>57428800</v>
      </c>
      <c r="N117" s="359">
        <v>44197</v>
      </c>
      <c r="O117" s="256">
        <v>2</v>
      </c>
      <c r="P117" s="256">
        <v>12</v>
      </c>
      <c r="Q117" s="256"/>
      <c r="R117" s="255" t="s">
        <v>892</v>
      </c>
      <c r="S117" s="256"/>
      <c r="T117" s="256" t="s">
        <v>892</v>
      </c>
      <c r="U117" s="259"/>
      <c r="V117" s="259"/>
      <c r="W117" s="256"/>
      <c r="X117" s="256"/>
      <c r="Y117" s="256"/>
      <c r="Z117" s="260"/>
      <c r="AA117" s="261"/>
      <c r="AB117" s="262"/>
      <c r="AC117" s="260"/>
      <c r="AD117" s="256"/>
      <c r="AE117" s="260"/>
      <c r="AF117" s="260"/>
      <c r="AG117" s="260"/>
      <c r="AH117" s="260"/>
      <c r="AI117" s="263"/>
      <c r="AJ117" s="260"/>
      <c r="AK117" s="260"/>
      <c r="AL117" s="338">
        <v>57200000</v>
      </c>
      <c r="AM117" s="247">
        <v>57200000</v>
      </c>
      <c r="AN117" s="255"/>
      <c r="AO117" s="256" t="s">
        <v>157</v>
      </c>
      <c r="AP117" s="255" t="s">
        <v>155</v>
      </c>
      <c r="AQ117" s="240" t="s">
        <v>161</v>
      </c>
      <c r="AR117" s="264" t="s">
        <v>713</v>
      </c>
      <c r="AS117" s="256"/>
    </row>
    <row r="118" spans="1:45" s="223" customFormat="1" ht="99.75" x14ac:dyDescent="0.25">
      <c r="A118" s="356" t="s">
        <v>1623</v>
      </c>
      <c r="B118" s="255" t="s">
        <v>0</v>
      </c>
      <c r="C118" s="255" t="s">
        <v>5</v>
      </c>
      <c r="D118" s="239" t="s">
        <v>26</v>
      </c>
      <c r="E118" s="255" t="s">
        <v>84</v>
      </c>
      <c r="F118" s="239" t="s">
        <v>148</v>
      </c>
      <c r="G118" s="239" t="s">
        <v>147</v>
      </c>
      <c r="H118" s="239" t="s">
        <v>102</v>
      </c>
      <c r="I118" s="255"/>
      <c r="J118" s="240" t="s">
        <v>892</v>
      </c>
      <c r="K118" s="257" t="s">
        <v>944</v>
      </c>
      <c r="L118" s="258">
        <v>82949900</v>
      </c>
      <c r="M118" s="258">
        <v>83281700</v>
      </c>
      <c r="N118" s="359">
        <v>44197</v>
      </c>
      <c r="O118" s="256">
        <v>2</v>
      </c>
      <c r="P118" s="256">
        <v>12</v>
      </c>
      <c r="Q118" s="256"/>
      <c r="R118" s="255" t="s">
        <v>892</v>
      </c>
      <c r="S118" s="256"/>
      <c r="T118" s="256" t="s">
        <v>892</v>
      </c>
      <c r="U118" s="259"/>
      <c r="V118" s="259"/>
      <c r="W118" s="256"/>
      <c r="X118" s="256"/>
      <c r="Y118" s="256"/>
      <c r="Z118" s="260"/>
      <c r="AA118" s="261"/>
      <c r="AB118" s="262"/>
      <c r="AC118" s="260"/>
      <c r="AD118" s="256"/>
      <c r="AE118" s="260"/>
      <c r="AF118" s="260"/>
      <c r="AG118" s="260"/>
      <c r="AH118" s="260"/>
      <c r="AI118" s="263"/>
      <c r="AJ118" s="260"/>
      <c r="AK118" s="260"/>
      <c r="AL118" s="338">
        <v>82949900</v>
      </c>
      <c r="AM118" s="247">
        <v>82949900</v>
      </c>
      <c r="AN118" s="255"/>
      <c r="AO118" s="256" t="s">
        <v>157</v>
      </c>
      <c r="AP118" s="255" t="s">
        <v>155</v>
      </c>
      <c r="AQ118" s="240" t="s">
        <v>161</v>
      </c>
      <c r="AR118" s="264" t="s">
        <v>713</v>
      </c>
      <c r="AS118" s="256"/>
    </row>
    <row r="119" spans="1:45" s="223" customFormat="1" ht="99.75" x14ac:dyDescent="0.25">
      <c r="A119" s="356" t="s">
        <v>1623</v>
      </c>
      <c r="B119" s="255" t="s">
        <v>0</v>
      </c>
      <c r="C119" s="255" t="s">
        <v>5</v>
      </c>
      <c r="D119" s="239" t="s">
        <v>26</v>
      </c>
      <c r="E119" s="255" t="s">
        <v>84</v>
      </c>
      <c r="F119" s="239" t="s">
        <v>148</v>
      </c>
      <c r="G119" s="239" t="s">
        <v>147</v>
      </c>
      <c r="H119" s="239" t="s">
        <v>102</v>
      </c>
      <c r="I119" s="255"/>
      <c r="J119" s="240" t="s">
        <v>892</v>
      </c>
      <c r="K119" s="257" t="s">
        <v>945</v>
      </c>
      <c r="L119" s="258">
        <v>55000000</v>
      </c>
      <c r="M119" s="258">
        <v>55220000</v>
      </c>
      <c r="N119" s="359">
        <v>44197</v>
      </c>
      <c r="O119" s="256">
        <v>2</v>
      </c>
      <c r="P119" s="256">
        <v>12</v>
      </c>
      <c r="Q119" s="256"/>
      <c r="R119" s="255" t="s">
        <v>892</v>
      </c>
      <c r="S119" s="256"/>
      <c r="T119" s="256" t="s">
        <v>892</v>
      </c>
      <c r="U119" s="259"/>
      <c r="V119" s="259"/>
      <c r="W119" s="256"/>
      <c r="X119" s="256"/>
      <c r="Y119" s="256"/>
      <c r="Z119" s="260"/>
      <c r="AA119" s="261"/>
      <c r="AB119" s="262"/>
      <c r="AC119" s="260"/>
      <c r="AD119" s="256"/>
      <c r="AE119" s="260"/>
      <c r="AF119" s="260"/>
      <c r="AG119" s="260"/>
      <c r="AH119" s="260"/>
      <c r="AI119" s="263"/>
      <c r="AJ119" s="260"/>
      <c r="AK119" s="260"/>
      <c r="AL119" s="338">
        <v>55000000</v>
      </c>
      <c r="AM119" s="247">
        <v>55000000</v>
      </c>
      <c r="AN119" s="255"/>
      <c r="AO119" s="256" t="s">
        <v>157</v>
      </c>
      <c r="AP119" s="255" t="s">
        <v>155</v>
      </c>
      <c r="AQ119" s="240" t="s">
        <v>161</v>
      </c>
      <c r="AR119" s="264" t="s">
        <v>713</v>
      </c>
      <c r="AS119" s="256"/>
    </row>
    <row r="120" spans="1:45" s="223" customFormat="1" ht="99.75" x14ac:dyDescent="0.25">
      <c r="A120" s="356" t="s">
        <v>1623</v>
      </c>
      <c r="B120" s="255" t="s">
        <v>0</v>
      </c>
      <c r="C120" s="255" t="s">
        <v>5</v>
      </c>
      <c r="D120" s="239" t="s">
        <v>26</v>
      </c>
      <c r="E120" s="255" t="s">
        <v>84</v>
      </c>
      <c r="F120" s="239" t="s">
        <v>148</v>
      </c>
      <c r="G120" s="239" t="s">
        <v>147</v>
      </c>
      <c r="H120" s="239" t="s">
        <v>102</v>
      </c>
      <c r="I120" s="255"/>
      <c r="J120" s="240" t="s">
        <v>892</v>
      </c>
      <c r="K120" s="257" t="s">
        <v>946</v>
      </c>
      <c r="L120" s="258">
        <v>72601903</v>
      </c>
      <c r="M120" s="258">
        <v>72892311</v>
      </c>
      <c r="N120" s="359">
        <v>44197</v>
      </c>
      <c r="O120" s="256">
        <v>2</v>
      </c>
      <c r="P120" s="256">
        <v>12</v>
      </c>
      <c r="Q120" s="256"/>
      <c r="R120" s="255" t="s">
        <v>892</v>
      </c>
      <c r="S120" s="256"/>
      <c r="T120" s="256" t="s">
        <v>892</v>
      </c>
      <c r="U120" s="259"/>
      <c r="V120" s="259"/>
      <c r="W120" s="256"/>
      <c r="X120" s="256"/>
      <c r="Y120" s="256"/>
      <c r="Z120" s="260"/>
      <c r="AA120" s="261"/>
      <c r="AB120" s="262"/>
      <c r="AC120" s="260"/>
      <c r="AD120" s="256"/>
      <c r="AE120" s="260"/>
      <c r="AF120" s="260"/>
      <c r="AG120" s="260"/>
      <c r="AH120" s="260"/>
      <c r="AI120" s="263"/>
      <c r="AJ120" s="260"/>
      <c r="AK120" s="260"/>
      <c r="AL120" s="338">
        <v>72601903</v>
      </c>
      <c r="AM120" s="247">
        <v>72601903</v>
      </c>
      <c r="AN120" s="255"/>
      <c r="AO120" s="256" t="s">
        <v>157</v>
      </c>
      <c r="AP120" s="255" t="s">
        <v>155</v>
      </c>
      <c r="AQ120" s="240" t="s">
        <v>161</v>
      </c>
      <c r="AR120" s="264" t="s">
        <v>713</v>
      </c>
      <c r="AS120" s="256"/>
    </row>
    <row r="121" spans="1:45" s="223" customFormat="1" ht="99.75" x14ac:dyDescent="0.25">
      <c r="A121" s="356" t="s">
        <v>1623</v>
      </c>
      <c r="B121" s="255" t="s">
        <v>0</v>
      </c>
      <c r="C121" s="255" t="s">
        <v>5</v>
      </c>
      <c r="D121" s="239" t="s">
        <v>26</v>
      </c>
      <c r="E121" s="255" t="s">
        <v>84</v>
      </c>
      <c r="F121" s="239" t="s">
        <v>148</v>
      </c>
      <c r="G121" s="239" t="s">
        <v>147</v>
      </c>
      <c r="H121" s="239" t="s">
        <v>102</v>
      </c>
      <c r="I121" s="255"/>
      <c r="J121" s="240" t="s">
        <v>892</v>
      </c>
      <c r="K121" s="257" t="s">
        <v>947</v>
      </c>
      <c r="L121" s="258">
        <v>36059067</v>
      </c>
      <c r="M121" s="258">
        <v>36203303</v>
      </c>
      <c r="N121" s="359">
        <v>44197</v>
      </c>
      <c r="O121" s="256">
        <v>2</v>
      </c>
      <c r="P121" s="256">
        <v>12</v>
      </c>
      <c r="Q121" s="256"/>
      <c r="R121" s="255" t="s">
        <v>892</v>
      </c>
      <c r="S121" s="256"/>
      <c r="T121" s="256" t="s">
        <v>892</v>
      </c>
      <c r="U121" s="259"/>
      <c r="V121" s="259"/>
      <c r="W121" s="256"/>
      <c r="X121" s="256"/>
      <c r="Y121" s="256"/>
      <c r="Z121" s="260"/>
      <c r="AA121" s="261"/>
      <c r="AB121" s="262"/>
      <c r="AC121" s="260"/>
      <c r="AD121" s="256"/>
      <c r="AE121" s="260"/>
      <c r="AF121" s="260"/>
      <c r="AG121" s="260"/>
      <c r="AH121" s="260"/>
      <c r="AI121" s="263"/>
      <c r="AJ121" s="260"/>
      <c r="AK121" s="260"/>
      <c r="AL121" s="338">
        <v>36059067</v>
      </c>
      <c r="AM121" s="247">
        <v>36059067</v>
      </c>
      <c r="AN121" s="255"/>
      <c r="AO121" s="256" t="s">
        <v>157</v>
      </c>
      <c r="AP121" s="255" t="s">
        <v>155</v>
      </c>
      <c r="AQ121" s="240" t="s">
        <v>161</v>
      </c>
      <c r="AR121" s="264" t="s">
        <v>713</v>
      </c>
      <c r="AS121" s="256"/>
    </row>
    <row r="122" spans="1:45" s="223" customFormat="1" ht="71.25" x14ac:dyDescent="0.25">
      <c r="A122" s="356" t="s">
        <v>1623</v>
      </c>
      <c r="B122" s="255" t="s">
        <v>0</v>
      </c>
      <c r="C122" s="255" t="s">
        <v>5</v>
      </c>
      <c r="D122" s="239" t="s">
        <v>26</v>
      </c>
      <c r="E122" s="255" t="s">
        <v>84</v>
      </c>
      <c r="F122" s="255" t="s">
        <v>148</v>
      </c>
      <c r="G122" s="255" t="s">
        <v>147</v>
      </c>
      <c r="H122" s="255" t="s">
        <v>102</v>
      </c>
      <c r="I122" s="255"/>
      <c r="J122" s="240" t="s">
        <v>892</v>
      </c>
      <c r="K122" s="257" t="s">
        <v>948</v>
      </c>
      <c r="L122" s="258">
        <v>50000000</v>
      </c>
      <c r="M122" s="258">
        <v>50200000</v>
      </c>
      <c r="N122" s="369">
        <v>44228</v>
      </c>
      <c r="O122" s="256">
        <v>3</v>
      </c>
      <c r="P122" s="256">
        <v>12</v>
      </c>
      <c r="Q122" s="256"/>
      <c r="R122" s="255" t="s">
        <v>892</v>
      </c>
      <c r="S122" s="256"/>
      <c r="T122" s="256" t="s">
        <v>892</v>
      </c>
      <c r="U122" s="259"/>
      <c r="V122" s="259"/>
      <c r="W122" s="256"/>
      <c r="X122" s="256"/>
      <c r="Y122" s="256"/>
      <c r="Z122" s="260"/>
      <c r="AA122" s="261"/>
      <c r="AB122" s="262"/>
      <c r="AC122" s="260"/>
      <c r="AD122" s="256"/>
      <c r="AE122" s="260"/>
      <c r="AF122" s="260"/>
      <c r="AG122" s="260"/>
      <c r="AH122" s="260"/>
      <c r="AI122" s="263" t="s">
        <v>949</v>
      </c>
      <c r="AJ122" s="260"/>
      <c r="AK122" s="260"/>
      <c r="AL122" s="338">
        <v>50000000</v>
      </c>
      <c r="AM122" s="247">
        <v>50000000</v>
      </c>
      <c r="AN122" s="255"/>
      <c r="AO122" s="256" t="s">
        <v>159</v>
      </c>
      <c r="AP122" s="255" t="s">
        <v>155</v>
      </c>
      <c r="AQ122" s="240" t="s">
        <v>161</v>
      </c>
      <c r="AR122" s="264" t="s">
        <v>675</v>
      </c>
      <c r="AS122" s="256" t="s">
        <v>950</v>
      </c>
    </row>
    <row r="123" spans="1:45" s="223" customFormat="1" ht="71.25" x14ac:dyDescent="0.25">
      <c r="A123" s="356" t="s">
        <v>1623</v>
      </c>
      <c r="B123" s="255" t="s">
        <v>0</v>
      </c>
      <c r="C123" s="255" t="s">
        <v>5</v>
      </c>
      <c r="D123" s="239" t="s">
        <v>26</v>
      </c>
      <c r="E123" s="255" t="s">
        <v>84</v>
      </c>
      <c r="F123" s="255" t="s">
        <v>148</v>
      </c>
      <c r="G123" s="255" t="s">
        <v>147</v>
      </c>
      <c r="H123" s="255" t="s">
        <v>102</v>
      </c>
      <c r="I123" s="255"/>
      <c r="J123" s="240" t="s">
        <v>892</v>
      </c>
      <c r="K123" s="257" t="s">
        <v>951</v>
      </c>
      <c r="L123" s="258">
        <v>50000000</v>
      </c>
      <c r="M123" s="258">
        <v>50200000</v>
      </c>
      <c r="N123" s="369">
        <v>44228</v>
      </c>
      <c r="O123" s="256">
        <v>3</v>
      </c>
      <c r="P123" s="256">
        <v>12</v>
      </c>
      <c r="Q123" s="256"/>
      <c r="R123" s="255" t="s">
        <v>892</v>
      </c>
      <c r="S123" s="256"/>
      <c r="T123" s="256" t="s">
        <v>892</v>
      </c>
      <c r="U123" s="259"/>
      <c r="V123" s="259"/>
      <c r="W123" s="256"/>
      <c r="X123" s="256"/>
      <c r="Y123" s="256"/>
      <c r="Z123" s="260"/>
      <c r="AA123" s="261"/>
      <c r="AB123" s="262"/>
      <c r="AC123" s="260"/>
      <c r="AD123" s="256"/>
      <c r="AE123" s="260"/>
      <c r="AF123" s="260"/>
      <c r="AG123" s="260"/>
      <c r="AH123" s="260"/>
      <c r="AI123" s="263" t="s">
        <v>949</v>
      </c>
      <c r="AJ123" s="260"/>
      <c r="AK123" s="260"/>
      <c r="AL123" s="338">
        <v>50000000</v>
      </c>
      <c r="AM123" s="247">
        <v>50000000</v>
      </c>
      <c r="AN123" s="255"/>
      <c r="AO123" s="256" t="s">
        <v>159</v>
      </c>
      <c r="AP123" s="255" t="s">
        <v>155</v>
      </c>
      <c r="AQ123" s="240" t="s">
        <v>161</v>
      </c>
      <c r="AR123" s="264" t="s">
        <v>675</v>
      </c>
      <c r="AS123" s="256" t="s">
        <v>950</v>
      </c>
    </row>
    <row r="124" spans="1:45" s="223" customFormat="1" ht="71.25" x14ac:dyDescent="0.25">
      <c r="A124" s="356" t="s">
        <v>1623</v>
      </c>
      <c r="B124" s="255" t="s">
        <v>0</v>
      </c>
      <c r="C124" s="255" t="s">
        <v>5</v>
      </c>
      <c r="D124" s="239" t="s">
        <v>26</v>
      </c>
      <c r="E124" s="255" t="s">
        <v>84</v>
      </c>
      <c r="F124" s="255" t="s">
        <v>148</v>
      </c>
      <c r="G124" s="255" t="s">
        <v>147</v>
      </c>
      <c r="H124" s="255" t="s">
        <v>102</v>
      </c>
      <c r="I124" s="255"/>
      <c r="J124" s="240" t="s">
        <v>892</v>
      </c>
      <c r="K124" s="257" t="s">
        <v>952</v>
      </c>
      <c r="L124" s="258">
        <v>50000000</v>
      </c>
      <c r="M124" s="258">
        <v>50200000</v>
      </c>
      <c r="N124" s="369">
        <v>44228</v>
      </c>
      <c r="O124" s="256">
        <v>3</v>
      </c>
      <c r="P124" s="256">
        <v>12</v>
      </c>
      <c r="Q124" s="256"/>
      <c r="R124" s="255" t="s">
        <v>892</v>
      </c>
      <c r="S124" s="256"/>
      <c r="T124" s="256" t="s">
        <v>892</v>
      </c>
      <c r="U124" s="259"/>
      <c r="V124" s="259"/>
      <c r="W124" s="256"/>
      <c r="X124" s="256"/>
      <c r="Y124" s="256"/>
      <c r="Z124" s="260"/>
      <c r="AA124" s="261"/>
      <c r="AB124" s="262"/>
      <c r="AC124" s="260"/>
      <c r="AD124" s="256"/>
      <c r="AE124" s="260"/>
      <c r="AF124" s="260"/>
      <c r="AG124" s="260"/>
      <c r="AH124" s="260"/>
      <c r="AI124" s="263" t="s">
        <v>949</v>
      </c>
      <c r="AJ124" s="260"/>
      <c r="AK124" s="260"/>
      <c r="AL124" s="338">
        <v>50000000</v>
      </c>
      <c r="AM124" s="247">
        <v>50000000</v>
      </c>
      <c r="AN124" s="255"/>
      <c r="AO124" s="256" t="s">
        <v>159</v>
      </c>
      <c r="AP124" s="255" t="s">
        <v>155</v>
      </c>
      <c r="AQ124" s="240" t="s">
        <v>161</v>
      </c>
      <c r="AR124" s="264" t="s">
        <v>675</v>
      </c>
      <c r="AS124" s="256" t="s">
        <v>950</v>
      </c>
    </row>
    <row r="125" spans="1:45" s="223" customFormat="1" ht="42.75" customHeight="1" x14ac:dyDescent="0.25">
      <c r="A125" s="356" t="s">
        <v>1623</v>
      </c>
      <c r="B125" s="255" t="s">
        <v>0</v>
      </c>
      <c r="C125" s="255" t="s">
        <v>5</v>
      </c>
      <c r="D125" s="239" t="s">
        <v>26</v>
      </c>
      <c r="E125" s="255" t="s">
        <v>84</v>
      </c>
      <c r="F125" s="239" t="s">
        <v>148</v>
      </c>
      <c r="G125" s="239" t="s">
        <v>147</v>
      </c>
      <c r="H125" s="239" t="s">
        <v>102</v>
      </c>
      <c r="I125" s="255"/>
      <c r="J125" s="240" t="s">
        <v>892</v>
      </c>
      <c r="K125" s="257" t="s">
        <v>953</v>
      </c>
      <c r="L125" s="258">
        <v>10000000</v>
      </c>
      <c r="M125" s="258">
        <v>10040000</v>
      </c>
      <c r="N125" s="359">
        <v>44228</v>
      </c>
      <c r="O125" s="256">
        <v>3</v>
      </c>
      <c r="P125" s="256">
        <v>12</v>
      </c>
      <c r="Q125" s="256"/>
      <c r="R125" s="255" t="s">
        <v>892</v>
      </c>
      <c r="S125" s="256"/>
      <c r="T125" s="256" t="s">
        <v>892</v>
      </c>
      <c r="U125" s="259"/>
      <c r="V125" s="259"/>
      <c r="W125" s="256"/>
      <c r="X125" s="256"/>
      <c r="Y125" s="256"/>
      <c r="Z125" s="260"/>
      <c r="AA125" s="261"/>
      <c r="AB125" s="262"/>
      <c r="AC125" s="260"/>
      <c r="AD125" s="256"/>
      <c r="AE125" s="260"/>
      <c r="AF125" s="260"/>
      <c r="AG125" s="260"/>
      <c r="AH125" s="260"/>
      <c r="AI125" s="263" t="s">
        <v>954</v>
      </c>
      <c r="AJ125" s="260"/>
      <c r="AK125" s="260"/>
      <c r="AL125" s="338">
        <v>10000000</v>
      </c>
      <c r="AM125" s="247">
        <v>10000000</v>
      </c>
      <c r="AN125" s="255"/>
      <c r="AO125" s="256" t="s">
        <v>157</v>
      </c>
      <c r="AP125" s="255" t="s">
        <v>155</v>
      </c>
      <c r="AQ125" s="240" t="s">
        <v>161</v>
      </c>
      <c r="AR125" s="264" t="s">
        <v>675</v>
      </c>
      <c r="AS125" s="256" t="s">
        <v>950</v>
      </c>
    </row>
    <row r="126" spans="1:45" s="223" customFormat="1" ht="81" customHeight="1" x14ac:dyDescent="0.25">
      <c r="A126" s="356" t="s">
        <v>1623</v>
      </c>
      <c r="B126" s="255" t="s">
        <v>0</v>
      </c>
      <c r="C126" s="255" t="s">
        <v>5</v>
      </c>
      <c r="D126" s="239" t="s">
        <v>26</v>
      </c>
      <c r="E126" s="255" t="s">
        <v>84</v>
      </c>
      <c r="F126" s="239" t="s">
        <v>148</v>
      </c>
      <c r="G126" s="239" t="s">
        <v>147</v>
      </c>
      <c r="H126" s="239" t="s">
        <v>102</v>
      </c>
      <c r="I126" s="255"/>
      <c r="J126" s="240" t="s">
        <v>892</v>
      </c>
      <c r="K126" s="257" t="s">
        <v>955</v>
      </c>
      <c r="L126" s="258">
        <v>10000000</v>
      </c>
      <c r="M126" s="258">
        <v>10040000</v>
      </c>
      <c r="N126" s="359">
        <v>44228</v>
      </c>
      <c r="O126" s="256">
        <v>3</v>
      </c>
      <c r="P126" s="256">
        <v>12</v>
      </c>
      <c r="Q126" s="256"/>
      <c r="R126" s="255" t="s">
        <v>892</v>
      </c>
      <c r="S126" s="256"/>
      <c r="T126" s="256" t="s">
        <v>892</v>
      </c>
      <c r="U126" s="259"/>
      <c r="V126" s="259"/>
      <c r="W126" s="256"/>
      <c r="X126" s="256"/>
      <c r="Y126" s="256"/>
      <c r="Z126" s="260"/>
      <c r="AA126" s="261"/>
      <c r="AB126" s="262"/>
      <c r="AC126" s="260"/>
      <c r="AD126" s="256"/>
      <c r="AE126" s="260"/>
      <c r="AF126" s="260"/>
      <c r="AG126" s="260"/>
      <c r="AH126" s="260"/>
      <c r="AI126" s="263" t="s">
        <v>954</v>
      </c>
      <c r="AJ126" s="260"/>
      <c r="AK126" s="260"/>
      <c r="AL126" s="338">
        <v>10000000</v>
      </c>
      <c r="AM126" s="247">
        <v>10000000</v>
      </c>
      <c r="AN126" s="255"/>
      <c r="AO126" s="256" t="s">
        <v>157</v>
      </c>
      <c r="AP126" s="255" t="s">
        <v>155</v>
      </c>
      <c r="AQ126" s="240" t="s">
        <v>161</v>
      </c>
      <c r="AR126" s="264" t="s">
        <v>675</v>
      </c>
      <c r="AS126" s="256" t="s">
        <v>950</v>
      </c>
    </row>
    <row r="127" spans="1:45" s="223" customFormat="1" ht="71.25" x14ac:dyDescent="0.25">
      <c r="A127" s="356" t="s">
        <v>1623</v>
      </c>
      <c r="B127" s="255" t="s">
        <v>0</v>
      </c>
      <c r="C127" s="255" t="s">
        <v>5</v>
      </c>
      <c r="D127" s="240" t="s">
        <v>26</v>
      </c>
      <c r="E127" s="255" t="s">
        <v>84</v>
      </c>
      <c r="F127" s="255" t="s">
        <v>148</v>
      </c>
      <c r="G127" s="255" t="s">
        <v>147</v>
      </c>
      <c r="H127" s="255" t="s">
        <v>102</v>
      </c>
      <c r="I127" s="239" t="s">
        <v>126</v>
      </c>
      <c r="J127" s="240" t="s">
        <v>415</v>
      </c>
      <c r="K127" s="257" t="s">
        <v>956</v>
      </c>
      <c r="L127" s="258">
        <v>10000000</v>
      </c>
      <c r="M127" s="258">
        <v>10040000</v>
      </c>
      <c r="N127" s="370">
        <v>44197</v>
      </c>
      <c r="O127" s="256">
        <v>4</v>
      </c>
      <c r="P127" s="256">
        <v>12</v>
      </c>
      <c r="Q127" s="256"/>
      <c r="R127" s="255" t="s">
        <v>892</v>
      </c>
      <c r="S127" s="256"/>
      <c r="T127" s="256" t="s">
        <v>892</v>
      </c>
      <c r="U127" s="259"/>
      <c r="V127" s="259"/>
      <c r="W127" s="256"/>
      <c r="X127" s="256"/>
      <c r="Y127" s="256"/>
      <c r="Z127" s="260"/>
      <c r="AA127" s="261"/>
      <c r="AB127" s="262"/>
      <c r="AC127" s="260"/>
      <c r="AD127" s="256"/>
      <c r="AE127" s="260"/>
      <c r="AF127" s="260"/>
      <c r="AG127" s="260"/>
      <c r="AH127" s="260"/>
      <c r="AI127" s="263" t="s">
        <v>957</v>
      </c>
      <c r="AJ127" s="260"/>
      <c r="AK127" s="260"/>
      <c r="AL127" s="338">
        <v>10000000</v>
      </c>
      <c r="AM127" s="247">
        <v>10000000</v>
      </c>
      <c r="AN127" s="255"/>
      <c r="AO127" s="256" t="s">
        <v>159</v>
      </c>
      <c r="AP127" s="255" t="s">
        <v>155</v>
      </c>
      <c r="AQ127" s="256" t="s">
        <v>156</v>
      </c>
      <c r="AR127" s="264" t="s">
        <v>675</v>
      </c>
      <c r="AS127" s="256" t="s">
        <v>958</v>
      </c>
    </row>
    <row r="128" spans="1:45" s="223" customFormat="1" ht="71.25" x14ac:dyDescent="0.25">
      <c r="A128" s="356" t="s">
        <v>1623</v>
      </c>
      <c r="B128" s="255" t="s">
        <v>0</v>
      </c>
      <c r="C128" s="255" t="s">
        <v>5</v>
      </c>
      <c r="D128" s="239" t="s">
        <v>26</v>
      </c>
      <c r="E128" s="255" t="s">
        <v>84</v>
      </c>
      <c r="F128" s="255" t="s">
        <v>148</v>
      </c>
      <c r="G128" s="255" t="s">
        <v>147</v>
      </c>
      <c r="H128" s="255" t="s">
        <v>102</v>
      </c>
      <c r="I128" s="239" t="s">
        <v>126</v>
      </c>
      <c r="J128" s="240" t="s">
        <v>415</v>
      </c>
      <c r="K128" s="257" t="s">
        <v>959</v>
      </c>
      <c r="L128" s="258">
        <v>454922512</v>
      </c>
      <c r="M128" s="258">
        <v>456742202</v>
      </c>
      <c r="N128" s="370">
        <v>44228</v>
      </c>
      <c r="O128" s="256">
        <v>4</v>
      </c>
      <c r="P128" s="256">
        <v>12</v>
      </c>
      <c r="Q128" s="256"/>
      <c r="R128" s="255" t="s">
        <v>892</v>
      </c>
      <c r="S128" s="256"/>
      <c r="T128" s="256" t="s">
        <v>892</v>
      </c>
      <c r="U128" s="259"/>
      <c r="V128" s="259"/>
      <c r="W128" s="256"/>
      <c r="X128" s="256"/>
      <c r="Y128" s="256"/>
      <c r="Z128" s="260"/>
      <c r="AA128" s="261"/>
      <c r="AB128" s="262"/>
      <c r="AC128" s="260"/>
      <c r="AD128" s="256"/>
      <c r="AE128" s="260"/>
      <c r="AF128" s="260"/>
      <c r="AG128" s="260"/>
      <c r="AH128" s="260"/>
      <c r="AI128" s="263"/>
      <c r="AJ128" s="260"/>
      <c r="AK128" s="260"/>
      <c r="AL128" s="338">
        <v>454922512</v>
      </c>
      <c r="AM128" s="247">
        <v>454922512</v>
      </c>
      <c r="AN128" s="255"/>
      <c r="AO128" s="256" t="s">
        <v>159</v>
      </c>
      <c r="AP128" s="255" t="s">
        <v>155</v>
      </c>
      <c r="AQ128" s="256" t="s">
        <v>158</v>
      </c>
      <c r="AR128" s="264" t="s">
        <v>675</v>
      </c>
      <c r="AS128" s="256" t="s">
        <v>960</v>
      </c>
    </row>
    <row r="129" spans="1:45" s="223" customFormat="1" ht="99.75" x14ac:dyDescent="0.25">
      <c r="A129" s="356" t="s">
        <v>1623</v>
      </c>
      <c r="B129" s="255" t="s">
        <v>0</v>
      </c>
      <c r="C129" s="255" t="s">
        <v>4</v>
      </c>
      <c r="D129" s="239" t="s">
        <v>25</v>
      </c>
      <c r="E129" s="255" t="s">
        <v>83</v>
      </c>
      <c r="F129" s="255" t="s">
        <v>88</v>
      </c>
      <c r="G129" s="255" t="s">
        <v>94</v>
      </c>
      <c r="H129" s="255" t="s">
        <v>102</v>
      </c>
      <c r="I129" s="255"/>
      <c r="J129" s="240" t="s">
        <v>892</v>
      </c>
      <c r="K129" s="257" t="s">
        <v>961</v>
      </c>
      <c r="L129" s="258">
        <v>10500000</v>
      </c>
      <c r="M129" s="258">
        <v>10542000</v>
      </c>
      <c r="N129" s="369">
        <v>44166</v>
      </c>
      <c r="O129" s="256">
        <v>1</v>
      </c>
      <c r="P129" s="256">
        <v>12</v>
      </c>
      <c r="Q129" s="256"/>
      <c r="R129" s="255" t="s">
        <v>892</v>
      </c>
      <c r="S129" s="256"/>
      <c r="T129" s="256" t="s">
        <v>892</v>
      </c>
      <c r="U129" s="259"/>
      <c r="V129" s="259"/>
      <c r="W129" s="256"/>
      <c r="X129" s="256"/>
      <c r="Y129" s="256"/>
      <c r="Z129" s="260"/>
      <c r="AA129" s="261"/>
      <c r="AB129" s="262"/>
      <c r="AC129" s="260"/>
      <c r="AD129" s="256"/>
      <c r="AE129" s="260"/>
      <c r="AF129" s="260"/>
      <c r="AG129" s="260"/>
      <c r="AH129" s="260">
        <v>3</v>
      </c>
      <c r="AI129" s="256">
        <v>3</v>
      </c>
      <c r="AJ129" s="260"/>
      <c r="AK129" s="260"/>
      <c r="AL129" s="338">
        <v>10500000</v>
      </c>
      <c r="AM129" s="247">
        <v>10500000</v>
      </c>
      <c r="AN129" s="255" t="s">
        <v>963</v>
      </c>
      <c r="AO129" s="256" t="s">
        <v>159</v>
      </c>
      <c r="AP129" s="255" t="s">
        <v>155</v>
      </c>
      <c r="AQ129" s="240" t="s">
        <v>161</v>
      </c>
      <c r="AR129" s="264" t="s">
        <v>676</v>
      </c>
      <c r="AS129" s="256" t="s">
        <v>962</v>
      </c>
    </row>
    <row r="130" spans="1:45" s="223" customFormat="1" ht="57" x14ac:dyDescent="0.25">
      <c r="A130" s="356" t="s">
        <v>1623</v>
      </c>
      <c r="B130" s="255" t="s">
        <v>0</v>
      </c>
      <c r="C130" s="255" t="s">
        <v>4</v>
      </c>
      <c r="D130" s="239" t="s">
        <v>25</v>
      </c>
      <c r="E130" s="255" t="s">
        <v>83</v>
      </c>
      <c r="F130" s="255" t="s">
        <v>88</v>
      </c>
      <c r="G130" s="255" t="s">
        <v>94</v>
      </c>
      <c r="H130" s="255" t="s">
        <v>102</v>
      </c>
      <c r="I130" s="255" t="s">
        <v>135</v>
      </c>
      <c r="J130" s="240" t="s">
        <v>563</v>
      </c>
      <c r="K130" s="257" t="s">
        <v>964</v>
      </c>
      <c r="L130" s="258">
        <v>20000000</v>
      </c>
      <c r="M130" s="258">
        <v>20080000</v>
      </c>
      <c r="N130" s="369">
        <v>44166</v>
      </c>
      <c r="O130" s="256">
        <v>1</v>
      </c>
      <c r="P130" s="256">
        <v>12</v>
      </c>
      <c r="Q130" s="256"/>
      <c r="R130" s="255" t="s">
        <v>892</v>
      </c>
      <c r="S130" s="256"/>
      <c r="T130" s="256" t="s">
        <v>892</v>
      </c>
      <c r="U130" s="259"/>
      <c r="V130" s="259"/>
      <c r="W130" s="256"/>
      <c r="X130" s="256"/>
      <c r="Y130" s="256"/>
      <c r="Z130" s="260"/>
      <c r="AA130" s="261"/>
      <c r="AB130" s="262"/>
      <c r="AC130" s="260"/>
      <c r="AD130" s="256"/>
      <c r="AE130" s="260"/>
      <c r="AF130" s="260"/>
      <c r="AG130" s="260"/>
      <c r="AH130" s="246" t="s">
        <v>1543</v>
      </c>
      <c r="AI130" s="256"/>
      <c r="AJ130" s="260"/>
      <c r="AK130" s="260"/>
      <c r="AL130" s="338">
        <v>20000000</v>
      </c>
      <c r="AM130" s="247">
        <v>20000000</v>
      </c>
      <c r="AN130" s="255" t="s">
        <v>966</v>
      </c>
      <c r="AO130" s="256" t="s">
        <v>159</v>
      </c>
      <c r="AP130" s="255" t="s">
        <v>155</v>
      </c>
      <c r="AQ130" s="240" t="s">
        <v>161</v>
      </c>
      <c r="AR130" s="264" t="s">
        <v>676</v>
      </c>
      <c r="AS130" s="256" t="s">
        <v>965</v>
      </c>
    </row>
    <row r="131" spans="1:45" s="223" customFormat="1" ht="85.5" x14ac:dyDescent="0.25">
      <c r="A131" s="356" t="s">
        <v>1623</v>
      </c>
      <c r="B131" s="255" t="s">
        <v>0</v>
      </c>
      <c r="C131" s="255" t="s">
        <v>4</v>
      </c>
      <c r="D131" s="239" t="s">
        <v>25</v>
      </c>
      <c r="E131" s="255" t="s">
        <v>83</v>
      </c>
      <c r="F131" s="255" t="s">
        <v>88</v>
      </c>
      <c r="G131" s="255" t="s">
        <v>94</v>
      </c>
      <c r="H131" s="255" t="s">
        <v>102</v>
      </c>
      <c r="I131" s="255"/>
      <c r="J131" s="240" t="s">
        <v>892</v>
      </c>
      <c r="K131" s="257" t="s">
        <v>967</v>
      </c>
      <c r="L131" s="258">
        <v>39254000</v>
      </c>
      <c r="M131" s="258">
        <v>39411016</v>
      </c>
      <c r="N131" s="369">
        <v>44166</v>
      </c>
      <c r="O131" s="256">
        <v>1</v>
      </c>
      <c r="P131" s="256">
        <v>12</v>
      </c>
      <c r="Q131" s="256"/>
      <c r="R131" s="255" t="s">
        <v>892</v>
      </c>
      <c r="S131" s="256"/>
      <c r="T131" s="256" t="s">
        <v>892</v>
      </c>
      <c r="U131" s="259"/>
      <c r="V131" s="259"/>
      <c r="W131" s="256"/>
      <c r="X131" s="256"/>
      <c r="Y131" s="256"/>
      <c r="Z131" s="260"/>
      <c r="AA131" s="261"/>
      <c r="AB131" s="262"/>
      <c r="AC131" s="260"/>
      <c r="AD131" s="256"/>
      <c r="AE131" s="260"/>
      <c r="AF131" s="260"/>
      <c r="AG131" s="260"/>
      <c r="AH131" s="260">
        <v>3</v>
      </c>
      <c r="AI131" s="256">
        <v>3</v>
      </c>
      <c r="AJ131" s="260"/>
      <c r="AK131" s="260"/>
      <c r="AL131" s="338">
        <v>39254000</v>
      </c>
      <c r="AM131" s="247">
        <v>39254000</v>
      </c>
      <c r="AN131" s="255" t="s">
        <v>969</v>
      </c>
      <c r="AO131" s="256" t="s">
        <v>159</v>
      </c>
      <c r="AP131" s="255" t="s">
        <v>155</v>
      </c>
      <c r="AQ131" s="240" t="s">
        <v>161</v>
      </c>
      <c r="AR131" s="264" t="s">
        <v>676</v>
      </c>
      <c r="AS131" s="256" t="s">
        <v>968</v>
      </c>
    </row>
    <row r="132" spans="1:45" s="223" customFormat="1" ht="128.25" x14ac:dyDescent="0.25">
      <c r="A132" s="356" t="s">
        <v>1623</v>
      </c>
      <c r="B132" s="255" t="s">
        <v>0</v>
      </c>
      <c r="C132" s="255" t="s">
        <v>4</v>
      </c>
      <c r="D132" s="239" t="s">
        <v>25</v>
      </c>
      <c r="E132" s="255" t="s">
        <v>83</v>
      </c>
      <c r="F132" s="239" t="s">
        <v>88</v>
      </c>
      <c r="G132" s="239" t="s">
        <v>94</v>
      </c>
      <c r="H132" s="239" t="s">
        <v>102</v>
      </c>
      <c r="I132" s="255"/>
      <c r="J132" s="240" t="s">
        <v>892</v>
      </c>
      <c r="K132" s="257" t="s">
        <v>970</v>
      </c>
      <c r="L132" s="258">
        <v>20000000</v>
      </c>
      <c r="M132" s="258">
        <v>20080000</v>
      </c>
      <c r="N132" s="359">
        <v>44166</v>
      </c>
      <c r="O132" s="256">
        <v>1</v>
      </c>
      <c r="P132" s="256">
        <v>12</v>
      </c>
      <c r="Q132" s="256"/>
      <c r="R132" s="255" t="s">
        <v>892</v>
      </c>
      <c r="S132" s="256"/>
      <c r="T132" s="256" t="s">
        <v>892</v>
      </c>
      <c r="U132" s="259"/>
      <c r="V132" s="259"/>
      <c r="W132" s="256"/>
      <c r="X132" s="256"/>
      <c r="Y132" s="256"/>
      <c r="Z132" s="260"/>
      <c r="AA132" s="261"/>
      <c r="AB132" s="262"/>
      <c r="AC132" s="260"/>
      <c r="AD132" s="256"/>
      <c r="AE132" s="260"/>
      <c r="AF132" s="260"/>
      <c r="AG132" s="260"/>
      <c r="AH132" s="246" t="s">
        <v>1543</v>
      </c>
      <c r="AI132" s="256"/>
      <c r="AJ132" s="260"/>
      <c r="AK132" s="260"/>
      <c r="AL132" s="338">
        <v>20000000</v>
      </c>
      <c r="AM132" s="247">
        <v>20000000</v>
      </c>
      <c r="AN132" s="255" t="s">
        <v>972</v>
      </c>
      <c r="AO132" s="256" t="s">
        <v>157</v>
      </c>
      <c r="AP132" s="255" t="s">
        <v>155</v>
      </c>
      <c r="AQ132" s="240" t="s">
        <v>161</v>
      </c>
      <c r="AR132" s="264" t="s">
        <v>676</v>
      </c>
      <c r="AS132" s="256" t="s">
        <v>971</v>
      </c>
    </row>
    <row r="133" spans="1:45" s="223" customFormat="1" ht="57" x14ac:dyDescent="0.25">
      <c r="A133" s="356" t="s">
        <v>1623</v>
      </c>
      <c r="B133" s="255" t="s">
        <v>0</v>
      </c>
      <c r="C133" s="255" t="s">
        <v>4</v>
      </c>
      <c r="D133" s="239" t="s">
        <v>25</v>
      </c>
      <c r="E133" s="255" t="s">
        <v>83</v>
      </c>
      <c r="F133" s="239" t="s">
        <v>88</v>
      </c>
      <c r="G133" s="239" t="s">
        <v>94</v>
      </c>
      <c r="H133" s="239" t="s">
        <v>102</v>
      </c>
      <c r="I133" s="255"/>
      <c r="J133" s="240" t="s">
        <v>892</v>
      </c>
      <c r="K133" s="257" t="s">
        <v>973</v>
      </c>
      <c r="L133" s="258">
        <v>55223000</v>
      </c>
      <c r="M133" s="258">
        <v>55443892</v>
      </c>
      <c r="N133" s="359">
        <v>44166</v>
      </c>
      <c r="O133" s="256">
        <v>1</v>
      </c>
      <c r="P133" s="256">
        <v>12</v>
      </c>
      <c r="Q133" s="256"/>
      <c r="R133" s="255" t="s">
        <v>892</v>
      </c>
      <c r="S133" s="256"/>
      <c r="T133" s="256" t="s">
        <v>892</v>
      </c>
      <c r="U133" s="259"/>
      <c r="V133" s="259"/>
      <c r="W133" s="256"/>
      <c r="X133" s="256"/>
      <c r="Y133" s="256"/>
      <c r="Z133" s="260"/>
      <c r="AA133" s="261"/>
      <c r="AB133" s="262"/>
      <c r="AC133" s="260"/>
      <c r="AD133" s="256"/>
      <c r="AE133" s="260"/>
      <c r="AF133" s="260"/>
      <c r="AG133" s="260"/>
      <c r="AH133" s="246" t="s">
        <v>1544</v>
      </c>
      <c r="AI133" s="256"/>
      <c r="AJ133" s="260"/>
      <c r="AK133" s="260"/>
      <c r="AL133" s="338">
        <v>55223000</v>
      </c>
      <c r="AM133" s="247">
        <v>55223000</v>
      </c>
      <c r="AN133" s="255" t="s">
        <v>975</v>
      </c>
      <c r="AO133" s="256" t="s">
        <v>157</v>
      </c>
      <c r="AP133" s="255" t="s">
        <v>155</v>
      </c>
      <c r="AQ133" s="240" t="s">
        <v>161</v>
      </c>
      <c r="AR133" s="264" t="s">
        <v>676</v>
      </c>
      <c r="AS133" s="256" t="s">
        <v>974</v>
      </c>
    </row>
    <row r="134" spans="1:45" s="223" customFormat="1" ht="171" x14ac:dyDescent="0.25">
      <c r="A134" s="356" t="s">
        <v>1623</v>
      </c>
      <c r="B134" s="255" t="s">
        <v>0</v>
      </c>
      <c r="C134" s="255" t="s">
        <v>4</v>
      </c>
      <c r="D134" s="239" t="s">
        <v>25</v>
      </c>
      <c r="E134" s="255" t="s">
        <v>83</v>
      </c>
      <c r="F134" s="239" t="s">
        <v>88</v>
      </c>
      <c r="G134" s="239" t="s">
        <v>94</v>
      </c>
      <c r="H134" s="239" t="s">
        <v>102</v>
      </c>
      <c r="I134" s="255"/>
      <c r="J134" s="240" t="s">
        <v>892</v>
      </c>
      <c r="K134" s="257" t="s">
        <v>976</v>
      </c>
      <c r="L134" s="258">
        <v>58264800</v>
      </c>
      <c r="M134" s="258">
        <v>58497859</v>
      </c>
      <c r="N134" s="359">
        <v>44166</v>
      </c>
      <c r="O134" s="256">
        <v>1</v>
      </c>
      <c r="P134" s="256">
        <v>12</v>
      </c>
      <c r="Q134" s="256"/>
      <c r="R134" s="255" t="s">
        <v>892</v>
      </c>
      <c r="S134" s="256"/>
      <c r="T134" s="256" t="s">
        <v>892</v>
      </c>
      <c r="U134" s="259"/>
      <c r="V134" s="259"/>
      <c r="W134" s="256"/>
      <c r="X134" s="256"/>
      <c r="Y134" s="256"/>
      <c r="Z134" s="260"/>
      <c r="AA134" s="261"/>
      <c r="AB134" s="262"/>
      <c r="AC134" s="260"/>
      <c r="AD134" s="256"/>
      <c r="AE134" s="260"/>
      <c r="AF134" s="260"/>
      <c r="AG134" s="260"/>
      <c r="AH134" s="246" t="s">
        <v>1543</v>
      </c>
      <c r="AI134" s="256"/>
      <c r="AJ134" s="260"/>
      <c r="AK134" s="260"/>
      <c r="AL134" s="338">
        <v>58264800</v>
      </c>
      <c r="AM134" s="247">
        <v>58264800</v>
      </c>
      <c r="AN134" s="255" t="s">
        <v>978</v>
      </c>
      <c r="AO134" s="256" t="s">
        <v>157</v>
      </c>
      <c r="AP134" s="255" t="s">
        <v>155</v>
      </c>
      <c r="AQ134" s="240" t="s">
        <v>161</v>
      </c>
      <c r="AR134" s="264" t="s">
        <v>711</v>
      </c>
      <c r="AS134" s="256" t="s">
        <v>977</v>
      </c>
    </row>
    <row r="135" spans="1:45" s="223" customFormat="1" ht="171" x14ac:dyDescent="0.25">
      <c r="A135" s="356" t="s">
        <v>1623</v>
      </c>
      <c r="B135" s="255" t="s">
        <v>0</v>
      </c>
      <c r="C135" s="255" t="s">
        <v>4</v>
      </c>
      <c r="D135" s="239" t="s">
        <v>25</v>
      </c>
      <c r="E135" s="255" t="s">
        <v>83</v>
      </c>
      <c r="F135" s="239" t="s">
        <v>88</v>
      </c>
      <c r="G135" s="239" t="s">
        <v>94</v>
      </c>
      <c r="H135" s="239" t="s">
        <v>102</v>
      </c>
      <c r="I135" s="255" t="s">
        <v>123</v>
      </c>
      <c r="J135" s="240" t="s">
        <v>550</v>
      </c>
      <c r="K135" s="257" t="s">
        <v>979</v>
      </c>
      <c r="L135" s="258">
        <v>55837100</v>
      </c>
      <c r="M135" s="258">
        <v>56060448</v>
      </c>
      <c r="N135" s="359">
        <v>44166</v>
      </c>
      <c r="O135" s="256">
        <v>1</v>
      </c>
      <c r="P135" s="256">
        <v>12</v>
      </c>
      <c r="Q135" s="256"/>
      <c r="R135" s="255" t="s">
        <v>892</v>
      </c>
      <c r="S135" s="256"/>
      <c r="T135" s="256" t="s">
        <v>892</v>
      </c>
      <c r="U135" s="259"/>
      <c r="V135" s="259"/>
      <c r="W135" s="256"/>
      <c r="X135" s="256"/>
      <c r="Y135" s="256"/>
      <c r="Z135" s="260"/>
      <c r="AA135" s="261"/>
      <c r="AB135" s="262"/>
      <c r="AC135" s="260"/>
      <c r="AD135" s="256"/>
      <c r="AE135" s="260"/>
      <c r="AF135" s="260"/>
      <c r="AG135" s="260"/>
      <c r="AH135" s="246" t="s">
        <v>1544</v>
      </c>
      <c r="AI135" s="256"/>
      <c r="AJ135" s="260"/>
      <c r="AK135" s="260"/>
      <c r="AL135" s="338">
        <v>55837100</v>
      </c>
      <c r="AM135" s="247">
        <v>55837100</v>
      </c>
      <c r="AN135" s="255" t="s">
        <v>980</v>
      </c>
      <c r="AO135" s="256" t="s">
        <v>157</v>
      </c>
      <c r="AP135" s="255" t="s">
        <v>155</v>
      </c>
      <c r="AQ135" s="240" t="s">
        <v>161</v>
      </c>
      <c r="AR135" s="264" t="s">
        <v>711</v>
      </c>
      <c r="AS135" s="256" t="s">
        <v>977</v>
      </c>
    </row>
    <row r="136" spans="1:45" s="223" customFormat="1" ht="71.25" x14ac:dyDescent="0.25">
      <c r="A136" s="356" t="s">
        <v>1623</v>
      </c>
      <c r="B136" s="255" t="s">
        <v>0</v>
      </c>
      <c r="C136" s="255" t="s">
        <v>4</v>
      </c>
      <c r="D136" s="239" t="s">
        <v>25</v>
      </c>
      <c r="E136" s="255" t="s">
        <v>83</v>
      </c>
      <c r="F136" s="239" t="s">
        <v>88</v>
      </c>
      <c r="G136" s="239" t="s">
        <v>94</v>
      </c>
      <c r="H136" s="239" t="s">
        <v>102</v>
      </c>
      <c r="I136" s="255"/>
      <c r="J136" s="240" t="s">
        <v>892</v>
      </c>
      <c r="K136" s="257" t="s">
        <v>981</v>
      </c>
      <c r="L136" s="258">
        <v>68179200</v>
      </c>
      <c r="M136" s="258">
        <v>68451917</v>
      </c>
      <c r="N136" s="359">
        <v>44166</v>
      </c>
      <c r="O136" s="256">
        <v>1</v>
      </c>
      <c r="P136" s="256">
        <v>12</v>
      </c>
      <c r="Q136" s="256"/>
      <c r="R136" s="255" t="s">
        <v>892</v>
      </c>
      <c r="S136" s="256"/>
      <c r="T136" s="256" t="s">
        <v>892</v>
      </c>
      <c r="U136" s="259"/>
      <c r="V136" s="259"/>
      <c r="W136" s="256"/>
      <c r="X136" s="256"/>
      <c r="Y136" s="256"/>
      <c r="Z136" s="260"/>
      <c r="AA136" s="261"/>
      <c r="AB136" s="262"/>
      <c r="AC136" s="260"/>
      <c r="AD136" s="256"/>
      <c r="AE136" s="260"/>
      <c r="AF136" s="260"/>
      <c r="AG136" s="260"/>
      <c r="AH136" s="246" t="s">
        <v>1543</v>
      </c>
      <c r="AI136" s="256"/>
      <c r="AJ136" s="260"/>
      <c r="AK136" s="260"/>
      <c r="AL136" s="338">
        <v>68179200</v>
      </c>
      <c r="AM136" s="247">
        <v>68179200</v>
      </c>
      <c r="AN136" s="255" t="s">
        <v>983</v>
      </c>
      <c r="AO136" s="256" t="s">
        <v>157</v>
      </c>
      <c r="AP136" s="255" t="s">
        <v>155</v>
      </c>
      <c r="AQ136" s="240" t="s">
        <v>161</v>
      </c>
      <c r="AR136" s="264" t="s">
        <v>676</v>
      </c>
      <c r="AS136" s="256" t="s">
        <v>982</v>
      </c>
    </row>
    <row r="137" spans="1:45" s="223" customFormat="1" ht="71.25" x14ac:dyDescent="0.25">
      <c r="A137" s="356" t="s">
        <v>1623</v>
      </c>
      <c r="B137" s="255" t="s">
        <v>0</v>
      </c>
      <c r="C137" s="255" t="s">
        <v>4</v>
      </c>
      <c r="D137" s="239" t="s">
        <v>25</v>
      </c>
      <c r="E137" s="255" t="s">
        <v>83</v>
      </c>
      <c r="F137" s="239" t="s">
        <v>88</v>
      </c>
      <c r="G137" s="239" t="s">
        <v>94</v>
      </c>
      <c r="H137" s="239" t="s">
        <v>102</v>
      </c>
      <c r="I137" s="255" t="s">
        <v>123</v>
      </c>
      <c r="J137" s="240" t="s">
        <v>550</v>
      </c>
      <c r="K137" s="257" t="s">
        <v>984</v>
      </c>
      <c r="L137" s="258">
        <v>72118200</v>
      </c>
      <c r="M137" s="258">
        <v>72406673</v>
      </c>
      <c r="N137" s="359">
        <v>44166</v>
      </c>
      <c r="O137" s="256">
        <v>1</v>
      </c>
      <c r="P137" s="256">
        <v>12</v>
      </c>
      <c r="Q137" s="256"/>
      <c r="R137" s="255" t="s">
        <v>892</v>
      </c>
      <c r="S137" s="256"/>
      <c r="T137" s="256" t="s">
        <v>892</v>
      </c>
      <c r="U137" s="259"/>
      <c r="V137" s="259"/>
      <c r="W137" s="256"/>
      <c r="X137" s="256"/>
      <c r="Y137" s="256"/>
      <c r="Z137" s="260"/>
      <c r="AA137" s="261"/>
      <c r="AB137" s="262"/>
      <c r="AC137" s="260"/>
      <c r="AD137" s="256"/>
      <c r="AE137" s="260"/>
      <c r="AF137" s="260"/>
      <c r="AG137" s="260"/>
      <c r="AH137" s="246" t="s">
        <v>1544</v>
      </c>
      <c r="AI137" s="256"/>
      <c r="AJ137" s="260"/>
      <c r="AK137" s="260"/>
      <c r="AL137" s="338">
        <v>72118200</v>
      </c>
      <c r="AM137" s="247">
        <v>72118200</v>
      </c>
      <c r="AN137" s="255" t="s">
        <v>986</v>
      </c>
      <c r="AO137" s="256" t="s">
        <v>157</v>
      </c>
      <c r="AP137" s="255" t="s">
        <v>155</v>
      </c>
      <c r="AQ137" s="240" t="s">
        <v>161</v>
      </c>
      <c r="AR137" s="264" t="s">
        <v>675</v>
      </c>
      <c r="AS137" s="256" t="s">
        <v>985</v>
      </c>
    </row>
    <row r="138" spans="1:45" s="223" customFormat="1" ht="99.75" x14ac:dyDescent="0.25">
      <c r="A138" s="356" t="s">
        <v>1623</v>
      </c>
      <c r="B138" s="255" t="s">
        <v>0</v>
      </c>
      <c r="C138" s="255" t="s">
        <v>4</v>
      </c>
      <c r="D138" s="239" t="s">
        <v>25</v>
      </c>
      <c r="E138" s="255" t="s">
        <v>83</v>
      </c>
      <c r="F138" s="239" t="s">
        <v>88</v>
      </c>
      <c r="G138" s="239" t="s">
        <v>94</v>
      </c>
      <c r="H138" s="239" t="s">
        <v>102</v>
      </c>
      <c r="I138" s="255" t="s">
        <v>123</v>
      </c>
      <c r="J138" s="240" t="s">
        <v>550</v>
      </c>
      <c r="K138" s="257" t="s">
        <v>987</v>
      </c>
      <c r="L138" s="258">
        <v>78674400</v>
      </c>
      <c r="M138" s="258">
        <v>78989098</v>
      </c>
      <c r="N138" s="359">
        <v>44166</v>
      </c>
      <c r="O138" s="256">
        <v>1</v>
      </c>
      <c r="P138" s="256">
        <v>12</v>
      </c>
      <c r="Q138" s="256"/>
      <c r="R138" s="255" t="s">
        <v>892</v>
      </c>
      <c r="S138" s="256"/>
      <c r="T138" s="256" t="s">
        <v>892</v>
      </c>
      <c r="U138" s="259"/>
      <c r="V138" s="259"/>
      <c r="W138" s="256"/>
      <c r="X138" s="256"/>
      <c r="Y138" s="256"/>
      <c r="Z138" s="260"/>
      <c r="AA138" s="261"/>
      <c r="AB138" s="262"/>
      <c r="AC138" s="260"/>
      <c r="AD138" s="256"/>
      <c r="AE138" s="260"/>
      <c r="AF138" s="260"/>
      <c r="AG138" s="260"/>
      <c r="AH138" s="246" t="s">
        <v>1543</v>
      </c>
      <c r="AI138" s="256"/>
      <c r="AJ138" s="260"/>
      <c r="AK138" s="260"/>
      <c r="AL138" s="338">
        <v>78674400</v>
      </c>
      <c r="AM138" s="247">
        <v>78674400</v>
      </c>
      <c r="AN138" s="255" t="s">
        <v>989</v>
      </c>
      <c r="AO138" s="256" t="s">
        <v>157</v>
      </c>
      <c r="AP138" s="255" t="s">
        <v>155</v>
      </c>
      <c r="AQ138" s="240" t="s">
        <v>161</v>
      </c>
      <c r="AR138" s="264" t="s">
        <v>710</v>
      </c>
      <c r="AS138" s="256" t="s">
        <v>988</v>
      </c>
    </row>
    <row r="139" spans="1:45" s="223" customFormat="1" ht="171" x14ac:dyDescent="0.25">
      <c r="A139" s="356" t="s">
        <v>1623</v>
      </c>
      <c r="B139" s="255" t="s">
        <v>0</v>
      </c>
      <c r="C139" s="255" t="s">
        <v>4</v>
      </c>
      <c r="D139" s="239" t="s">
        <v>25</v>
      </c>
      <c r="E139" s="255" t="s">
        <v>83</v>
      </c>
      <c r="F139" s="239" t="s">
        <v>88</v>
      </c>
      <c r="G139" s="239" t="s">
        <v>94</v>
      </c>
      <c r="H139" s="239" t="s">
        <v>102</v>
      </c>
      <c r="I139" s="255" t="s">
        <v>123</v>
      </c>
      <c r="J139" s="240" t="s">
        <v>550</v>
      </c>
      <c r="K139" s="257" t="s">
        <v>1375</v>
      </c>
      <c r="L139" s="258">
        <v>76654400</v>
      </c>
      <c r="M139" s="258">
        <v>76961018</v>
      </c>
      <c r="N139" s="359">
        <v>44166</v>
      </c>
      <c r="O139" s="256">
        <v>1</v>
      </c>
      <c r="P139" s="256">
        <v>12</v>
      </c>
      <c r="Q139" s="256"/>
      <c r="R139" s="255" t="s">
        <v>892</v>
      </c>
      <c r="S139" s="256"/>
      <c r="T139" s="256" t="s">
        <v>892</v>
      </c>
      <c r="U139" s="259"/>
      <c r="V139" s="259"/>
      <c r="W139" s="256"/>
      <c r="X139" s="256"/>
      <c r="Y139" s="256"/>
      <c r="Z139" s="260"/>
      <c r="AA139" s="261"/>
      <c r="AB139" s="262"/>
      <c r="AC139" s="260"/>
      <c r="AD139" s="256"/>
      <c r="AE139" s="260"/>
      <c r="AF139" s="260"/>
      <c r="AG139" s="260"/>
      <c r="AH139" s="246" t="s">
        <v>1544</v>
      </c>
      <c r="AI139" s="256"/>
      <c r="AJ139" s="260"/>
      <c r="AK139" s="260"/>
      <c r="AL139" s="338">
        <v>76654400</v>
      </c>
      <c r="AM139" s="247">
        <v>76654400</v>
      </c>
      <c r="AN139" s="255" t="s">
        <v>991</v>
      </c>
      <c r="AO139" s="256" t="s">
        <v>157</v>
      </c>
      <c r="AP139" s="255" t="s">
        <v>155</v>
      </c>
      <c r="AQ139" s="240" t="s">
        <v>161</v>
      </c>
      <c r="AR139" s="264" t="s">
        <v>711</v>
      </c>
      <c r="AS139" s="256" t="s">
        <v>990</v>
      </c>
    </row>
    <row r="140" spans="1:45" s="223" customFormat="1" ht="99.75" x14ac:dyDescent="0.25">
      <c r="A140" s="356" t="s">
        <v>1623</v>
      </c>
      <c r="B140" s="255" t="s">
        <v>0</v>
      </c>
      <c r="C140" s="255" t="s">
        <v>4</v>
      </c>
      <c r="D140" s="239" t="s">
        <v>25</v>
      </c>
      <c r="E140" s="255" t="s">
        <v>83</v>
      </c>
      <c r="F140" s="255" t="s">
        <v>88</v>
      </c>
      <c r="G140" s="255" t="s">
        <v>94</v>
      </c>
      <c r="H140" s="255" t="s">
        <v>102</v>
      </c>
      <c r="I140" s="255" t="s">
        <v>123</v>
      </c>
      <c r="J140" s="240" t="s">
        <v>550</v>
      </c>
      <c r="K140" s="257" t="s">
        <v>992</v>
      </c>
      <c r="L140" s="258">
        <v>82035030</v>
      </c>
      <c r="M140" s="258">
        <v>82363170</v>
      </c>
      <c r="N140" s="369">
        <v>44166</v>
      </c>
      <c r="O140" s="256">
        <v>1</v>
      </c>
      <c r="P140" s="256">
        <v>12</v>
      </c>
      <c r="Q140" s="256"/>
      <c r="R140" s="255" t="s">
        <v>892</v>
      </c>
      <c r="S140" s="256"/>
      <c r="T140" s="256" t="s">
        <v>892</v>
      </c>
      <c r="U140" s="259"/>
      <c r="V140" s="259"/>
      <c r="W140" s="256"/>
      <c r="X140" s="256"/>
      <c r="Y140" s="256"/>
      <c r="Z140" s="260"/>
      <c r="AA140" s="261"/>
      <c r="AB140" s="262"/>
      <c r="AC140" s="260"/>
      <c r="AD140" s="256"/>
      <c r="AE140" s="260"/>
      <c r="AF140" s="260"/>
      <c r="AG140" s="260"/>
      <c r="AH140" s="246" t="s">
        <v>1544</v>
      </c>
      <c r="AI140" s="256"/>
      <c r="AJ140" s="260"/>
      <c r="AK140" s="260"/>
      <c r="AL140" s="338">
        <v>82035030</v>
      </c>
      <c r="AM140" s="247">
        <v>82035030</v>
      </c>
      <c r="AN140" s="255" t="s">
        <v>993</v>
      </c>
      <c r="AO140" s="256" t="s">
        <v>159</v>
      </c>
      <c r="AP140" s="255" t="s">
        <v>155</v>
      </c>
      <c r="AQ140" s="240" t="s">
        <v>161</v>
      </c>
      <c r="AR140" s="264" t="s">
        <v>675</v>
      </c>
      <c r="AS140" s="256" t="s">
        <v>985</v>
      </c>
    </row>
    <row r="141" spans="1:45" s="223" customFormat="1" ht="99.75" x14ac:dyDescent="0.25">
      <c r="A141" s="356" t="s">
        <v>1623</v>
      </c>
      <c r="B141" s="255" t="s">
        <v>0</v>
      </c>
      <c r="C141" s="255" t="s">
        <v>4</v>
      </c>
      <c r="D141" s="239" t="s">
        <v>25</v>
      </c>
      <c r="E141" s="255" t="s">
        <v>83</v>
      </c>
      <c r="F141" s="239" t="s">
        <v>88</v>
      </c>
      <c r="G141" s="239" t="s">
        <v>94</v>
      </c>
      <c r="H141" s="239" t="s">
        <v>102</v>
      </c>
      <c r="I141" s="255" t="s">
        <v>123</v>
      </c>
      <c r="J141" s="240" t="s">
        <v>550</v>
      </c>
      <c r="K141" s="257" t="s">
        <v>994</v>
      </c>
      <c r="L141" s="258">
        <v>90492000</v>
      </c>
      <c r="M141" s="258">
        <v>90853968</v>
      </c>
      <c r="N141" s="359">
        <v>44166</v>
      </c>
      <c r="O141" s="256">
        <v>1</v>
      </c>
      <c r="P141" s="256">
        <v>12</v>
      </c>
      <c r="Q141" s="256"/>
      <c r="R141" s="255" t="s">
        <v>892</v>
      </c>
      <c r="S141" s="256"/>
      <c r="T141" s="256" t="s">
        <v>892</v>
      </c>
      <c r="U141" s="259"/>
      <c r="V141" s="259"/>
      <c r="W141" s="256"/>
      <c r="X141" s="256"/>
      <c r="Y141" s="256"/>
      <c r="Z141" s="260"/>
      <c r="AA141" s="261"/>
      <c r="AB141" s="262"/>
      <c r="AC141" s="260"/>
      <c r="AD141" s="256"/>
      <c r="AE141" s="260"/>
      <c r="AF141" s="260"/>
      <c r="AG141" s="260"/>
      <c r="AH141" s="246" t="s">
        <v>1543</v>
      </c>
      <c r="AI141" s="256"/>
      <c r="AJ141" s="260"/>
      <c r="AK141" s="260"/>
      <c r="AL141" s="338">
        <v>90492000</v>
      </c>
      <c r="AM141" s="247">
        <v>90492000</v>
      </c>
      <c r="AN141" s="255" t="s">
        <v>996</v>
      </c>
      <c r="AO141" s="256" t="s">
        <v>157</v>
      </c>
      <c r="AP141" s="255" t="s">
        <v>155</v>
      </c>
      <c r="AQ141" s="240" t="s">
        <v>161</v>
      </c>
      <c r="AR141" s="264" t="s">
        <v>676</v>
      </c>
      <c r="AS141" s="256" t="s">
        <v>995</v>
      </c>
    </row>
    <row r="142" spans="1:45" s="223" customFormat="1" ht="71.25" x14ac:dyDescent="0.25">
      <c r="A142" s="356" t="s">
        <v>1623</v>
      </c>
      <c r="B142" s="255" t="s">
        <v>0</v>
      </c>
      <c r="C142" s="255" t="s">
        <v>4</v>
      </c>
      <c r="D142" s="239" t="s">
        <v>25</v>
      </c>
      <c r="E142" s="255" t="s">
        <v>83</v>
      </c>
      <c r="F142" s="239" t="s">
        <v>88</v>
      </c>
      <c r="G142" s="239" t="s">
        <v>94</v>
      </c>
      <c r="H142" s="239" t="s">
        <v>102</v>
      </c>
      <c r="I142" s="255"/>
      <c r="J142" s="240" t="s">
        <v>892</v>
      </c>
      <c r="K142" s="257" t="s">
        <v>1560</v>
      </c>
      <c r="L142" s="258">
        <v>69600000</v>
      </c>
      <c r="M142" s="258">
        <v>69878400</v>
      </c>
      <c r="N142" s="359">
        <v>44166</v>
      </c>
      <c r="O142" s="256">
        <v>1</v>
      </c>
      <c r="P142" s="256">
        <v>12</v>
      </c>
      <c r="Q142" s="256"/>
      <c r="R142" s="255" t="s">
        <v>892</v>
      </c>
      <c r="S142" s="256"/>
      <c r="T142" s="256" t="s">
        <v>892</v>
      </c>
      <c r="U142" s="259"/>
      <c r="V142" s="259"/>
      <c r="W142" s="256"/>
      <c r="X142" s="256"/>
      <c r="Y142" s="256"/>
      <c r="Z142" s="260"/>
      <c r="AA142" s="261"/>
      <c r="AB142" s="262"/>
      <c r="AC142" s="260"/>
      <c r="AD142" s="256"/>
      <c r="AE142" s="260"/>
      <c r="AF142" s="260"/>
      <c r="AG142" s="260"/>
      <c r="AH142" s="246" t="s">
        <v>1543</v>
      </c>
      <c r="AI142" s="256"/>
      <c r="AJ142" s="260"/>
      <c r="AK142" s="260"/>
      <c r="AL142" s="338">
        <v>69600000</v>
      </c>
      <c r="AM142" s="247">
        <v>69600000</v>
      </c>
      <c r="AN142" s="255" t="s">
        <v>998</v>
      </c>
      <c r="AO142" s="256" t="s">
        <v>157</v>
      </c>
      <c r="AP142" s="255" t="s">
        <v>155</v>
      </c>
      <c r="AQ142" s="240" t="s">
        <v>161</v>
      </c>
      <c r="AR142" s="264" t="s">
        <v>675</v>
      </c>
      <c r="AS142" s="256" t="s">
        <v>997</v>
      </c>
    </row>
    <row r="143" spans="1:45" s="223" customFormat="1" ht="313.5" x14ac:dyDescent="0.25">
      <c r="A143" s="356" t="s">
        <v>1623</v>
      </c>
      <c r="B143" s="255" t="s">
        <v>0</v>
      </c>
      <c r="C143" s="255" t="s">
        <v>4</v>
      </c>
      <c r="D143" s="239" t="s">
        <v>25</v>
      </c>
      <c r="E143" s="255" t="s">
        <v>83</v>
      </c>
      <c r="F143" s="239" t="s">
        <v>88</v>
      </c>
      <c r="G143" s="239" t="s">
        <v>94</v>
      </c>
      <c r="H143" s="239" t="s">
        <v>102</v>
      </c>
      <c r="I143" s="255"/>
      <c r="J143" s="240" t="s">
        <v>892</v>
      </c>
      <c r="K143" s="257" t="s">
        <v>999</v>
      </c>
      <c r="L143" s="258">
        <v>69115000</v>
      </c>
      <c r="M143" s="258">
        <v>69391460</v>
      </c>
      <c r="N143" s="359">
        <v>44166</v>
      </c>
      <c r="O143" s="256">
        <v>1</v>
      </c>
      <c r="P143" s="256">
        <v>12</v>
      </c>
      <c r="Q143" s="256"/>
      <c r="R143" s="255" t="s">
        <v>892</v>
      </c>
      <c r="S143" s="256"/>
      <c r="T143" s="256" t="s">
        <v>892</v>
      </c>
      <c r="U143" s="259"/>
      <c r="V143" s="259"/>
      <c r="W143" s="256"/>
      <c r="X143" s="256"/>
      <c r="Y143" s="256"/>
      <c r="Z143" s="260"/>
      <c r="AA143" s="261"/>
      <c r="AB143" s="262"/>
      <c r="AC143" s="260"/>
      <c r="AD143" s="256"/>
      <c r="AE143" s="260"/>
      <c r="AF143" s="260"/>
      <c r="AG143" s="260"/>
      <c r="AH143" s="246" t="s">
        <v>1544</v>
      </c>
      <c r="AI143" s="256"/>
      <c r="AJ143" s="260"/>
      <c r="AK143" s="260"/>
      <c r="AL143" s="338">
        <v>69115000</v>
      </c>
      <c r="AM143" s="247">
        <v>69115000</v>
      </c>
      <c r="AN143" s="255" t="s">
        <v>1001</v>
      </c>
      <c r="AO143" s="256" t="s">
        <v>157</v>
      </c>
      <c r="AP143" s="255" t="s">
        <v>155</v>
      </c>
      <c r="AQ143" s="240" t="s">
        <v>161</v>
      </c>
      <c r="AR143" s="264" t="s">
        <v>999</v>
      </c>
      <c r="AS143" s="256" t="s">
        <v>1000</v>
      </c>
    </row>
    <row r="144" spans="1:45" s="223" customFormat="1" ht="71.25" x14ac:dyDescent="0.25">
      <c r="A144" s="356" t="s">
        <v>1623</v>
      </c>
      <c r="B144" s="255" t="s">
        <v>0</v>
      </c>
      <c r="C144" s="255" t="s">
        <v>4</v>
      </c>
      <c r="D144" s="239" t="s">
        <v>25</v>
      </c>
      <c r="E144" s="255" t="s">
        <v>84</v>
      </c>
      <c r="F144" s="255" t="s">
        <v>148</v>
      </c>
      <c r="G144" s="255" t="s">
        <v>147</v>
      </c>
      <c r="H144" s="255" t="s">
        <v>102</v>
      </c>
      <c r="I144" s="255" t="s">
        <v>123</v>
      </c>
      <c r="J144" s="240" t="s">
        <v>412</v>
      </c>
      <c r="K144" s="257" t="s">
        <v>1002</v>
      </c>
      <c r="L144" s="258">
        <v>66000000</v>
      </c>
      <c r="M144" s="258">
        <v>66264000</v>
      </c>
      <c r="N144" s="359">
        <v>44166</v>
      </c>
      <c r="O144" s="256">
        <v>1</v>
      </c>
      <c r="P144" s="256">
        <v>12</v>
      </c>
      <c r="Q144" s="256"/>
      <c r="R144" s="255" t="s">
        <v>892</v>
      </c>
      <c r="S144" s="256"/>
      <c r="T144" s="256" t="s">
        <v>892</v>
      </c>
      <c r="U144" s="259"/>
      <c r="V144" s="259"/>
      <c r="W144" s="256"/>
      <c r="X144" s="256"/>
      <c r="Y144" s="256"/>
      <c r="Z144" s="260"/>
      <c r="AA144" s="261"/>
      <c r="AB144" s="262"/>
      <c r="AC144" s="260"/>
      <c r="AD144" s="256"/>
      <c r="AE144" s="260"/>
      <c r="AF144" s="260"/>
      <c r="AG144" s="260"/>
      <c r="AH144" s="246" t="s">
        <v>1544</v>
      </c>
      <c r="AI144" s="256"/>
      <c r="AJ144" s="260"/>
      <c r="AK144" s="260"/>
      <c r="AL144" s="338">
        <v>66000000</v>
      </c>
      <c r="AM144" s="247">
        <v>66000000</v>
      </c>
      <c r="AN144" s="255" t="s">
        <v>1004</v>
      </c>
      <c r="AO144" s="256" t="s">
        <v>157</v>
      </c>
      <c r="AP144" s="255" t="s">
        <v>155</v>
      </c>
      <c r="AQ144" s="240" t="s">
        <v>161</v>
      </c>
      <c r="AR144" s="264" t="s">
        <v>675</v>
      </c>
      <c r="AS144" s="256" t="s">
        <v>1003</v>
      </c>
    </row>
    <row r="145" spans="1:45" s="223" customFormat="1" ht="71.25" x14ac:dyDescent="0.25">
      <c r="A145" s="356" t="s">
        <v>1623</v>
      </c>
      <c r="B145" s="255" t="s">
        <v>0</v>
      </c>
      <c r="C145" s="255" t="s">
        <v>4</v>
      </c>
      <c r="D145" s="239" t="s">
        <v>25</v>
      </c>
      <c r="E145" s="255" t="s">
        <v>84</v>
      </c>
      <c r="F145" s="255" t="s">
        <v>148</v>
      </c>
      <c r="G145" s="255" t="s">
        <v>147</v>
      </c>
      <c r="H145" s="255" t="s">
        <v>102</v>
      </c>
      <c r="I145" s="255" t="s">
        <v>123</v>
      </c>
      <c r="J145" s="240" t="s">
        <v>412</v>
      </c>
      <c r="K145" s="257" t="s">
        <v>1002</v>
      </c>
      <c r="L145" s="258">
        <v>66000000</v>
      </c>
      <c r="M145" s="258">
        <v>66264000</v>
      </c>
      <c r="N145" s="359">
        <v>44166</v>
      </c>
      <c r="O145" s="256">
        <v>1</v>
      </c>
      <c r="P145" s="256">
        <v>12</v>
      </c>
      <c r="Q145" s="256"/>
      <c r="R145" s="255" t="s">
        <v>892</v>
      </c>
      <c r="S145" s="256"/>
      <c r="T145" s="256" t="s">
        <v>892</v>
      </c>
      <c r="U145" s="259"/>
      <c r="V145" s="259"/>
      <c r="W145" s="256"/>
      <c r="X145" s="256"/>
      <c r="Y145" s="256"/>
      <c r="Z145" s="260"/>
      <c r="AA145" s="261"/>
      <c r="AB145" s="262"/>
      <c r="AC145" s="260"/>
      <c r="AD145" s="256"/>
      <c r="AE145" s="260"/>
      <c r="AF145" s="260"/>
      <c r="AG145" s="260"/>
      <c r="AH145" s="246" t="s">
        <v>1544</v>
      </c>
      <c r="AI145" s="256"/>
      <c r="AJ145" s="260"/>
      <c r="AK145" s="260"/>
      <c r="AL145" s="338">
        <v>66000000</v>
      </c>
      <c r="AM145" s="247">
        <v>66000000</v>
      </c>
      <c r="AN145" s="255" t="s">
        <v>1005</v>
      </c>
      <c r="AO145" s="256" t="s">
        <v>157</v>
      </c>
      <c r="AP145" s="255" t="s">
        <v>155</v>
      </c>
      <c r="AQ145" s="240" t="s">
        <v>161</v>
      </c>
      <c r="AR145" s="264" t="s">
        <v>675</v>
      </c>
      <c r="AS145" s="256" t="s">
        <v>1003</v>
      </c>
    </row>
    <row r="146" spans="1:45" s="223" customFormat="1" ht="71.25" x14ac:dyDescent="0.25">
      <c r="A146" s="356" t="s">
        <v>1623</v>
      </c>
      <c r="B146" s="255" t="s">
        <v>0</v>
      </c>
      <c r="C146" s="255" t="s">
        <v>4</v>
      </c>
      <c r="D146" s="239" t="s">
        <v>25</v>
      </c>
      <c r="E146" s="255" t="s">
        <v>83</v>
      </c>
      <c r="F146" s="239" t="s">
        <v>88</v>
      </c>
      <c r="G146" s="239" t="s">
        <v>94</v>
      </c>
      <c r="H146" s="239" t="s">
        <v>102</v>
      </c>
      <c r="I146" s="255" t="s">
        <v>123</v>
      </c>
      <c r="J146" s="240" t="s">
        <v>550</v>
      </c>
      <c r="K146" s="257" t="s">
        <v>1376</v>
      </c>
      <c r="L146" s="258">
        <v>45452000</v>
      </c>
      <c r="M146" s="258">
        <v>45633808</v>
      </c>
      <c r="N146" s="359">
        <v>44166</v>
      </c>
      <c r="O146" s="256">
        <v>1</v>
      </c>
      <c r="P146" s="256">
        <v>12</v>
      </c>
      <c r="Q146" s="256"/>
      <c r="R146" s="255" t="s">
        <v>892</v>
      </c>
      <c r="S146" s="256"/>
      <c r="T146" s="256" t="s">
        <v>892</v>
      </c>
      <c r="U146" s="259"/>
      <c r="V146" s="259"/>
      <c r="W146" s="256"/>
      <c r="X146" s="256"/>
      <c r="Y146" s="256"/>
      <c r="Z146" s="260"/>
      <c r="AA146" s="261"/>
      <c r="AB146" s="262"/>
      <c r="AC146" s="260"/>
      <c r="AD146" s="256"/>
      <c r="AE146" s="260"/>
      <c r="AF146" s="260"/>
      <c r="AG146" s="260"/>
      <c r="AH146" s="246" t="s">
        <v>1544</v>
      </c>
      <c r="AI146" s="256"/>
      <c r="AJ146" s="260"/>
      <c r="AK146" s="260"/>
      <c r="AL146" s="338">
        <v>45452000</v>
      </c>
      <c r="AM146" s="247">
        <v>45452000</v>
      </c>
      <c r="AN146" s="255" t="s">
        <v>1378</v>
      </c>
      <c r="AO146" s="256" t="s">
        <v>157</v>
      </c>
      <c r="AP146" s="255" t="s">
        <v>155</v>
      </c>
      <c r="AQ146" s="240" t="s">
        <v>161</v>
      </c>
      <c r="AR146" s="264" t="s">
        <v>675</v>
      </c>
      <c r="AS146" s="256" t="s">
        <v>985</v>
      </c>
    </row>
    <row r="147" spans="1:45" s="223" customFormat="1" ht="99.75" x14ac:dyDescent="0.25">
      <c r="A147" s="356" t="s">
        <v>1623</v>
      </c>
      <c r="B147" s="255" t="s">
        <v>0</v>
      </c>
      <c r="C147" s="255" t="s">
        <v>4</v>
      </c>
      <c r="D147" s="239" t="s">
        <v>25</v>
      </c>
      <c r="E147" s="255" t="s">
        <v>83</v>
      </c>
      <c r="F147" s="239" t="s">
        <v>88</v>
      </c>
      <c r="G147" s="239" t="s">
        <v>94</v>
      </c>
      <c r="H147" s="239" t="s">
        <v>102</v>
      </c>
      <c r="I147" s="255"/>
      <c r="J147" s="240" t="s">
        <v>892</v>
      </c>
      <c r="K147" s="257" t="s">
        <v>1377</v>
      </c>
      <c r="L147" s="258">
        <v>66110000</v>
      </c>
      <c r="M147" s="258">
        <v>66374440</v>
      </c>
      <c r="N147" s="359">
        <v>44166</v>
      </c>
      <c r="O147" s="256">
        <v>1</v>
      </c>
      <c r="P147" s="256">
        <v>12</v>
      </c>
      <c r="Q147" s="256"/>
      <c r="R147" s="255" t="s">
        <v>892</v>
      </c>
      <c r="S147" s="256"/>
      <c r="T147" s="256" t="s">
        <v>892</v>
      </c>
      <c r="U147" s="259"/>
      <c r="V147" s="259"/>
      <c r="W147" s="256"/>
      <c r="X147" s="256"/>
      <c r="Y147" s="256"/>
      <c r="Z147" s="260"/>
      <c r="AA147" s="261"/>
      <c r="AB147" s="262"/>
      <c r="AC147" s="260"/>
      <c r="AD147" s="256"/>
      <c r="AE147" s="260"/>
      <c r="AF147" s="260"/>
      <c r="AG147" s="260"/>
      <c r="AH147" s="246" t="s">
        <v>1544</v>
      </c>
      <c r="AI147" s="256"/>
      <c r="AJ147" s="260"/>
      <c r="AK147" s="260"/>
      <c r="AL147" s="338">
        <v>66110000</v>
      </c>
      <c r="AM147" s="247">
        <v>66110000</v>
      </c>
      <c r="AN147" s="255" t="s">
        <v>1379</v>
      </c>
      <c r="AO147" s="256" t="s">
        <v>157</v>
      </c>
      <c r="AP147" s="255" t="s">
        <v>155</v>
      </c>
      <c r="AQ147" s="240" t="s">
        <v>161</v>
      </c>
      <c r="AR147" s="264" t="s">
        <v>710</v>
      </c>
      <c r="AS147" s="256" t="s">
        <v>1380</v>
      </c>
    </row>
    <row r="148" spans="1:45" s="223" customFormat="1" ht="228" x14ac:dyDescent="0.25">
      <c r="A148" s="356" t="s">
        <v>1623</v>
      </c>
      <c r="B148" s="255" t="s">
        <v>0</v>
      </c>
      <c r="C148" s="255" t="s">
        <v>2</v>
      </c>
      <c r="D148" s="240" t="s">
        <v>23</v>
      </c>
      <c r="E148" s="255" t="s">
        <v>83</v>
      </c>
      <c r="F148" s="239" t="s">
        <v>88</v>
      </c>
      <c r="G148" s="239" t="s">
        <v>94</v>
      </c>
      <c r="H148" s="239" t="s">
        <v>102</v>
      </c>
      <c r="I148" s="255"/>
      <c r="J148" s="240" t="s">
        <v>892</v>
      </c>
      <c r="K148" s="257" t="s">
        <v>1006</v>
      </c>
      <c r="L148" s="258">
        <v>67155688</v>
      </c>
      <c r="M148" s="258">
        <v>67424311</v>
      </c>
      <c r="N148" s="359">
        <v>44166</v>
      </c>
      <c r="O148" s="256">
        <v>1</v>
      </c>
      <c r="P148" s="256">
        <v>12</v>
      </c>
      <c r="Q148" s="256"/>
      <c r="R148" s="255" t="s">
        <v>892</v>
      </c>
      <c r="S148" s="256"/>
      <c r="T148" s="256" t="s">
        <v>892</v>
      </c>
      <c r="U148" s="259"/>
      <c r="V148" s="259"/>
      <c r="W148" s="256"/>
      <c r="X148" s="256"/>
      <c r="Y148" s="256"/>
      <c r="Z148" s="260"/>
      <c r="AA148" s="261"/>
      <c r="AB148" s="262"/>
      <c r="AC148" s="260"/>
      <c r="AD148" s="256"/>
      <c r="AE148" s="260"/>
      <c r="AF148" s="260"/>
      <c r="AG148" s="260"/>
      <c r="AH148" s="246" t="s">
        <v>1543</v>
      </c>
      <c r="AI148" s="263" t="s">
        <v>1007</v>
      </c>
      <c r="AJ148" s="260"/>
      <c r="AK148" s="260"/>
      <c r="AL148" s="338">
        <v>67155688</v>
      </c>
      <c r="AM148" s="247">
        <v>67155688</v>
      </c>
      <c r="AN148" s="255"/>
      <c r="AO148" s="256" t="s">
        <v>157</v>
      </c>
      <c r="AP148" s="255" t="s">
        <v>155</v>
      </c>
      <c r="AQ148" s="240" t="s">
        <v>161</v>
      </c>
      <c r="AR148" s="264" t="s">
        <v>700</v>
      </c>
      <c r="AS148" s="256"/>
    </row>
    <row r="149" spans="1:45" s="223" customFormat="1" ht="228" x14ac:dyDescent="0.25">
      <c r="A149" s="356" t="s">
        <v>1623</v>
      </c>
      <c r="B149" s="255" t="s">
        <v>0</v>
      </c>
      <c r="C149" s="255" t="s">
        <v>2</v>
      </c>
      <c r="D149" s="240" t="s">
        <v>23</v>
      </c>
      <c r="E149" s="255" t="s">
        <v>83</v>
      </c>
      <c r="F149" s="239" t="s">
        <v>88</v>
      </c>
      <c r="G149" s="239" t="s">
        <v>94</v>
      </c>
      <c r="H149" s="239" t="s">
        <v>102</v>
      </c>
      <c r="I149" s="255"/>
      <c r="J149" s="240" t="s">
        <v>892</v>
      </c>
      <c r="K149" s="257" t="s">
        <v>1008</v>
      </c>
      <c r="L149" s="258">
        <v>67155688</v>
      </c>
      <c r="M149" s="258">
        <v>67424311</v>
      </c>
      <c r="N149" s="359">
        <v>44166</v>
      </c>
      <c r="O149" s="256">
        <v>1</v>
      </c>
      <c r="P149" s="256">
        <v>12</v>
      </c>
      <c r="Q149" s="256"/>
      <c r="R149" s="255" t="s">
        <v>892</v>
      </c>
      <c r="S149" s="256"/>
      <c r="T149" s="256" t="s">
        <v>892</v>
      </c>
      <c r="U149" s="259"/>
      <c r="V149" s="259"/>
      <c r="W149" s="256"/>
      <c r="X149" s="256"/>
      <c r="Y149" s="256"/>
      <c r="Z149" s="260"/>
      <c r="AA149" s="261"/>
      <c r="AB149" s="262"/>
      <c r="AC149" s="260"/>
      <c r="AD149" s="256"/>
      <c r="AE149" s="260"/>
      <c r="AF149" s="260"/>
      <c r="AG149" s="260"/>
      <c r="AH149" s="246" t="s">
        <v>1543</v>
      </c>
      <c r="AI149" s="263" t="s">
        <v>1007</v>
      </c>
      <c r="AJ149" s="260"/>
      <c r="AK149" s="260"/>
      <c r="AL149" s="338">
        <v>67155688</v>
      </c>
      <c r="AM149" s="247">
        <v>67155688</v>
      </c>
      <c r="AN149" s="255"/>
      <c r="AO149" s="256" t="s">
        <v>157</v>
      </c>
      <c r="AP149" s="255" t="s">
        <v>155</v>
      </c>
      <c r="AQ149" s="240" t="s">
        <v>161</v>
      </c>
      <c r="AR149" s="264" t="s">
        <v>700</v>
      </c>
      <c r="AS149" s="256"/>
    </row>
    <row r="150" spans="1:45" s="223" customFormat="1" ht="228" x14ac:dyDescent="0.25">
      <c r="A150" s="356" t="s">
        <v>1623</v>
      </c>
      <c r="B150" s="255" t="s">
        <v>0</v>
      </c>
      <c r="C150" s="255" t="s">
        <v>2</v>
      </c>
      <c r="D150" s="240" t="s">
        <v>23</v>
      </c>
      <c r="E150" s="255" t="s">
        <v>83</v>
      </c>
      <c r="F150" s="239" t="s">
        <v>88</v>
      </c>
      <c r="G150" s="239" t="s">
        <v>94</v>
      </c>
      <c r="H150" s="239" t="s">
        <v>102</v>
      </c>
      <c r="I150" s="255"/>
      <c r="J150" s="240" t="s">
        <v>892</v>
      </c>
      <c r="K150" s="257" t="s">
        <v>1009</v>
      </c>
      <c r="L150" s="258">
        <v>75314790</v>
      </c>
      <c r="M150" s="258">
        <v>75616049</v>
      </c>
      <c r="N150" s="359">
        <v>44166</v>
      </c>
      <c r="O150" s="256">
        <v>1</v>
      </c>
      <c r="P150" s="256">
        <v>12</v>
      </c>
      <c r="Q150" s="256"/>
      <c r="R150" s="255" t="s">
        <v>892</v>
      </c>
      <c r="S150" s="256"/>
      <c r="T150" s="256" t="s">
        <v>892</v>
      </c>
      <c r="U150" s="259"/>
      <c r="V150" s="259"/>
      <c r="W150" s="256"/>
      <c r="X150" s="256"/>
      <c r="Y150" s="256"/>
      <c r="Z150" s="260"/>
      <c r="AA150" s="261"/>
      <c r="AB150" s="262"/>
      <c r="AC150" s="260"/>
      <c r="AD150" s="256"/>
      <c r="AE150" s="260"/>
      <c r="AF150" s="260"/>
      <c r="AG150" s="260"/>
      <c r="AH150" s="246" t="s">
        <v>1543</v>
      </c>
      <c r="AI150" s="263" t="s">
        <v>1007</v>
      </c>
      <c r="AJ150" s="260"/>
      <c r="AK150" s="260"/>
      <c r="AL150" s="338">
        <v>75314790</v>
      </c>
      <c r="AM150" s="247">
        <v>75314790</v>
      </c>
      <c r="AN150" s="255"/>
      <c r="AO150" s="256" t="s">
        <v>157</v>
      </c>
      <c r="AP150" s="255" t="s">
        <v>155</v>
      </c>
      <c r="AQ150" s="240" t="s">
        <v>161</v>
      </c>
      <c r="AR150" s="264" t="s">
        <v>700</v>
      </c>
      <c r="AS150" s="256"/>
    </row>
    <row r="151" spans="1:45" s="223" customFormat="1" ht="99.75" x14ac:dyDescent="0.25">
      <c r="A151" s="356" t="s">
        <v>1623</v>
      </c>
      <c r="B151" s="255" t="s">
        <v>0</v>
      </c>
      <c r="C151" s="255" t="s">
        <v>2</v>
      </c>
      <c r="D151" s="240" t="s">
        <v>23</v>
      </c>
      <c r="E151" s="255" t="s">
        <v>83</v>
      </c>
      <c r="F151" s="239" t="s">
        <v>88</v>
      </c>
      <c r="G151" s="239" t="s">
        <v>94</v>
      </c>
      <c r="H151" s="239" t="s">
        <v>102</v>
      </c>
      <c r="I151" s="255"/>
      <c r="J151" s="240" t="s">
        <v>892</v>
      </c>
      <c r="K151" s="257" t="s">
        <v>1010</v>
      </c>
      <c r="L151" s="258">
        <v>36454400</v>
      </c>
      <c r="M151" s="258">
        <v>36600218</v>
      </c>
      <c r="N151" s="359">
        <v>44166</v>
      </c>
      <c r="O151" s="256">
        <v>1</v>
      </c>
      <c r="P151" s="256">
        <v>12</v>
      </c>
      <c r="Q151" s="256"/>
      <c r="R151" s="255" t="s">
        <v>892</v>
      </c>
      <c r="S151" s="256"/>
      <c r="T151" s="256" t="s">
        <v>892</v>
      </c>
      <c r="U151" s="259"/>
      <c r="V151" s="259"/>
      <c r="W151" s="256"/>
      <c r="X151" s="256"/>
      <c r="Y151" s="256"/>
      <c r="Z151" s="260"/>
      <c r="AA151" s="261"/>
      <c r="AB151" s="262"/>
      <c r="AC151" s="260"/>
      <c r="AD151" s="256"/>
      <c r="AE151" s="260"/>
      <c r="AF151" s="260"/>
      <c r="AG151" s="260"/>
      <c r="AH151" s="246" t="s">
        <v>1543</v>
      </c>
      <c r="AI151" s="263" t="s">
        <v>1007</v>
      </c>
      <c r="AJ151" s="260"/>
      <c r="AK151" s="260"/>
      <c r="AL151" s="338">
        <v>36454400</v>
      </c>
      <c r="AM151" s="247">
        <v>36454400</v>
      </c>
      <c r="AN151" s="255"/>
      <c r="AO151" s="256" t="s">
        <v>157</v>
      </c>
      <c r="AP151" s="255" t="s">
        <v>155</v>
      </c>
      <c r="AQ151" s="240" t="s">
        <v>161</v>
      </c>
      <c r="AR151" s="264" t="s">
        <v>676</v>
      </c>
      <c r="AS151" s="256" t="s">
        <v>1011</v>
      </c>
    </row>
    <row r="152" spans="1:45" s="223" customFormat="1" ht="57" x14ac:dyDescent="0.25">
      <c r="A152" s="356" t="s">
        <v>1623</v>
      </c>
      <c r="B152" s="255" t="s">
        <v>0</v>
      </c>
      <c r="C152" s="255" t="s">
        <v>0</v>
      </c>
      <c r="D152" s="239" t="s">
        <v>21</v>
      </c>
      <c r="E152" s="255" t="s">
        <v>84</v>
      </c>
      <c r="F152" s="239" t="s">
        <v>148</v>
      </c>
      <c r="G152" s="239" t="s">
        <v>147</v>
      </c>
      <c r="H152" s="239" t="s">
        <v>102</v>
      </c>
      <c r="I152" s="255"/>
      <c r="J152" s="240" t="s">
        <v>892</v>
      </c>
      <c r="K152" s="257" t="s">
        <v>1013</v>
      </c>
      <c r="L152" s="258">
        <v>103388342</v>
      </c>
      <c r="M152" s="258">
        <v>103801895</v>
      </c>
      <c r="N152" s="359">
        <v>44166</v>
      </c>
      <c r="O152" s="256">
        <v>1</v>
      </c>
      <c r="P152" s="256">
        <v>12</v>
      </c>
      <c r="Q152" s="256"/>
      <c r="R152" s="255" t="s">
        <v>892</v>
      </c>
      <c r="S152" s="256"/>
      <c r="T152" s="256" t="s">
        <v>892</v>
      </c>
      <c r="U152" s="259"/>
      <c r="V152" s="259"/>
      <c r="W152" s="256"/>
      <c r="X152" s="256"/>
      <c r="Y152" s="256"/>
      <c r="Z152" s="260"/>
      <c r="AA152" s="261"/>
      <c r="AB152" s="262"/>
      <c r="AC152" s="260"/>
      <c r="AD152" s="256"/>
      <c r="AE152" s="260"/>
      <c r="AF152" s="260"/>
      <c r="AG152" s="260"/>
      <c r="AH152" s="260"/>
      <c r="AI152" s="263"/>
      <c r="AJ152" s="260"/>
      <c r="AK152" s="260"/>
      <c r="AL152" s="338">
        <v>103388342</v>
      </c>
      <c r="AM152" s="247">
        <v>103388342</v>
      </c>
      <c r="AN152" s="255"/>
      <c r="AO152" s="256" t="s">
        <v>157</v>
      </c>
      <c r="AP152" s="255" t="s">
        <v>155</v>
      </c>
      <c r="AQ152" s="240" t="s">
        <v>161</v>
      </c>
      <c r="AR152" s="264" t="s">
        <v>695</v>
      </c>
      <c r="AS152" s="256" t="s">
        <v>1018</v>
      </c>
    </row>
    <row r="153" spans="1:45" s="223" customFormat="1" ht="42.75" x14ac:dyDescent="0.25">
      <c r="A153" s="356" t="s">
        <v>1623</v>
      </c>
      <c r="B153" s="255" t="s">
        <v>0</v>
      </c>
      <c r="C153" s="255" t="s">
        <v>0</v>
      </c>
      <c r="D153" s="239" t="s">
        <v>21</v>
      </c>
      <c r="E153" s="255" t="s">
        <v>84</v>
      </c>
      <c r="F153" s="239" t="s">
        <v>148</v>
      </c>
      <c r="G153" s="239" t="s">
        <v>147</v>
      </c>
      <c r="H153" s="239" t="s">
        <v>102</v>
      </c>
      <c r="I153" s="255"/>
      <c r="J153" s="240" t="s">
        <v>892</v>
      </c>
      <c r="K153" s="257" t="s">
        <v>1014</v>
      </c>
      <c r="L153" s="258">
        <v>50746655</v>
      </c>
      <c r="M153" s="258">
        <v>50949642</v>
      </c>
      <c r="N153" s="359">
        <v>44166</v>
      </c>
      <c r="O153" s="256">
        <v>1</v>
      </c>
      <c r="P153" s="256">
        <v>12</v>
      </c>
      <c r="Q153" s="256"/>
      <c r="R153" s="255" t="s">
        <v>892</v>
      </c>
      <c r="S153" s="256"/>
      <c r="T153" s="256" t="s">
        <v>892</v>
      </c>
      <c r="U153" s="259"/>
      <c r="V153" s="259"/>
      <c r="W153" s="256"/>
      <c r="X153" s="256"/>
      <c r="Y153" s="256"/>
      <c r="Z153" s="260"/>
      <c r="AA153" s="261"/>
      <c r="AB153" s="262"/>
      <c r="AC153" s="260"/>
      <c r="AD153" s="256"/>
      <c r="AE153" s="260"/>
      <c r="AF153" s="260"/>
      <c r="AG153" s="260"/>
      <c r="AH153" s="260"/>
      <c r="AI153" s="263"/>
      <c r="AJ153" s="260"/>
      <c r="AK153" s="260"/>
      <c r="AL153" s="338">
        <v>50746655</v>
      </c>
      <c r="AM153" s="247">
        <v>50746655</v>
      </c>
      <c r="AN153" s="255"/>
      <c r="AO153" s="256" t="s">
        <v>157</v>
      </c>
      <c r="AP153" s="255" t="s">
        <v>155</v>
      </c>
      <c r="AQ153" s="240" t="s">
        <v>161</v>
      </c>
      <c r="AR153" s="264" t="s">
        <v>695</v>
      </c>
      <c r="AS153" s="256" t="s">
        <v>1018</v>
      </c>
    </row>
    <row r="154" spans="1:45" s="223" customFormat="1" ht="71.25" x14ac:dyDescent="0.25">
      <c r="A154" s="356" t="s">
        <v>1623</v>
      </c>
      <c r="B154" s="255" t="s">
        <v>0</v>
      </c>
      <c r="C154" s="255" t="s">
        <v>0</v>
      </c>
      <c r="D154" s="239" t="s">
        <v>21</v>
      </c>
      <c r="E154" s="255" t="s">
        <v>83</v>
      </c>
      <c r="F154" s="239" t="s">
        <v>88</v>
      </c>
      <c r="G154" s="239" t="s">
        <v>94</v>
      </c>
      <c r="H154" s="239" t="s">
        <v>102</v>
      </c>
      <c r="I154" s="255"/>
      <c r="J154" s="240" t="s">
        <v>892</v>
      </c>
      <c r="K154" s="257" t="s">
        <v>1015</v>
      </c>
      <c r="L154" s="258">
        <v>107037342</v>
      </c>
      <c r="M154" s="258">
        <v>107465491</v>
      </c>
      <c r="N154" s="359">
        <v>44166</v>
      </c>
      <c r="O154" s="256">
        <v>1</v>
      </c>
      <c r="P154" s="256">
        <v>12</v>
      </c>
      <c r="Q154" s="256"/>
      <c r="R154" s="255" t="s">
        <v>892</v>
      </c>
      <c r="S154" s="256"/>
      <c r="T154" s="256" t="s">
        <v>892</v>
      </c>
      <c r="U154" s="259"/>
      <c r="V154" s="259"/>
      <c r="W154" s="256"/>
      <c r="X154" s="256"/>
      <c r="Y154" s="256"/>
      <c r="Z154" s="260"/>
      <c r="AA154" s="261"/>
      <c r="AB154" s="262"/>
      <c r="AC154" s="260"/>
      <c r="AD154" s="256"/>
      <c r="AE154" s="260"/>
      <c r="AF154" s="260"/>
      <c r="AG154" s="260"/>
      <c r="AH154" s="260"/>
      <c r="AI154" s="263"/>
      <c r="AJ154" s="260"/>
      <c r="AK154" s="260"/>
      <c r="AL154" s="338">
        <v>107037342</v>
      </c>
      <c r="AM154" s="247">
        <v>107037342</v>
      </c>
      <c r="AN154" s="255"/>
      <c r="AO154" s="256" t="s">
        <v>157</v>
      </c>
      <c r="AP154" s="255" t="s">
        <v>155</v>
      </c>
      <c r="AQ154" s="240" t="s">
        <v>161</v>
      </c>
      <c r="AR154" s="264" t="s">
        <v>695</v>
      </c>
      <c r="AS154" s="256" t="s">
        <v>1018</v>
      </c>
    </row>
    <row r="155" spans="1:45" s="223" customFormat="1" ht="42.75" x14ac:dyDescent="0.25">
      <c r="A155" s="356" t="s">
        <v>1623</v>
      </c>
      <c r="B155" s="255" t="s">
        <v>0</v>
      </c>
      <c r="C155" s="255" t="s">
        <v>0</v>
      </c>
      <c r="D155" s="239" t="s">
        <v>21</v>
      </c>
      <c r="E155" s="255" t="s">
        <v>83</v>
      </c>
      <c r="F155" s="239" t="s">
        <v>88</v>
      </c>
      <c r="G155" s="239" t="s">
        <v>94</v>
      </c>
      <c r="H155" s="239" t="s">
        <v>102</v>
      </c>
      <c r="I155" s="255"/>
      <c r="J155" s="240" t="s">
        <v>892</v>
      </c>
      <c r="K155" s="257" t="s">
        <v>1016</v>
      </c>
      <c r="L155" s="258">
        <v>119200658</v>
      </c>
      <c r="M155" s="258">
        <v>119677461</v>
      </c>
      <c r="N155" s="359">
        <v>44166</v>
      </c>
      <c r="O155" s="256">
        <v>1</v>
      </c>
      <c r="P155" s="256">
        <v>12</v>
      </c>
      <c r="Q155" s="256"/>
      <c r="R155" s="255" t="s">
        <v>892</v>
      </c>
      <c r="S155" s="256"/>
      <c r="T155" s="256" t="s">
        <v>892</v>
      </c>
      <c r="U155" s="259"/>
      <c r="V155" s="259"/>
      <c r="W155" s="256"/>
      <c r="X155" s="256"/>
      <c r="Y155" s="256"/>
      <c r="Z155" s="260"/>
      <c r="AA155" s="261"/>
      <c r="AB155" s="262"/>
      <c r="AC155" s="260"/>
      <c r="AD155" s="256"/>
      <c r="AE155" s="260"/>
      <c r="AF155" s="260"/>
      <c r="AG155" s="260"/>
      <c r="AH155" s="260"/>
      <c r="AI155" s="263"/>
      <c r="AJ155" s="260"/>
      <c r="AK155" s="260"/>
      <c r="AL155" s="338">
        <v>119200658</v>
      </c>
      <c r="AM155" s="247">
        <v>119200658</v>
      </c>
      <c r="AN155" s="255"/>
      <c r="AO155" s="256" t="s">
        <v>157</v>
      </c>
      <c r="AP155" s="255" t="s">
        <v>155</v>
      </c>
      <c r="AQ155" s="240" t="s">
        <v>161</v>
      </c>
      <c r="AR155" s="264" t="s">
        <v>695</v>
      </c>
      <c r="AS155" s="256" t="s">
        <v>1018</v>
      </c>
    </row>
    <row r="156" spans="1:45" s="223" customFormat="1" ht="42.75" x14ac:dyDescent="0.25">
      <c r="A156" s="356" t="s">
        <v>1623</v>
      </c>
      <c r="B156" s="255" t="s">
        <v>0</v>
      </c>
      <c r="C156" s="255" t="s">
        <v>0</v>
      </c>
      <c r="D156" s="239" t="s">
        <v>21</v>
      </c>
      <c r="E156" s="255" t="s">
        <v>84</v>
      </c>
      <c r="F156" s="239" t="s">
        <v>148</v>
      </c>
      <c r="G156" s="239" t="s">
        <v>147</v>
      </c>
      <c r="H156" s="239" t="s">
        <v>102</v>
      </c>
      <c r="I156" s="255"/>
      <c r="J156" s="240" t="s">
        <v>892</v>
      </c>
      <c r="K156" s="257" t="s">
        <v>1017</v>
      </c>
      <c r="L156" s="258">
        <v>49869658</v>
      </c>
      <c r="M156" s="258">
        <v>50069137</v>
      </c>
      <c r="N156" s="359">
        <v>44166</v>
      </c>
      <c r="O156" s="256">
        <v>1</v>
      </c>
      <c r="P156" s="256">
        <v>12</v>
      </c>
      <c r="Q156" s="256"/>
      <c r="R156" s="255" t="s">
        <v>892</v>
      </c>
      <c r="S156" s="256"/>
      <c r="T156" s="256" t="s">
        <v>892</v>
      </c>
      <c r="U156" s="259"/>
      <c r="V156" s="259"/>
      <c r="W156" s="256"/>
      <c r="X156" s="256"/>
      <c r="Y156" s="256"/>
      <c r="Z156" s="260"/>
      <c r="AA156" s="261"/>
      <c r="AB156" s="262"/>
      <c r="AC156" s="260"/>
      <c r="AD156" s="256"/>
      <c r="AE156" s="260"/>
      <c r="AF156" s="260"/>
      <c r="AG156" s="260"/>
      <c r="AH156" s="260"/>
      <c r="AI156" s="263"/>
      <c r="AJ156" s="260"/>
      <c r="AK156" s="260"/>
      <c r="AL156" s="338">
        <v>49869658</v>
      </c>
      <c r="AM156" s="247">
        <v>49869658</v>
      </c>
      <c r="AN156" s="255"/>
      <c r="AO156" s="256" t="s">
        <v>157</v>
      </c>
      <c r="AP156" s="255" t="s">
        <v>155</v>
      </c>
      <c r="AQ156" s="240" t="s">
        <v>161</v>
      </c>
      <c r="AR156" s="264" t="s">
        <v>695</v>
      </c>
      <c r="AS156" s="256" t="s">
        <v>1018</v>
      </c>
    </row>
    <row r="157" spans="1:45" s="223" customFormat="1" ht="71.25" x14ac:dyDescent="0.25">
      <c r="A157" s="356" t="s">
        <v>1623</v>
      </c>
      <c r="B157" s="255" t="s">
        <v>0</v>
      </c>
      <c r="C157" s="255" t="s">
        <v>0</v>
      </c>
      <c r="D157" s="239" t="s">
        <v>21</v>
      </c>
      <c r="E157" s="255" t="s">
        <v>83</v>
      </c>
      <c r="F157" s="255" t="s">
        <v>88</v>
      </c>
      <c r="G157" s="255" t="s">
        <v>94</v>
      </c>
      <c r="H157" s="255" t="s">
        <v>102</v>
      </c>
      <c r="I157" s="255"/>
      <c r="J157" s="240" t="s">
        <v>892</v>
      </c>
      <c r="K157" s="257" t="s">
        <v>1012</v>
      </c>
      <c r="L157" s="258">
        <v>96631385</v>
      </c>
      <c r="M157" s="258">
        <v>97017911</v>
      </c>
      <c r="N157" s="358">
        <v>44197</v>
      </c>
      <c r="O157" s="256">
        <v>2</v>
      </c>
      <c r="P157" s="256">
        <v>12</v>
      </c>
      <c r="Q157" s="256"/>
      <c r="R157" s="255" t="s">
        <v>892</v>
      </c>
      <c r="S157" s="256"/>
      <c r="T157" s="256" t="s">
        <v>892</v>
      </c>
      <c r="U157" s="259"/>
      <c r="V157" s="259"/>
      <c r="W157" s="256"/>
      <c r="X157" s="256"/>
      <c r="Y157" s="256"/>
      <c r="Z157" s="260"/>
      <c r="AA157" s="261"/>
      <c r="AB157" s="262"/>
      <c r="AC157" s="260"/>
      <c r="AD157" s="256"/>
      <c r="AE157" s="260"/>
      <c r="AF157" s="260"/>
      <c r="AG157" s="260"/>
      <c r="AH157" s="260"/>
      <c r="AI157" s="263"/>
      <c r="AJ157" s="260"/>
      <c r="AK157" s="260"/>
      <c r="AL157" s="338">
        <v>96631385</v>
      </c>
      <c r="AM157" s="247">
        <v>96631385</v>
      </c>
      <c r="AN157" s="255"/>
      <c r="AO157" s="256" t="s">
        <v>159</v>
      </c>
      <c r="AP157" s="255" t="s">
        <v>155</v>
      </c>
      <c r="AQ157" s="240" t="s">
        <v>161</v>
      </c>
      <c r="AR157" s="264" t="s">
        <v>695</v>
      </c>
      <c r="AS157" s="256" t="s">
        <v>1018</v>
      </c>
    </row>
    <row r="158" spans="1:45" s="223" customFormat="1" ht="71.25" x14ac:dyDescent="0.25">
      <c r="A158" s="356" t="s">
        <v>1623</v>
      </c>
      <c r="B158" s="255" t="s">
        <v>6</v>
      </c>
      <c r="C158" s="255" t="s">
        <v>6</v>
      </c>
      <c r="D158" s="240" t="s">
        <v>27</v>
      </c>
      <c r="E158" s="255" t="s">
        <v>83</v>
      </c>
      <c r="F158" s="239" t="s">
        <v>88</v>
      </c>
      <c r="G158" s="239" t="s">
        <v>94</v>
      </c>
      <c r="H158" s="239" t="s">
        <v>102</v>
      </c>
      <c r="I158" s="255"/>
      <c r="J158" s="240" t="s">
        <v>892</v>
      </c>
      <c r="K158" s="257" t="s">
        <v>1019</v>
      </c>
      <c r="L158" s="258">
        <v>90484560</v>
      </c>
      <c r="M158" s="258">
        <v>90846498</v>
      </c>
      <c r="N158" s="359">
        <v>44166</v>
      </c>
      <c r="O158" s="256">
        <v>1</v>
      </c>
      <c r="P158" s="256">
        <v>12</v>
      </c>
      <c r="Q158" s="256"/>
      <c r="R158" s="255" t="s">
        <v>892</v>
      </c>
      <c r="S158" s="256"/>
      <c r="T158" s="256" t="s">
        <v>892</v>
      </c>
      <c r="U158" s="259"/>
      <c r="V158" s="259"/>
      <c r="W158" s="256"/>
      <c r="X158" s="256"/>
      <c r="Y158" s="256"/>
      <c r="Z158" s="260"/>
      <c r="AA158" s="261"/>
      <c r="AB158" s="262"/>
      <c r="AC158" s="260"/>
      <c r="AD158" s="256"/>
      <c r="AE158" s="260"/>
      <c r="AF158" s="260"/>
      <c r="AG158" s="260"/>
      <c r="AH158" s="246" t="s">
        <v>1543</v>
      </c>
      <c r="AI158" s="263"/>
      <c r="AJ158" s="260"/>
      <c r="AK158" s="260"/>
      <c r="AL158" s="338">
        <v>90484560</v>
      </c>
      <c r="AM158" s="247">
        <v>90484560</v>
      </c>
      <c r="AN158" s="255" t="s">
        <v>1020</v>
      </c>
      <c r="AO158" s="256" t="s">
        <v>157</v>
      </c>
      <c r="AP158" s="255" t="s">
        <v>155</v>
      </c>
      <c r="AQ158" s="240" t="s">
        <v>161</v>
      </c>
      <c r="AR158" s="264" t="s">
        <v>675</v>
      </c>
      <c r="AS158" s="256" t="s">
        <v>1021</v>
      </c>
    </row>
    <row r="159" spans="1:45" s="223" customFormat="1" ht="128.25" x14ac:dyDescent="0.25">
      <c r="A159" s="356" t="s">
        <v>1623</v>
      </c>
      <c r="B159" s="255" t="s">
        <v>6</v>
      </c>
      <c r="C159" s="255" t="s">
        <v>6</v>
      </c>
      <c r="D159" s="240" t="s">
        <v>27</v>
      </c>
      <c r="E159" s="255" t="s">
        <v>84</v>
      </c>
      <c r="F159" s="239" t="s">
        <v>148</v>
      </c>
      <c r="G159" s="239" t="s">
        <v>147</v>
      </c>
      <c r="H159" s="239" t="s">
        <v>102</v>
      </c>
      <c r="I159" s="255"/>
      <c r="J159" s="240" t="s">
        <v>892</v>
      </c>
      <c r="K159" s="257" t="s">
        <v>1022</v>
      </c>
      <c r="L159" s="258">
        <v>39048533</v>
      </c>
      <c r="M159" s="258">
        <v>39204727</v>
      </c>
      <c r="N159" s="359">
        <v>44166</v>
      </c>
      <c r="O159" s="256">
        <v>1</v>
      </c>
      <c r="P159" s="256">
        <v>6</v>
      </c>
      <c r="Q159" s="256"/>
      <c r="R159" s="255" t="s">
        <v>892</v>
      </c>
      <c r="S159" s="256"/>
      <c r="T159" s="256" t="s">
        <v>892</v>
      </c>
      <c r="U159" s="259"/>
      <c r="V159" s="259"/>
      <c r="W159" s="256"/>
      <c r="X159" s="256"/>
      <c r="Y159" s="256"/>
      <c r="Z159" s="260"/>
      <c r="AA159" s="261"/>
      <c r="AB159" s="262"/>
      <c r="AC159" s="260"/>
      <c r="AD159" s="256"/>
      <c r="AE159" s="260"/>
      <c r="AF159" s="260"/>
      <c r="AG159" s="260"/>
      <c r="AH159" s="246" t="s">
        <v>1543</v>
      </c>
      <c r="AI159" s="263"/>
      <c r="AJ159" s="260"/>
      <c r="AK159" s="260"/>
      <c r="AL159" s="338">
        <v>39048533</v>
      </c>
      <c r="AM159" s="247">
        <v>39048533</v>
      </c>
      <c r="AN159" s="255" t="s">
        <v>1023</v>
      </c>
      <c r="AO159" s="256" t="s">
        <v>157</v>
      </c>
      <c r="AP159" s="255" t="s">
        <v>155</v>
      </c>
      <c r="AQ159" s="240" t="s">
        <v>161</v>
      </c>
      <c r="AR159" s="264" t="s">
        <v>715</v>
      </c>
      <c r="AS159" s="256" t="s">
        <v>1024</v>
      </c>
    </row>
    <row r="160" spans="1:45" s="223" customFormat="1" ht="57" x14ac:dyDescent="0.25">
      <c r="A160" s="356" t="s">
        <v>1623</v>
      </c>
      <c r="B160" s="255" t="s">
        <v>6</v>
      </c>
      <c r="C160" s="255" t="s">
        <v>6</v>
      </c>
      <c r="D160" s="240" t="s">
        <v>27</v>
      </c>
      <c r="E160" s="255" t="s">
        <v>85</v>
      </c>
      <c r="F160" s="239" t="s">
        <v>149</v>
      </c>
      <c r="G160" s="239" t="s">
        <v>151</v>
      </c>
      <c r="H160" s="255" t="s">
        <v>1587</v>
      </c>
      <c r="I160" s="239" t="s">
        <v>1633</v>
      </c>
      <c r="J160" s="315"/>
      <c r="K160" s="257" t="s">
        <v>1025</v>
      </c>
      <c r="L160" s="258">
        <v>66313333</v>
      </c>
      <c r="M160" s="258">
        <v>66578586</v>
      </c>
      <c r="N160" s="359">
        <v>44166</v>
      </c>
      <c r="O160" s="256">
        <v>1</v>
      </c>
      <c r="P160" s="256">
        <v>12</v>
      </c>
      <c r="Q160" s="256"/>
      <c r="R160" s="255" t="s">
        <v>892</v>
      </c>
      <c r="S160" s="256"/>
      <c r="T160" s="256" t="s">
        <v>892</v>
      </c>
      <c r="U160" s="259"/>
      <c r="V160" s="259"/>
      <c r="W160" s="256"/>
      <c r="X160" s="256"/>
      <c r="Y160" s="256"/>
      <c r="Z160" s="260"/>
      <c r="AA160" s="261"/>
      <c r="AB160" s="262"/>
      <c r="AC160" s="260"/>
      <c r="AD160" s="256"/>
      <c r="AE160" s="260"/>
      <c r="AF160" s="260"/>
      <c r="AG160" s="260"/>
      <c r="AH160" s="246" t="s">
        <v>1544</v>
      </c>
      <c r="AI160" s="263"/>
      <c r="AJ160" s="260"/>
      <c r="AK160" s="260"/>
      <c r="AL160" s="338">
        <v>66313333</v>
      </c>
      <c r="AM160" s="247">
        <v>66313333</v>
      </c>
      <c r="AN160" s="255" t="s">
        <v>1414</v>
      </c>
      <c r="AO160" s="256" t="s">
        <v>157</v>
      </c>
      <c r="AP160" s="255" t="s">
        <v>155</v>
      </c>
      <c r="AQ160" s="240" t="s">
        <v>161</v>
      </c>
      <c r="AR160" s="264" t="s">
        <v>714</v>
      </c>
      <c r="AS160" s="256" t="s">
        <v>1026</v>
      </c>
    </row>
    <row r="161" spans="1:47" s="223" customFormat="1" ht="128.25" x14ac:dyDescent="0.25">
      <c r="A161" s="356" t="s">
        <v>1623</v>
      </c>
      <c r="B161" s="255" t="s">
        <v>6</v>
      </c>
      <c r="C161" s="255" t="s">
        <v>6</v>
      </c>
      <c r="D161" s="240" t="s">
        <v>27</v>
      </c>
      <c r="E161" s="255" t="s">
        <v>84</v>
      </c>
      <c r="F161" s="239" t="s">
        <v>148</v>
      </c>
      <c r="G161" s="239" t="s">
        <v>147</v>
      </c>
      <c r="H161" s="239" t="s">
        <v>102</v>
      </c>
      <c r="I161" s="255"/>
      <c r="J161" s="240" t="s">
        <v>892</v>
      </c>
      <c r="K161" s="257" t="s">
        <v>1027</v>
      </c>
      <c r="L161" s="258">
        <v>111793493</v>
      </c>
      <c r="M161" s="258">
        <v>112240667</v>
      </c>
      <c r="N161" s="359">
        <v>44166</v>
      </c>
      <c r="O161" s="256">
        <v>1</v>
      </c>
      <c r="P161" s="256">
        <v>12</v>
      </c>
      <c r="Q161" s="256"/>
      <c r="R161" s="255" t="s">
        <v>892</v>
      </c>
      <c r="S161" s="256"/>
      <c r="T161" s="256" t="s">
        <v>892</v>
      </c>
      <c r="U161" s="259"/>
      <c r="V161" s="259"/>
      <c r="W161" s="256"/>
      <c r="X161" s="256"/>
      <c r="Y161" s="256"/>
      <c r="Z161" s="260"/>
      <c r="AA161" s="261"/>
      <c r="AB161" s="262"/>
      <c r="AC161" s="260"/>
      <c r="AD161" s="256"/>
      <c r="AE161" s="260"/>
      <c r="AF161" s="260"/>
      <c r="AG161" s="260"/>
      <c r="AH161" s="246" t="s">
        <v>1543</v>
      </c>
      <c r="AI161" s="263"/>
      <c r="AJ161" s="260"/>
      <c r="AK161" s="260"/>
      <c r="AL161" s="338">
        <v>111793493</v>
      </c>
      <c r="AM161" s="247">
        <v>111793493</v>
      </c>
      <c r="AN161" s="255" t="s">
        <v>1028</v>
      </c>
      <c r="AO161" s="256" t="s">
        <v>157</v>
      </c>
      <c r="AP161" s="255" t="s">
        <v>155</v>
      </c>
      <c r="AQ161" s="240" t="s">
        <v>161</v>
      </c>
      <c r="AR161" s="264" t="s">
        <v>715</v>
      </c>
      <c r="AS161" s="256" t="s">
        <v>1029</v>
      </c>
    </row>
    <row r="162" spans="1:47" s="223" customFormat="1" ht="128.25" x14ac:dyDescent="0.25">
      <c r="A162" s="356" t="s">
        <v>1623</v>
      </c>
      <c r="B162" s="255" t="s">
        <v>6</v>
      </c>
      <c r="C162" s="255" t="s">
        <v>6</v>
      </c>
      <c r="D162" s="240" t="s">
        <v>27</v>
      </c>
      <c r="E162" s="255" t="s">
        <v>84</v>
      </c>
      <c r="F162" s="239" t="s">
        <v>148</v>
      </c>
      <c r="G162" s="239" t="s">
        <v>147</v>
      </c>
      <c r="H162" s="239" t="s">
        <v>102</v>
      </c>
      <c r="I162" s="255"/>
      <c r="J162" s="240" t="s">
        <v>892</v>
      </c>
      <c r="K162" s="257" t="s">
        <v>1030</v>
      </c>
      <c r="L162" s="258">
        <v>86280359</v>
      </c>
      <c r="M162" s="258">
        <v>86625480</v>
      </c>
      <c r="N162" s="359">
        <v>44197</v>
      </c>
      <c r="O162" s="256">
        <v>2</v>
      </c>
      <c r="P162" s="256">
        <v>12</v>
      </c>
      <c r="Q162" s="256"/>
      <c r="R162" s="255" t="s">
        <v>892</v>
      </c>
      <c r="S162" s="256"/>
      <c r="T162" s="256" t="s">
        <v>892</v>
      </c>
      <c r="U162" s="259"/>
      <c r="V162" s="259"/>
      <c r="W162" s="256"/>
      <c r="X162" s="256"/>
      <c r="Y162" s="256"/>
      <c r="Z162" s="260"/>
      <c r="AA162" s="261"/>
      <c r="AB162" s="262"/>
      <c r="AC162" s="260"/>
      <c r="AD162" s="256"/>
      <c r="AE162" s="260"/>
      <c r="AF162" s="260"/>
      <c r="AG162" s="260"/>
      <c r="AH162" s="240" t="s">
        <v>1624</v>
      </c>
      <c r="AI162" s="263"/>
      <c r="AJ162" s="260"/>
      <c r="AK162" s="260"/>
      <c r="AL162" s="338">
        <v>86280359</v>
      </c>
      <c r="AM162" s="247">
        <v>86280359</v>
      </c>
      <c r="AN162" s="255" t="s">
        <v>1031</v>
      </c>
      <c r="AO162" s="256" t="s">
        <v>157</v>
      </c>
      <c r="AP162" s="255" t="s">
        <v>155</v>
      </c>
      <c r="AQ162" s="240" t="s">
        <v>161</v>
      </c>
      <c r="AR162" s="264" t="s">
        <v>715</v>
      </c>
      <c r="AS162" s="256" t="s">
        <v>1032</v>
      </c>
    </row>
    <row r="163" spans="1:47" s="223" customFormat="1" ht="128.25" x14ac:dyDescent="0.25">
      <c r="A163" s="356" t="s">
        <v>1623</v>
      </c>
      <c r="B163" s="255" t="s">
        <v>6</v>
      </c>
      <c r="C163" s="255" t="s">
        <v>6</v>
      </c>
      <c r="D163" s="240" t="s">
        <v>27</v>
      </c>
      <c r="E163" s="255" t="s">
        <v>84</v>
      </c>
      <c r="F163" s="239" t="s">
        <v>148</v>
      </c>
      <c r="G163" s="239" t="s">
        <v>147</v>
      </c>
      <c r="H163" s="239" t="s">
        <v>102</v>
      </c>
      <c r="I163" s="255"/>
      <c r="J163" s="240" t="s">
        <v>892</v>
      </c>
      <c r="K163" s="257" t="s">
        <v>1033</v>
      </c>
      <c r="L163" s="258">
        <v>54057058</v>
      </c>
      <c r="M163" s="258">
        <v>54273286</v>
      </c>
      <c r="N163" s="359">
        <v>44197</v>
      </c>
      <c r="O163" s="256">
        <v>2</v>
      </c>
      <c r="P163" s="256">
        <v>12</v>
      </c>
      <c r="Q163" s="256"/>
      <c r="R163" s="255" t="s">
        <v>892</v>
      </c>
      <c r="S163" s="256"/>
      <c r="T163" s="256" t="s">
        <v>892</v>
      </c>
      <c r="U163" s="259"/>
      <c r="V163" s="259"/>
      <c r="W163" s="256"/>
      <c r="X163" s="256"/>
      <c r="Y163" s="256"/>
      <c r="Z163" s="260"/>
      <c r="AA163" s="261"/>
      <c r="AB163" s="262"/>
      <c r="AC163" s="260"/>
      <c r="AD163" s="256"/>
      <c r="AE163" s="260"/>
      <c r="AF163" s="260"/>
      <c r="AG163" s="260"/>
      <c r="AH163" s="240" t="s">
        <v>1624</v>
      </c>
      <c r="AI163" s="263"/>
      <c r="AJ163" s="260"/>
      <c r="AK163" s="260"/>
      <c r="AL163" s="338">
        <v>54057058</v>
      </c>
      <c r="AM163" s="247">
        <v>54057058</v>
      </c>
      <c r="AN163" s="255" t="s">
        <v>1415</v>
      </c>
      <c r="AO163" s="256" t="s">
        <v>157</v>
      </c>
      <c r="AP163" s="255" t="s">
        <v>155</v>
      </c>
      <c r="AQ163" s="240" t="s">
        <v>161</v>
      </c>
      <c r="AR163" s="264" t="s">
        <v>715</v>
      </c>
      <c r="AS163" s="256" t="s">
        <v>1034</v>
      </c>
    </row>
    <row r="164" spans="1:47" s="223" customFormat="1" ht="128.25" x14ac:dyDescent="0.25">
      <c r="A164" s="356" t="s">
        <v>1623</v>
      </c>
      <c r="B164" s="255" t="s">
        <v>6</v>
      </c>
      <c r="C164" s="255" t="s">
        <v>6</v>
      </c>
      <c r="D164" s="240" t="s">
        <v>27</v>
      </c>
      <c r="E164" s="255" t="s">
        <v>84</v>
      </c>
      <c r="F164" s="239" t="s">
        <v>148</v>
      </c>
      <c r="G164" s="239" t="s">
        <v>147</v>
      </c>
      <c r="H164" s="239" t="s">
        <v>102</v>
      </c>
      <c r="I164" s="255"/>
      <c r="J164" s="240" t="s">
        <v>892</v>
      </c>
      <c r="K164" s="257" t="s">
        <v>1035</v>
      </c>
      <c r="L164" s="258">
        <v>78404227</v>
      </c>
      <c r="M164" s="258">
        <v>78717844</v>
      </c>
      <c r="N164" s="359">
        <v>44197</v>
      </c>
      <c r="O164" s="256">
        <v>2</v>
      </c>
      <c r="P164" s="256">
        <v>12</v>
      </c>
      <c r="Q164" s="256"/>
      <c r="R164" s="255" t="s">
        <v>892</v>
      </c>
      <c r="S164" s="256"/>
      <c r="T164" s="256" t="s">
        <v>892</v>
      </c>
      <c r="U164" s="259"/>
      <c r="V164" s="259"/>
      <c r="W164" s="256"/>
      <c r="X164" s="256"/>
      <c r="Y164" s="256"/>
      <c r="Z164" s="260"/>
      <c r="AA164" s="261"/>
      <c r="AB164" s="262"/>
      <c r="AC164" s="260"/>
      <c r="AD164" s="256"/>
      <c r="AE164" s="260"/>
      <c r="AF164" s="260"/>
      <c r="AG164" s="260"/>
      <c r="AH164" s="240" t="s">
        <v>1624</v>
      </c>
      <c r="AI164" s="263"/>
      <c r="AJ164" s="260"/>
      <c r="AK164" s="260"/>
      <c r="AL164" s="338">
        <v>78404227</v>
      </c>
      <c r="AM164" s="247">
        <v>78404227</v>
      </c>
      <c r="AN164" s="255" t="s">
        <v>1036</v>
      </c>
      <c r="AO164" s="256" t="s">
        <v>157</v>
      </c>
      <c r="AP164" s="255" t="s">
        <v>155</v>
      </c>
      <c r="AQ164" s="240" t="s">
        <v>161</v>
      </c>
      <c r="AR164" s="264" t="s">
        <v>715</v>
      </c>
      <c r="AS164" s="256" t="s">
        <v>1037</v>
      </c>
    </row>
    <row r="165" spans="1:47" s="223" customFormat="1" ht="128.25" x14ac:dyDescent="0.25">
      <c r="A165" s="356" t="s">
        <v>1623</v>
      </c>
      <c r="B165" s="255" t="s">
        <v>6</v>
      </c>
      <c r="C165" s="255" t="s">
        <v>6</v>
      </c>
      <c r="D165" s="240" t="s">
        <v>27</v>
      </c>
      <c r="E165" s="255" t="s">
        <v>84</v>
      </c>
      <c r="F165" s="239" t="s">
        <v>148</v>
      </c>
      <c r="G165" s="239" t="s">
        <v>147</v>
      </c>
      <c r="H165" s="239" t="s">
        <v>102</v>
      </c>
      <c r="I165" s="255"/>
      <c r="J165" s="240" t="s">
        <v>892</v>
      </c>
      <c r="K165" s="257" t="s">
        <v>1341</v>
      </c>
      <c r="L165" s="258">
        <v>80783360</v>
      </c>
      <c r="M165" s="258">
        <v>81106493</v>
      </c>
      <c r="N165" s="359">
        <v>44166</v>
      </c>
      <c r="O165" s="256">
        <v>1</v>
      </c>
      <c r="P165" s="256">
        <v>12</v>
      </c>
      <c r="Q165" s="256"/>
      <c r="R165" s="255" t="s">
        <v>892</v>
      </c>
      <c r="S165" s="256"/>
      <c r="T165" s="256" t="s">
        <v>892</v>
      </c>
      <c r="U165" s="259"/>
      <c r="V165" s="259"/>
      <c r="W165" s="256"/>
      <c r="X165" s="256"/>
      <c r="Y165" s="256"/>
      <c r="Z165" s="260"/>
      <c r="AA165" s="261"/>
      <c r="AB165" s="262"/>
      <c r="AC165" s="260"/>
      <c r="AD165" s="256"/>
      <c r="AE165" s="260"/>
      <c r="AF165" s="260"/>
      <c r="AG165" s="260"/>
      <c r="AH165" s="246" t="s">
        <v>1544</v>
      </c>
      <c r="AI165" s="263"/>
      <c r="AJ165" s="260"/>
      <c r="AK165" s="260"/>
      <c r="AL165" s="338">
        <v>80783360</v>
      </c>
      <c r="AM165" s="247">
        <v>80783360</v>
      </c>
      <c r="AN165" s="255" t="s">
        <v>1038</v>
      </c>
      <c r="AO165" s="256" t="s">
        <v>157</v>
      </c>
      <c r="AP165" s="255" t="s">
        <v>155</v>
      </c>
      <c r="AQ165" s="240" t="s">
        <v>161</v>
      </c>
      <c r="AR165" s="264" t="s">
        <v>715</v>
      </c>
      <c r="AS165" s="256" t="s">
        <v>1029</v>
      </c>
    </row>
    <row r="166" spans="1:47" s="223" customFormat="1" ht="128.25" x14ac:dyDescent="0.25">
      <c r="A166" s="356" t="s">
        <v>1623</v>
      </c>
      <c r="B166" s="255" t="s">
        <v>6</v>
      </c>
      <c r="C166" s="255" t="s">
        <v>6</v>
      </c>
      <c r="D166" s="240" t="s">
        <v>27</v>
      </c>
      <c r="E166" s="255" t="s">
        <v>84</v>
      </c>
      <c r="F166" s="239" t="s">
        <v>148</v>
      </c>
      <c r="G166" s="239" t="s">
        <v>147</v>
      </c>
      <c r="H166" s="239" t="s">
        <v>102</v>
      </c>
      <c r="I166" s="255"/>
      <c r="J166" s="240" t="s">
        <v>892</v>
      </c>
      <c r="K166" s="257" t="s">
        <v>1039</v>
      </c>
      <c r="L166" s="258">
        <v>78404227</v>
      </c>
      <c r="M166" s="258">
        <v>78717844</v>
      </c>
      <c r="N166" s="359">
        <v>44197</v>
      </c>
      <c r="O166" s="256">
        <v>2</v>
      </c>
      <c r="P166" s="256">
        <v>12</v>
      </c>
      <c r="Q166" s="256"/>
      <c r="R166" s="255" t="s">
        <v>892</v>
      </c>
      <c r="S166" s="256"/>
      <c r="T166" s="256" t="s">
        <v>892</v>
      </c>
      <c r="U166" s="259"/>
      <c r="V166" s="259"/>
      <c r="W166" s="256"/>
      <c r="X166" s="256"/>
      <c r="Y166" s="256"/>
      <c r="Z166" s="260"/>
      <c r="AA166" s="261"/>
      <c r="AB166" s="262"/>
      <c r="AC166" s="260"/>
      <c r="AD166" s="256"/>
      <c r="AE166" s="260"/>
      <c r="AF166" s="260"/>
      <c r="AG166" s="260"/>
      <c r="AH166" s="240" t="s">
        <v>1624</v>
      </c>
      <c r="AI166" s="263"/>
      <c r="AJ166" s="260"/>
      <c r="AK166" s="260"/>
      <c r="AL166" s="338">
        <v>78404227</v>
      </c>
      <c r="AM166" s="247">
        <v>78404227</v>
      </c>
      <c r="AN166" s="255" t="s">
        <v>1040</v>
      </c>
      <c r="AO166" s="256" t="s">
        <v>157</v>
      </c>
      <c r="AP166" s="255" t="s">
        <v>155</v>
      </c>
      <c r="AQ166" s="240" t="s">
        <v>161</v>
      </c>
      <c r="AR166" s="264" t="s">
        <v>715</v>
      </c>
      <c r="AS166" s="256" t="s">
        <v>1041</v>
      </c>
    </row>
    <row r="167" spans="1:47" s="223" customFormat="1" ht="71.25" x14ac:dyDescent="0.25">
      <c r="A167" s="356" t="s">
        <v>1623</v>
      </c>
      <c r="B167" s="255" t="s">
        <v>6</v>
      </c>
      <c r="C167" s="255" t="s">
        <v>6</v>
      </c>
      <c r="D167" s="240" t="s">
        <v>27</v>
      </c>
      <c r="E167" s="255" t="s">
        <v>84</v>
      </c>
      <c r="F167" s="239" t="s">
        <v>148</v>
      </c>
      <c r="G167" s="239" t="s">
        <v>147</v>
      </c>
      <c r="H167" s="239" t="s">
        <v>102</v>
      </c>
      <c r="I167" s="255"/>
      <c r="J167" s="240" t="s">
        <v>892</v>
      </c>
      <c r="K167" s="257" t="s">
        <v>1042</v>
      </c>
      <c r="L167" s="258">
        <v>33952427</v>
      </c>
      <c r="M167" s="258">
        <v>34088237</v>
      </c>
      <c r="N167" s="359">
        <v>44166</v>
      </c>
      <c r="O167" s="256">
        <v>1</v>
      </c>
      <c r="P167" s="256">
        <v>12</v>
      </c>
      <c r="Q167" s="256"/>
      <c r="R167" s="255" t="s">
        <v>892</v>
      </c>
      <c r="S167" s="256"/>
      <c r="T167" s="256" t="s">
        <v>892</v>
      </c>
      <c r="U167" s="259"/>
      <c r="V167" s="259"/>
      <c r="W167" s="256"/>
      <c r="X167" s="256"/>
      <c r="Y167" s="256"/>
      <c r="Z167" s="260"/>
      <c r="AA167" s="261"/>
      <c r="AB167" s="262"/>
      <c r="AC167" s="260"/>
      <c r="AD167" s="256"/>
      <c r="AE167" s="260"/>
      <c r="AF167" s="260"/>
      <c r="AG167" s="260"/>
      <c r="AH167" s="246" t="s">
        <v>1544</v>
      </c>
      <c r="AI167" s="263"/>
      <c r="AJ167" s="260"/>
      <c r="AK167" s="260"/>
      <c r="AL167" s="338">
        <v>33952427</v>
      </c>
      <c r="AM167" s="247">
        <v>33952427</v>
      </c>
      <c r="AN167" s="255" t="s">
        <v>1043</v>
      </c>
      <c r="AO167" s="256" t="s">
        <v>157</v>
      </c>
      <c r="AP167" s="255" t="s">
        <v>155</v>
      </c>
      <c r="AQ167" s="240" t="s">
        <v>161</v>
      </c>
      <c r="AR167" s="264" t="s">
        <v>675</v>
      </c>
      <c r="AS167" s="256" t="s">
        <v>1044</v>
      </c>
    </row>
    <row r="168" spans="1:47" s="223" customFormat="1" ht="128.25" x14ac:dyDescent="0.25">
      <c r="A168" s="356" t="s">
        <v>1623</v>
      </c>
      <c r="B168" s="255" t="s">
        <v>6</v>
      </c>
      <c r="C168" s="255" t="s">
        <v>6</v>
      </c>
      <c r="D168" s="239" t="s">
        <v>27</v>
      </c>
      <c r="E168" s="255" t="s">
        <v>85</v>
      </c>
      <c r="F168" s="239" t="s">
        <v>149</v>
      </c>
      <c r="G168" s="239" t="s">
        <v>151</v>
      </c>
      <c r="H168" s="255" t="s">
        <v>1587</v>
      </c>
      <c r="I168" s="239" t="s">
        <v>1633</v>
      </c>
      <c r="J168" s="315"/>
      <c r="K168" s="257" t="s">
        <v>1413</v>
      </c>
      <c r="L168" s="258">
        <v>394941843</v>
      </c>
      <c r="M168" s="258">
        <v>396521610</v>
      </c>
      <c r="N168" s="359">
        <v>44197</v>
      </c>
      <c r="O168" s="256">
        <v>2</v>
      </c>
      <c r="P168" s="256">
        <v>12</v>
      </c>
      <c r="Q168" s="256"/>
      <c r="R168" s="255" t="s">
        <v>892</v>
      </c>
      <c r="S168" s="256"/>
      <c r="T168" s="256" t="s">
        <v>892</v>
      </c>
      <c r="U168" s="259"/>
      <c r="V168" s="259"/>
      <c r="W168" s="256"/>
      <c r="X168" s="256"/>
      <c r="Y168" s="256"/>
      <c r="Z168" s="260"/>
      <c r="AA168" s="261"/>
      <c r="AB168" s="262"/>
      <c r="AC168" s="260"/>
      <c r="AD168" s="256"/>
      <c r="AE168" s="260"/>
      <c r="AF168" s="260"/>
      <c r="AG168" s="260"/>
      <c r="AH168" s="240" t="s">
        <v>1624</v>
      </c>
      <c r="AI168" s="263"/>
      <c r="AJ168" s="260"/>
      <c r="AK168" s="260"/>
      <c r="AL168" s="338">
        <v>394941843</v>
      </c>
      <c r="AM168" s="247">
        <v>394941843</v>
      </c>
      <c r="AN168" s="255" t="s">
        <v>1045</v>
      </c>
      <c r="AO168" s="256" t="s">
        <v>157</v>
      </c>
      <c r="AP168" s="255" t="s">
        <v>155</v>
      </c>
      <c r="AQ168" s="240" t="s">
        <v>161</v>
      </c>
      <c r="AR168" s="264" t="s">
        <v>715</v>
      </c>
      <c r="AS168" s="256" t="s">
        <v>1046</v>
      </c>
    </row>
    <row r="169" spans="1:47" s="223" customFormat="1" ht="71.25" x14ac:dyDescent="0.25">
      <c r="A169" s="356" t="s">
        <v>1623</v>
      </c>
      <c r="B169" s="255" t="s">
        <v>6</v>
      </c>
      <c r="C169" s="255" t="s">
        <v>6</v>
      </c>
      <c r="D169" s="240" t="s">
        <v>27</v>
      </c>
      <c r="E169" s="255" t="s">
        <v>84</v>
      </c>
      <c r="F169" s="255" t="s">
        <v>148</v>
      </c>
      <c r="G169" s="255" t="s">
        <v>147</v>
      </c>
      <c r="H169" s="255" t="s">
        <v>102</v>
      </c>
      <c r="I169" s="239" t="s">
        <v>126</v>
      </c>
      <c r="J169" s="240" t="s">
        <v>415</v>
      </c>
      <c r="K169" s="257" t="s">
        <v>1047</v>
      </c>
      <c r="L169" s="258">
        <v>25698255</v>
      </c>
      <c r="M169" s="258">
        <v>25801048</v>
      </c>
      <c r="N169" s="370">
        <v>44197</v>
      </c>
      <c r="O169" s="256">
        <v>4</v>
      </c>
      <c r="P169" s="256">
        <v>12</v>
      </c>
      <c r="Q169" s="256"/>
      <c r="R169" s="255" t="s">
        <v>892</v>
      </c>
      <c r="S169" s="256"/>
      <c r="T169" s="256" t="s">
        <v>892</v>
      </c>
      <c r="U169" s="259"/>
      <c r="V169" s="259"/>
      <c r="W169" s="256"/>
      <c r="X169" s="256"/>
      <c r="Y169" s="256"/>
      <c r="Z169" s="260"/>
      <c r="AA169" s="261"/>
      <c r="AB169" s="262"/>
      <c r="AC169" s="260"/>
      <c r="AD169" s="256"/>
      <c r="AE169" s="260"/>
      <c r="AF169" s="260"/>
      <c r="AG169" s="260"/>
      <c r="AH169" s="265"/>
      <c r="AI169" s="260" t="s">
        <v>1048</v>
      </c>
      <c r="AJ169" s="260"/>
      <c r="AK169" s="260"/>
      <c r="AL169" s="338">
        <v>25698255</v>
      </c>
      <c r="AM169" s="247">
        <v>25698255</v>
      </c>
      <c r="AN169" s="255" t="s">
        <v>1049</v>
      </c>
      <c r="AO169" s="256" t="s">
        <v>159</v>
      </c>
      <c r="AP169" s="255" t="s">
        <v>155</v>
      </c>
      <c r="AQ169" s="256" t="s">
        <v>156</v>
      </c>
      <c r="AR169" s="264" t="s">
        <v>675</v>
      </c>
      <c r="AS169" s="256" t="s">
        <v>1050</v>
      </c>
    </row>
    <row r="170" spans="1:47" s="223" customFormat="1" ht="71.25" x14ac:dyDescent="0.25">
      <c r="A170" s="356" t="s">
        <v>1623</v>
      </c>
      <c r="B170" s="255" t="s">
        <v>6</v>
      </c>
      <c r="C170" s="255" t="s">
        <v>6</v>
      </c>
      <c r="D170" s="240" t="s">
        <v>27</v>
      </c>
      <c r="E170" s="255" t="s">
        <v>84</v>
      </c>
      <c r="F170" s="255" t="s">
        <v>148</v>
      </c>
      <c r="G170" s="255" t="s">
        <v>147</v>
      </c>
      <c r="H170" s="255" t="s">
        <v>102</v>
      </c>
      <c r="I170" s="255" t="s">
        <v>132</v>
      </c>
      <c r="J170" s="240" t="s">
        <v>422</v>
      </c>
      <c r="K170" s="257" t="s">
        <v>1051</v>
      </c>
      <c r="L170" s="258">
        <v>84623360</v>
      </c>
      <c r="M170" s="258">
        <v>84961853</v>
      </c>
      <c r="N170" s="369">
        <v>44166</v>
      </c>
      <c r="O170" s="256">
        <v>1</v>
      </c>
      <c r="P170" s="256">
        <v>12</v>
      </c>
      <c r="Q170" s="256"/>
      <c r="R170" s="255" t="s">
        <v>892</v>
      </c>
      <c r="S170" s="256"/>
      <c r="T170" s="256" t="s">
        <v>892</v>
      </c>
      <c r="U170" s="259"/>
      <c r="V170" s="259"/>
      <c r="W170" s="256"/>
      <c r="X170" s="256"/>
      <c r="Y170" s="256"/>
      <c r="Z170" s="260"/>
      <c r="AA170" s="261"/>
      <c r="AB170" s="262"/>
      <c r="AC170" s="260"/>
      <c r="AD170" s="256"/>
      <c r="AE170" s="260"/>
      <c r="AF170" s="260"/>
      <c r="AG170" s="260"/>
      <c r="AH170" s="246" t="s">
        <v>1543</v>
      </c>
      <c r="AI170" s="263"/>
      <c r="AJ170" s="260"/>
      <c r="AK170" s="260"/>
      <c r="AL170" s="338">
        <v>84623360</v>
      </c>
      <c r="AM170" s="247">
        <v>84623360</v>
      </c>
      <c r="AN170" s="255" t="s">
        <v>1052</v>
      </c>
      <c r="AO170" s="256" t="s">
        <v>159</v>
      </c>
      <c r="AP170" s="255" t="s">
        <v>155</v>
      </c>
      <c r="AQ170" s="240" t="s">
        <v>161</v>
      </c>
      <c r="AR170" s="264" t="s">
        <v>675</v>
      </c>
      <c r="AS170" s="256" t="s">
        <v>1053</v>
      </c>
    </row>
    <row r="171" spans="1:47" s="223" customFormat="1" ht="142.5" x14ac:dyDescent="0.25">
      <c r="A171" s="356" t="s">
        <v>1623</v>
      </c>
      <c r="B171" s="255" t="s">
        <v>6</v>
      </c>
      <c r="C171" s="255" t="s">
        <v>8</v>
      </c>
      <c r="D171" s="239" t="s">
        <v>29</v>
      </c>
      <c r="E171" s="255" t="s">
        <v>83</v>
      </c>
      <c r="F171" s="239" t="s">
        <v>88</v>
      </c>
      <c r="G171" s="239" t="s">
        <v>94</v>
      </c>
      <c r="H171" s="239" t="s">
        <v>102</v>
      </c>
      <c r="I171" s="255"/>
      <c r="J171" s="240" t="s">
        <v>892</v>
      </c>
      <c r="K171" s="238" t="s">
        <v>1431</v>
      </c>
      <c r="L171" s="258">
        <v>67782400</v>
      </c>
      <c r="M171" s="258">
        <v>68053530</v>
      </c>
      <c r="N171" s="359">
        <v>44166</v>
      </c>
      <c r="O171" s="256">
        <v>1</v>
      </c>
      <c r="P171" s="256">
        <v>12</v>
      </c>
      <c r="Q171" s="256"/>
      <c r="R171" s="255" t="s">
        <v>892</v>
      </c>
      <c r="S171" s="256"/>
      <c r="T171" s="256" t="s">
        <v>892</v>
      </c>
      <c r="U171" s="259"/>
      <c r="V171" s="259"/>
      <c r="W171" s="256"/>
      <c r="X171" s="256"/>
      <c r="Y171" s="256"/>
      <c r="Z171" s="260"/>
      <c r="AA171" s="261"/>
      <c r="AB171" s="262"/>
      <c r="AC171" s="260"/>
      <c r="AD171" s="256"/>
      <c r="AE171" s="260"/>
      <c r="AF171" s="260"/>
      <c r="AG171" s="260"/>
      <c r="AH171" s="246" t="s">
        <v>1543</v>
      </c>
      <c r="AI171" s="266" t="s">
        <v>1452</v>
      </c>
      <c r="AJ171" s="260"/>
      <c r="AK171" s="260"/>
      <c r="AL171" s="338">
        <v>67782400</v>
      </c>
      <c r="AM171" s="247">
        <v>67782400</v>
      </c>
      <c r="AN171" s="255" t="s">
        <v>1456</v>
      </c>
      <c r="AO171" s="256" t="s">
        <v>157</v>
      </c>
      <c r="AP171" s="255" t="s">
        <v>155</v>
      </c>
      <c r="AQ171" s="240" t="s">
        <v>161</v>
      </c>
      <c r="AR171" s="264" t="s">
        <v>717</v>
      </c>
      <c r="AS171" s="256" t="s">
        <v>716</v>
      </c>
    </row>
    <row r="172" spans="1:47" s="223" customFormat="1" ht="142.5" x14ac:dyDescent="0.25">
      <c r="A172" s="356" t="s">
        <v>1623</v>
      </c>
      <c r="B172" s="255" t="s">
        <v>6</v>
      </c>
      <c r="C172" s="255" t="s">
        <v>8</v>
      </c>
      <c r="D172" s="239" t="s">
        <v>29</v>
      </c>
      <c r="E172" s="255" t="s">
        <v>83</v>
      </c>
      <c r="F172" s="239" t="s">
        <v>88</v>
      </c>
      <c r="G172" s="239" t="s">
        <v>94</v>
      </c>
      <c r="H172" s="239" t="s">
        <v>102</v>
      </c>
      <c r="I172" s="255"/>
      <c r="J172" s="240" t="s">
        <v>892</v>
      </c>
      <c r="K172" s="238" t="s">
        <v>1432</v>
      </c>
      <c r="L172" s="258">
        <v>65307200</v>
      </c>
      <c r="M172" s="258">
        <v>65568429</v>
      </c>
      <c r="N172" s="359">
        <v>44166</v>
      </c>
      <c r="O172" s="256">
        <v>1</v>
      </c>
      <c r="P172" s="256">
        <v>12</v>
      </c>
      <c r="Q172" s="256"/>
      <c r="R172" s="255" t="s">
        <v>892</v>
      </c>
      <c r="S172" s="256"/>
      <c r="T172" s="256" t="s">
        <v>892</v>
      </c>
      <c r="U172" s="259"/>
      <c r="V172" s="259"/>
      <c r="W172" s="256"/>
      <c r="X172" s="256"/>
      <c r="Y172" s="256"/>
      <c r="Z172" s="260"/>
      <c r="AA172" s="261"/>
      <c r="AB172" s="262"/>
      <c r="AC172" s="260"/>
      <c r="AD172" s="256"/>
      <c r="AE172" s="260"/>
      <c r="AF172" s="260"/>
      <c r="AG172" s="260"/>
      <c r="AH172" s="246" t="s">
        <v>1544</v>
      </c>
      <c r="AI172" s="266" t="s">
        <v>1453</v>
      </c>
      <c r="AJ172" s="260"/>
      <c r="AK172" s="260"/>
      <c r="AL172" s="338">
        <v>65307200</v>
      </c>
      <c r="AM172" s="247">
        <v>65307200</v>
      </c>
      <c r="AN172" s="255" t="s">
        <v>1054</v>
      </c>
      <c r="AO172" s="256" t="s">
        <v>157</v>
      </c>
      <c r="AP172" s="255" t="s">
        <v>155</v>
      </c>
      <c r="AQ172" s="240" t="s">
        <v>161</v>
      </c>
      <c r="AR172" s="264" t="s">
        <v>717</v>
      </c>
      <c r="AS172" s="256" t="s">
        <v>716</v>
      </c>
      <c r="AU172" s="224"/>
    </row>
    <row r="173" spans="1:47" s="223" customFormat="1" ht="142.5" x14ac:dyDescent="0.25">
      <c r="A173" s="356" t="s">
        <v>1623</v>
      </c>
      <c r="B173" s="255" t="s">
        <v>6</v>
      </c>
      <c r="C173" s="255" t="s">
        <v>8</v>
      </c>
      <c r="D173" s="239" t="s">
        <v>29</v>
      </c>
      <c r="E173" s="255" t="s">
        <v>84</v>
      </c>
      <c r="F173" s="239" t="s">
        <v>148</v>
      </c>
      <c r="G173" s="239" t="s">
        <v>147</v>
      </c>
      <c r="H173" s="239" t="s">
        <v>102</v>
      </c>
      <c r="I173" s="255"/>
      <c r="J173" s="240" t="s">
        <v>892</v>
      </c>
      <c r="K173" s="238" t="s">
        <v>1433</v>
      </c>
      <c r="L173" s="258">
        <v>30378667</v>
      </c>
      <c r="M173" s="258">
        <v>30500182</v>
      </c>
      <c r="N173" s="359">
        <v>44166</v>
      </c>
      <c r="O173" s="256">
        <v>1</v>
      </c>
      <c r="P173" s="256">
        <v>12</v>
      </c>
      <c r="Q173" s="256"/>
      <c r="R173" s="255" t="s">
        <v>892</v>
      </c>
      <c r="S173" s="256"/>
      <c r="T173" s="256" t="s">
        <v>892</v>
      </c>
      <c r="U173" s="259"/>
      <c r="V173" s="259"/>
      <c r="W173" s="256"/>
      <c r="X173" s="256"/>
      <c r="Y173" s="256"/>
      <c r="Z173" s="260"/>
      <c r="AA173" s="261"/>
      <c r="AB173" s="262"/>
      <c r="AC173" s="260"/>
      <c r="AD173" s="256"/>
      <c r="AE173" s="260"/>
      <c r="AF173" s="260"/>
      <c r="AG173" s="260"/>
      <c r="AH173" s="246" t="s">
        <v>1543</v>
      </c>
      <c r="AI173" s="266" t="s">
        <v>1452</v>
      </c>
      <c r="AJ173" s="260"/>
      <c r="AK173" s="260"/>
      <c r="AL173" s="338">
        <v>30378667</v>
      </c>
      <c r="AM173" s="247">
        <v>30378667</v>
      </c>
      <c r="AN173" s="255" t="s">
        <v>1055</v>
      </c>
      <c r="AO173" s="256" t="s">
        <v>157</v>
      </c>
      <c r="AP173" s="255" t="s">
        <v>155</v>
      </c>
      <c r="AQ173" s="240" t="s">
        <v>161</v>
      </c>
      <c r="AR173" s="264" t="s">
        <v>717</v>
      </c>
      <c r="AS173" s="256" t="s">
        <v>716</v>
      </c>
    </row>
    <row r="174" spans="1:47" s="223" customFormat="1" ht="142.5" x14ac:dyDescent="0.25">
      <c r="A174" s="356" t="s">
        <v>1623</v>
      </c>
      <c r="B174" s="255" t="s">
        <v>6</v>
      </c>
      <c r="C174" s="255" t="s">
        <v>8</v>
      </c>
      <c r="D174" s="239" t="s">
        <v>29</v>
      </c>
      <c r="E174" s="255" t="s">
        <v>84</v>
      </c>
      <c r="F174" s="239" t="s">
        <v>148</v>
      </c>
      <c r="G174" s="239" t="s">
        <v>147</v>
      </c>
      <c r="H174" s="239" t="s">
        <v>102</v>
      </c>
      <c r="I174" s="255"/>
      <c r="J174" s="240" t="s">
        <v>892</v>
      </c>
      <c r="K174" s="238" t="s">
        <v>1434</v>
      </c>
      <c r="L174" s="258">
        <v>26342400</v>
      </c>
      <c r="M174" s="258">
        <v>26447770</v>
      </c>
      <c r="N174" s="359">
        <v>44166</v>
      </c>
      <c r="O174" s="256">
        <v>1</v>
      </c>
      <c r="P174" s="256">
        <v>12</v>
      </c>
      <c r="Q174" s="256"/>
      <c r="R174" s="255" t="s">
        <v>892</v>
      </c>
      <c r="S174" s="256"/>
      <c r="T174" s="256" t="s">
        <v>892</v>
      </c>
      <c r="U174" s="259"/>
      <c r="V174" s="259"/>
      <c r="W174" s="256"/>
      <c r="X174" s="256"/>
      <c r="Y174" s="256"/>
      <c r="Z174" s="260"/>
      <c r="AA174" s="261"/>
      <c r="AB174" s="262"/>
      <c r="AC174" s="260"/>
      <c r="AD174" s="256"/>
      <c r="AE174" s="260"/>
      <c r="AF174" s="260"/>
      <c r="AG174" s="260"/>
      <c r="AH174" s="246" t="s">
        <v>1544</v>
      </c>
      <c r="AI174" s="266" t="s">
        <v>1453</v>
      </c>
      <c r="AJ174" s="260"/>
      <c r="AK174" s="260"/>
      <c r="AL174" s="338">
        <v>26342400</v>
      </c>
      <c r="AM174" s="247">
        <v>26342400</v>
      </c>
      <c r="AN174" s="255" t="s">
        <v>1457</v>
      </c>
      <c r="AO174" s="256" t="s">
        <v>157</v>
      </c>
      <c r="AP174" s="255" t="s">
        <v>155</v>
      </c>
      <c r="AQ174" s="240" t="s">
        <v>161</v>
      </c>
      <c r="AR174" s="264" t="s">
        <v>717</v>
      </c>
      <c r="AS174" s="256" t="s">
        <v>716</v>
      </c>
    </row>
    <row r="175" spans="1:47" s="223" customFormat="1" ht="142.5" x14ac:dyDescent="0.25">
      <c r="A175" s="356" t="s">
        <v>1623</v>
      </c>
      <c r="B175" s="255" t="s">
        <v>6</v>
      </c>
      <c r="C175" s="255" t="s">
        <v>8</v>
      </c>
      <c r="D175" s="239" t="s">
        <v>29</v>
      </c>
      <c r="E175" s="255" t="s">
        <v>84</v>
      </c>
      <c r="F175" s="239" t="s">
        <v>148</v>
      </c>
      <c r="G175" s="239" t="s">
        <v>147</v>
      </c>
      <c r="H175" s="239" t="s">
        <v>102</v>
      </c>
      <c r="I175" s="255"/>
      <c r="J175" s="240" t="s">
        <v>892</v>
      </c>
      <c r="K175" s="238" t="s">
        <v>1435</v>
      </c>
      <c r="L175" s="258">
        <v>73173333</v>
      </c>
      <c r="M175" s="258">
        <v>73466026</v>
      </c>
      <c r="N175" s="359">
        <v>44166</v>
      </c>
      <c r="O175" s="256">
        <v>1</v>
      </c>
      <c r="P175" s="256">
        <v>12</v>
      </c>
      <c r="Q175" s="256"/>
      <c r="R175" s="255" t="s">
        <v>892</v>
      </c>
      <c r="S175" s="256"/>
      <c r="T175" s="256" t="s">
        <v>892</v>
      </c>
      <c r="U175" s="259"/>
      <c r="V175" s="259"/>
      <c r="W175" s="256"/>
      <c r="X175" s="256"/>
      <c r="Y175" s="256"/>
      <c r="Z175" s="260"/>
      <c r="AA175" s="261"/>
      <c r="AB175" s="262"/>
      <c r="AC175" s="260"/>
      <c r="AD175" s="256"/>
      <c r="AE175" s="260"/>
      <c r="AF175" s="260"/>
      <c r="AG175" s="260"/>
      <c r="AH175" s="246" t="s">
        <v>1544</v>
      </c>
      <c r="AI175" s="266" t="s">
        <v>1453</v>
      </c>
      <c r="AJ175" s="260"/>
      <c r="AK175" s="260"/>
      <c r="AL175" s="338">
        <v>73173333</v>
      </c>
      <c r="AM175" s="247">
        <v>73173333</v>
      </c>
      <c r="AN175" s="255" t="s">
        <v>1458</v>
      </c>
      <c r="AO175" s="256" t="s">
        <v>157</v>
      </c>
      <c r="AP175" s="255" t="s">
        <v>155</v>
      </c>
      <c r="AQ175" s="240" t="s">
        <v>161</v>
      </c>
      <c r="AR175" s="264" t="s">
        <v>717</v>
      </c>
      <c r="AS175" s="256" t="s">
        <v>716</v>
      </c>
    </row>
    <row r="176" spans="1:47" s="223" customFormat="1" ht="142.5" x14ac:dyDescent="0.25">
      <c r="A176" s="356" t="s">
        <v>1623</v>
      </c>
      <c r="B176" s="255" t="s">
        <v>6</v>
      </c>
      <c r="C176" s="255" t="s">
        <v>8</v>
      </c>
      <c r="D176" s="239" t="s">
        <v>29</v>
      </c>
      <c r="E176" s="255" t="s">
        <v>84</v>
      </c>
      <c r="F176" s="239" t="s">
        <v>148</v>
      </c>
      <c r="G176" s="239" t="s">
        <v>147</v>
      </c>
      <c r="H176" s="239" t="s">
        <v>102</v>
      </c>
      <c r="I176" s="255"/>
      <c r="J176" s="240" t="s">
        <v>892</v>
      </c>
      <c r="K176" s="238" t="s">
        <v>1436</v>
      </c>
      <c r="L176" s="258">
        <v>105186667</v>
      </c>
      <c r="M176" s="258">
        <v>105607414</v>
      </c>
      <c r="N176" s="359">
        <v>44166</v>
      </c>
      <c r="O176" s="256">
        <v>1</v>
      </c>
      <c r="P176" s="256">
        <v>12</v>
      </c>
      <c r="Q176" s="256"/>
      <c r="R176" s="255" t="s">
        <v>892</v>
      </c>
      <c r="S176" s="256"/>
      <c r="T176" s="256" t="s">
        <v>892</v>
      </c>
      <c r="U176" s="259"/>
      <c r="V176" s="259"/>
      <c r="W176" s="256"/>
      <c r="X176" s="256"/>
      <c r="Y176" s="256"/>
      <c r="Z176" s="260"/>
      <c r="AA176" s="261"/>
      <c r="AB176" s="262"/>
      <c r="AC176" s="260"/>
      <c r="AD176" s="256"/>
      <c r="AE176" s="260"/>
      <c r="AF176" s="260"/>
      <c r="AG176" s="260"/>
      <c r="AH176" s="246" t="s">
        <v>1544</v>
      </c>
      <c r="AI176" s="266" t="s">
        <v>1453</v>
      </c>
      <c r="AJ176" s="260"/>
      <c r="AK176" s="260"/>
      <c r="AL176" s="338">
        <v>105186667</v>
      </c>
      <c r="AM176" s="247">
        <v>105186667</v>
      </c>
      <c r="AN176" s="255" t="s">
        <v>1459</v>
      </c>
      <c r="AO176" s="256" t="s">
        <v>157</v>
      </c>
      <c r="AP176" s="255" t="s">
        <v>155</v>
      </c>
      <c r="AQ176" s="240" t="s">
        <v>161</v>
      </c>
      <c r="AR176" s="264" t="s">
        <v>717</v>
      </c>
      <c r="AS176" s="256" t="s">
        <v>716</v>
      </c>
    </row>
    <row r="177" spans="1:45" s="223" customFormat="1" ht="142.5" x14ac:dyDescent="0.25">
      <c r="A177" s="356" t="s">
        <v>1623</v>
      </c>
      <c r="B177" s="255" t="s">
        <v>6</v>
      </c>
      <c r="C177" s="255" t="s">
        <v>8</v>
      </c>
      <c r="D177" s="239" t="s">
        <v>29</v>
      </c>
      <c r="E177" s="255" t="s">
        <v>84</v>
      </c>
      <c r="F177" s="239" t="s">
        <v>148</v>
      </c>
      <c r="G177" s="239" t="s">
        <v>147</v>
      </c>
      <c r="H177" s="239" t="s">
        <v>102</v>
      </c>
      <c r="I177" s="255"/>
      <c r="J177" s="240" t="s">
        <v>892</v>
      </c>
      <c r="K177" s="238" t="s">
        <v>1437</v>
      </c>
      <c r="L177" s="258">
        <v>76191733</v>
      </c>
      <c r="M177" s="258">
        <v>76496500</v>
      </c>
      <c r="N177" s="359">
        <v>44166</v>
      </c>
      <c r="O177" s="256">
        <v>1</v>
      </c>
      <c r="P177" s="256">
        <v>12</v>
      </c>
      <c r="Q177" s="256"/>
      <c r="R177" s="255" t="s">
        <v>892</v>
      </c>
      <c r="S177" s="256"/>
      <c r="T177" s="256" t="s">
        <v>892</v>
      </c>
      <c r="U177" s="259"/>
      <c r="V177" s="259"/>
      <c r="W177" s="256"/>
      <c r="X177" s="256"/>
      <c r="Y177" s="256"/>
      <c r="Z177" s="260"/>
      <c r="AA177" s="261"/>
      <c r="AB177" s="262"/>
      <c r="AC177" s="260"/>
      <c r="AD177" s="256"/>
      <c r="AE177" s="260"/>
      <c r="AF177" s="260"/>
      <c r="AG177" s="260"/>
      <c r="AH177" s="246" t="s">
        <v>1544</v>
      </c>
      <c r="AI177" s="266" t="s">
        <v>1453</v>
      </c>
      <c r="AJ177" s="260"/>
      <c r="AK177" s="260"/>
      <c r="AL177" s="338">
        <v>76191733</v>
      </c>
      <c r="AM177" s="247">
        <v>76191733</v>
      </c>
      <c r="AN177" s="255" t="s">
        <v>1460</v>
      </c>
      <c r="AO177" s="256" t="s">
        <v>157</v>
      </c>
      <c r="AP177" s="255" t="s">
        <v>155</v>
      </c>
      <c r="AQ177" s="240" t="s">
        <v>161</v>
      </c>
      <c r="AR177" s="264" t="s">
        <v>717</v>
      </c>
      <c r="AS177" s="256" t="s">
        <v>716</v>
      </c>
    </row>
    <row r="178" spans="1:45" s="223" customFormat="1" ht="142.5" x14ac:dyDescent="0.25">
      <c r="A178" s="356" t="s">
        <v>1623</v>
      </c>
      <c r="B178" s="255" t="s">
        <v>6</v>
      </c>
      <c r="C178" s="255" t="s">
        <v>8</v>
      </c>
      <c r="D178" s="239" t="s">
        <v>29</v>
      </c>
      <c r="E178" s="255" t="s">
        <v>84</v>
      </c>
      <c r="F178" s="239" t="s">
        <v>148</v>
      </c>
      <c r="G178" s="239" t="s">
        <v>147</v>
      </c>
      <c r="H178" s="239" t="s">
        <v>102</v>
      </c>
      <c r="I178" s="255"/>
      <c r="J178" s="240" t="s">
        <v>892</v>
      </c>
      <c r="K178" s="238" t="s">
        <v>1438</v>
      </c>
      <c r="L178" s="258">
        <v>82320000</v>
      </c>
      <c r="M178" s="258">
        <v>82649280</v>
      </c>
      <c r="N178" s="359">
        <v>44166</v>
      </c>
      <c r="O178" s="256">
        <v>1</v>
      </c>
      <c r="P178" s="256">
        <v>12</v>
      </c>
      <c r="Q178" s="256"/>
      <c r="R178" s="255" t="s">
        <v>892</v>
      </c>
      <c r="S178" s="256"/>
      <c r="T178" s="256" t="s">
        <v>892</v>
      </c>
      <c r="U178" s="259"/>
      <c r="V178" s="259"/>
      <c r="W178" s="256"/>
      <c r="X178" s="256"/>
      <c r="Y178" s="256"/>
      <c r="Z178" s="260"/>
      <c r="AA178" s="261"/>
      <c r="AB178" s="262"/>
      <c r="AC178" s="260"/>
      <c r="AD178" s="256"/>
      <c r="AE178" s="260"/>
      <c r="AF178" s="260"/>
      <c r="AG178" s="260"/>
      <c r="AH178" s="246" t="s">
        <v>1544</v>
      </c>
      <c r="AI178" s="266" t="s">
        <v>1453</v>
      </c>
      <c r="AJ178" s="260"/>
      <c r="AK178" s="260"/>
      <c r="AL178" s="338">
        <v>82320000</v>
      </c>
      <c r="AM178" s="247">
        <v>82320000</v>
      </c>
      <c r="AN178" s="255" t="s">
        <v>1461</v>
      </c>
      <c r="AO178" s="256" t="s">
        <v>157</v>
      </c>
      <c r="AP178" s="255" t="s">
        <v>155</v>
      </c>
      <c r="AQ178" s="240" t="s">
        <v>161</v>
      </c>
      <c r="AR178" s="264" t="s">
        <v>717</v>
      </c>
      <c r="AS178" s="256" t="s">
        <v>716</v>
      </c>
    </row>
    <row r="179" spans="1:45" s="223" customFormat="1" ht="142.5" x14ac:dyDescent="0.25">
      <c r="A179" s="356" t="s">
        <v>1623</v>
      </c>
      <c r="B179" s="255" t="s">
        <v>6</v>
      </c>
      <c r="C179" s="255" t="s">
        <v>8</v>
      </c>
      <c r="D179" s="239" t="s">
        <v>29</v>
      </c>
      <c r="E179" s="255" t="s">
        <v>84</v>
      </c>
      <c r="F179" s="239" t="s">
        <v>148</v>
      </c>
      <c r="G179" s="239" t="s">
        <v>147</v>
      </c>
      <c r="H179" s="239" t="s">
        <v>102</v>
      </c>
      <c r="I179" s="255"/>
      <c r="J179" s="240" t="s">
        <v>892</v>
      </c>
      <c r="K179" s="238" t="s">
        <v>1439</v>
      </c>
      <c r="L179" s="258">
        <v>79079467</v>
      </c>
      <c r="M179" s="258">
        <v>79395785</v>
      </c>
      <c r="N179" s="359">
        <v>44166</v>
      </c>
      <c r="O179" s="256">
        <v>1</v>
      </c>
      <c r="P179" s="256">
        <v>12</v>
      </c>
      <c r="Q179" s="256"/>
      <c r="R179" s="255" t="s">
        <v>892</v>
      </c>
      <c r="S179" s="256"/>
      <c r="T179" s="256" t="s">
        <v>892</v>
      </c>
      <c r="U179" s="259"/>
      <c r="V179" s="259"/>
      <c r="W179" s="256"/>
      <c r="X179" s="256"/>
      <c r="Y179" s="256"/>
      <c r="Z179" s="260"/>
      <c r="AA179" s="261"/>
      <c r="AB179" s="262"/>
      <c r="AC179" s="260"/>
      <c r="AD179" s="256"/>
      <c r="AE179" s="260"/>
      <c r="AF179" s="260"/>
      <c r="AG179" s="260"/>
      <c r="AH179" s="246" t="s">
        <v>1543</v>
      </c>
      <c r="AI179" s="266" t="s">
        <v>1452</v>
      </c>
      <c r="AJ179" s="260"/>
      <c r="AK179" s="260"/>
      <c r="AL179" s="338">
        <v>79079467</v>
      </c>
      <c r="AM179" s="247">
        <v>79079467</v>
      </c>
      <c r="AN179" s="255" t="s">
        <v>1462</v>
      </c>
      <c r="AO179" s="256" t="s">
        <v>157</v>
      </c>
      <c r="AP179" s="255" t="s">
        <v>155</v>
      </c>
      <c r="AQ179" s="240" t="s">
        <v>161</v>
      </c>
      <c r="AR179" s="264" t="s">
        <v>717</v>
      </c>
      <c r="AS179" s="256" t="s">
        <v>716</v>
      </c>
    </row>
    <row r="180" spans="1:45" s="223" customFormat="1" ht="142.5" x14ac:dyDescent="0.25">
      <c r="A180" s="356" t="s">
        <v>1623</v>
      </c>
      <c r="B180" s="255" t="s">
        <v>6</v>
      </c>
      <c r="C180" s="255" t="s">
        <v>8</v>
      </c>
      <c r="D180" s="239" t="s">
        <v>29</v>
      </c>
      <c r="E180" s="255" t="s">
        <v>84</v>
      </c>
      <c r="F180" s="239" t="s">
        <v>148</v>
      </c>
      <c r="G180" s="239" t="s">
        <v>147</v>
      </c>
      <c r="H180" s="239" t="s">
        <v>102</v>
      </c>
      <c r="I180" s="255"/>
      <c r="J180" s="240" t="s">
        <v>892</v>
      </c>
      <c r="K180" s="238" t="s">
        <v>1440</v>
      </c>
      <c r="L180" s="258">
        <v>36281397</v>
      </c>
      <c r="M180" s="258">
        <v>36426523</v>
      </c>
      <c r="N180" s="359">
        <v>44166</v>
      </c>
      <c r="O180" s="256">
        <v>1</v>
      </c>
      <c r="P180" s="256">
        <v>12</v>
      </c>
      <c r="Q180" s="256"/>
      <c r="R180" s="255" t="s">
        <v>892</v>
      </c>
      <c r="S180" s="256"/>
      <c r="T180" s="256" t="s">
        <v>892</v>
      </c>
      <c r="U180" s="259"/>
      <c r="V180" s="259"/>
      <c r="W180" s="256"/>
      <c r="X180" s="256"/>
      <c r="Y180" s="256"/>
      <c r="Z180" s="260"/>
      <c r="AA180" s="261"/>
      <c r="AB180" s="262"/>
      <c r="AC180" s="260"/>
      <c r="AD180" s="256"/>
      <c r="AE180" s="260"/>
      <c r="AF180" s="260"/>
      <c r="AG180" s="260"/>
      <c r="AH180" s="246" t="s">
        <v>1544</v>
      </c>
      <c r="AI180" s="266" t="s">
        <v>1453</v>
      </c>
      <c r="AJ180" s="260"/>
      <c r="AK180" s="260"/>
      <c r="AL180" s="338">
        <v>36281397</v>
      </c>
      <c r="AM180" s="247">
        <v>36281397</v>
      </c>
      <c r="AN180" s="255" t="s">
        <v>1056</v>
      </c>
      <c r="AO180" s="256" t="s">
        <v>157</v>
      </c>
      <c r="AP180" s="255" t="s">
        <v>155</v>
      </c>
      <c r="AQ180" s="240" t="s">
        <v>161</v>
      </c>
      <c r="AR180" s="264" t="s">
        <v>717</v>
      </c>
      <c r="AS180" s="256" t="s">
        <v>716</v>
      </c>
    </row>
    <row r="181" spans="1:45" s="223" customFormat="1" ht="142.5" x14ac:dyDescent="0.25">
      <c r="A181" s="356" t="s">
        <v>1623</v>
      </c>
      <c r="B181" s="255" t="s">
        <v>6</v>
      </c>
      <c r="C181" s="255" t="s">
        <v>8</v>
      </c>
      <c r="D181" s="239" t="s">
        <v>29</v>
      </c>
      <c r="E181" s="255" t="s">
        <v>84</v>
      </c>
      <c r="F181" s="239" t="s">
        <v>148</v>
      </c>
      <c r="G181" s="239" t="s">
        <v>147</v>
      </c>
      <c r="H181" s="239" t="s">
        <v>102</v>
      </c>
      <c r="I181" s="255"/>
      <c r="J181" s="240" t="s">
        <v>892</v>
      </c>
      <c r="K181" s="238" t="s">
        <v>1441</v>
      </c>
      <c r="L181" s="258">
        <v>36281397</v>
      </c>
      <c r="M181" s="258">
        <v>36426523</v>
      </c>
      <c r="N181" s="359">
        <v>44166</v>
      </c>
      <c r="O181" s="256">
        <v>1</v>
      </c>
      <c r="P181" s="256">
        <v>12</v>
      </c>
      <c r="Q181" s="256"/>
      <c r="R181" s="255" t="s">
        <v>892</v>
      </c>
      <c r="S181" s="256"/>
      <c r="T181" s="256" t="s">
        <v>892</v>
      </c>
      <c r="U181" s="259"/>
      <c r="V181" s="259"/>
      <c r="W181" s="256"/>
      <c r="X181" s="256"/>
      <c r="Y181" s="256"/>
      <c r="Z181" s="260"/>
      <c r="AA181" s="261"/>
      <c r="AB181" s="262"/>
      <c r="AC181" s="260"/>
      <c r="AD181" s="256"/>
      <c r="AE181" s="260"/>
      <c r="AF181" s="260"/>
      <c r="AG181" s="260"/>
      <c r="AH181" s="246" t="s">
        <v>1544</v>
      </c>
      <c r="AI181" s="266" t="s">
        <v>1453</v>
      </c>
      <c r="AJ181" s="260"/>
      <c r="AK181" s="260"/>
      <c r="AL181" s="338">
        <v>36281397</v>
      </c>
      <c r="AM181" s="247">
        <v>36281397</v>
      </c>
      <c r="AN181" s="255" t="s">
        <v>1057</v>
      </c>
      <c r="AO181" s="256" t="s">
        <v>157</v>
      </c>
      <c r="AP181" s="255" t="s">
        <v>155</v>
      </c>
      <c r="AQ181" s="240" t="s">
        <v>161</v>
      </c>
      <c r="AR181" s="264" t="s">
        <v>717</v>
      </c>
      <c r="AS181" s="256" t="s">
        <v>716</v>
      </c>
    </row>
    <row r="182" spans="1:45" s="223" customFormat="1" ht="142.5" x14ac:dyDescent="0.25">
      <c r="A182" s="356" t="s">
        <v>1623</v>
      </c>
      <c r="B182" s="255" t="s">
        <v>6</v>
      </c>
      <c r="C182" s="255" t="s">
        <v>8</v>
      </c>
      <c r="D182" s="239" t="s">
        <v>29</v>
      </c>
      <c r="E182" s="255" t="s">
        <v>84</v>
      </c>
      <c r="F182" s="239" t="s">
        <v>148</v>
      </c>
      <c r="G182" s="239" t="s">
        <v>147</v>
      </c>
      <c r="H182" s="239" t="s">
        <v>102</v>
      </c>
      <c r="I182" s="255"/>
      <c r="J182" s="240" t="s">
        <v>892</v>
      </c>
      <c r="K182" s="238" t="s">
        <v>1442</v>
      </c>
      <c r="L182" s="258">
        <v>58327040</v>
      </c>
      <c r="M182" s="258">
        <v>58560348</v>
      </c>
      <c r="N182" s="359">
        <v>44166</v>
      </c>
      <c r="O182" s="256">
        <v>1</v>
      </c>
      <c r="P182" s="256">
        <v>12</v>
      </c>
      <c r="Q182" s="256"/>
      <c r="R182" s="255" t="s">
        <v>892</v>
      </c>
      <c r="S182" s="256"/>
      <c r="T182" s="256" t="s">
        <v>892</v>
      </c>
      <c r="U182" s="259"/>
      <c r="V182" s="259"/>
      <c r="W182" s="256"/>
      <c r="X182" s="256"/>
      <c r="Y182" s="256"/>
      <c r="Z182" s="260"/>
      <c r="AA182" s="261"/>
      <c r="AB182" s="262"/>
      <c r="AC182" s="260"/>
      <c r="AD182" s="256"/>
      <c r="AE182" s="260"/>
      <c r="AF182" s="260"/>
      <c r="AG182" s="260"/>
      <c r="AH182" s="246" t="s">
        <v>1543</v>
      </c>
      <c r="AI182" s="266" t="s">
        <v>1452</v>
      </c>
      <c r="AJ182" s="260"/>
      <c r="AK182" s="260"/>
      <c r="AL182" s="338">
        <v>58327040</v>
      </c>
      <c r="AM182" s="247">
        <v>58327040</v>
      </c>
      <c r="AN182" s="255" t="s">
        <v>1058</v>
      </c>
      <c r="AO182" s="256" t="s">
        <v>157</v>
      </c>
      <c r="AP182" s="255" t="s">
        <v>155</v>
      </c>
      <c r="AQ182" s="240" t="s">
        <v>161</v>
      </c>
      <c r="AR182" s="264" t="s">
        <v>717</v>
      </c>
      <c r="AS182" s="256" t="s">
        <v>716</v>
      </c>
    </row>
    <row r="183" spans="1:45" s="223" customFormat="1" ht="142.5" x14ac:dyDescent="0.25">
      <c r="A183" s="356" t="s">
        <v>1623</v>
      </c>
      <c r="B183" s="255" t="s">
        <v>6</v>
      </c>
      <c r="C183" s="255" t="s">
        <v>8</v>
      </c>
      <c r="D183" s="239" t="s">
        <v>29</v>
      </c>
      <c r="E183" s="255" t="s">
        <v>84</v>
      </c>
      <c r="F183" s="239" t="s">
        <v>148</v>
      </c>
      <c r="G183" s="239" t="s">
        <v>147</v>
      </c>
      <c r="H183" s="239" t="s">
        <v>102</v>
      </c>
      <c r="I183" s="255"/>
      <c r="J183" s="240" t="s">
        <v>892</v>
      </c>
      <c r="K183" s="237" t="s">
        <v>1443</v>
      </c>
      <c r="L183" s="258">
        <v>36281397</v>
      </c>
      <c r="M183" s="258">
        <v>36426523</v>
      </c>
      <c r="N183" s="359">
        <v>44166</v>
      </c>
      <c r="O183" s="256">
        <v>1</v>
      </c>
      <c r="P183" s="256">
        <v>12</v>
      </c>
      <c r="Q183" s="256"/>
      <c r="R183" s="255" t="s">
        <v>892</v>
      </c>
      <c r="S183" s="256"/>
      <c r="T183" s="256" t="s">
        <v>892</v>
      </c>
      <c r="U183" s="259"/>
      <c r="V183" s="259"/>
      <c r="W183" s="256"/>
      <c r="X183" s="256"/>
      <c r="Y183" s="256"/>
      <c r="Z183" s="260"/>
      <c r="AA183" s="261"/>
      <c r="AB183" s="262"/>
      <c r="AC183" s="260"/>
      <c r="AD183" s="256"/>
      <c r="AE183" s="260"/>
      <c r="AF183" s="260"/>
      <c r="AG183" s="260"/>
      <c r="AH183" s="246" t="s">
        <v>1544</v>
      </c>
      <c r="AI183" s="266" t="s">
        <v>1453</v>
      </c>
      <c r="AJ183" s="260"/>
      <c r="AK183" s="260"/>
      <c r="AL183" s="338">
        <v>36281397</v>
      </c>
      <c r="AM183" s="247">
        <v>36281397</v>
      </c>
      <c r="AN183" s="255" t="s">
        <v>1059</v>
      </c>
      <c r="AO183" s="256" t="s">
        <v>157</v>
      </c>
      <c r="AP183" s="255" t="s">
        <v>155</v>
      </c>
      <c r="AQ183" s="240" t="s">
        <v>161</v>
      </c>
      <c r="AR183" s="264" t="s">
        <v>717</v>
      </c>
      <c r="AS183" s="256" t="s">
        <v>716</v>
      </c>
    </row>
    <row r="184" spans="1:45" s="223" customFormat="1" ht="142.5" x14ac:dyDescent="0.25">
      <c r="A184" s="356" t="s">
        <v>1623</v>
      </c>
      <c r="B184" s="255" t="s">
        <v>6</v>
      </c>
      <c r="C184" s="255" t="s">
        <v>8</v>
      </c>
      <c r="D184" s="239" t="s">
        <v>29</v>
      </c>
      <c r="E184" s="255" t="s">
        <v>84</v>
      </c>
      <c r="F184" s="239" t="s">
        <v>148</v>
      </c>
      <c r="G184" s="239" t="s">
        <v>147</v>
      </c>
      <c r="H184" s="239" t="s">
        <v>102</v>
      </c>
      <c r="I184" s="255"/>
      <c r="J184" s="240" t="s">
        <v>892</v>
      </c>
      <c r="K184" s="237" t="s">
        <v>1444</v>
      </c>
      <c r="L184" s="258">
        <v>68712047</v>
      </c>
      <c r="M184" s="258">
        <v>68986895</v>
      </c>
      <c r="N184" s="359">
        <v>44166</v>
      </c>
      <c r="O184" s="256">
        <v>1</v>
      </c>
      <c r="P184" s="256">
        <v>12</v>
      </c>
      <c r="Q184" s="256"/>
      <c r="R184" s="255" t="s">
        <v>892</v>
      </c>
      <c r="S184" s="256"/>
      <c r="T184" s="256" t="s">
        <v>892</v>
      </c>
      <c r="U184" s="259"/>
      <c r="V184" s="259"/>
      <c r="W184" s="256"/>
      <c r="X184" s="256"/>
      <c r="Y184" s="256"/>
      <c r="Z184" s="260"/>
      <c r="AA184" s="261"/>
      <c r="AB184" s="262"/>
      <c r="AC184" s="260"/>
      <c r="AD184" s="256"/>
      <c r="AE184" s="260"/>
      <c r="AF184" s="260"/>
      <c r="AG184" s="260"/>
      <c r="AH184" s="246" t="s">
        <v>1544</v>
      </c>
      <c r="AI184" s="266" t="s">
        <v>1453</v>
      </c>
      <c r="AJ184" s="260"/>
      <c r="AK184" s="260"/>
      <c r="AL184" s="338">
        <v>68712047</v>
      </c>
      <c r="AM184" s="247">
        <v>68712047</v>
      </c>
      <c r="AN184" s="255" t="s">
        <v>1060</v>
      </c>
      <c r="AO184" s="256" t="s">
        <v>157</v>
      </c>
      <c r="AP184" s="255" t="s">
        <v>155</v>
      </c>
      <c r="AQ184" s="240" t="s">
        <v>161</v>
      </c>
      <c r="AR184" s="264" t="s">
        <v>717</v>
      </c>
      <c r="AS184" s="256" t="s">
        <v>716</v>
      </c>
    </row>
    <row r="185" spans="1:45" s="223" customFormat="1" ht="142.5" x14ac:dyDescent="0.25">
      <c r="A185" s="356" t="s">
        <v>1623</v>
      </c>
      <c r="B185" s="255" t="s">
        <v>6</v>
      </c>
      <c r="C185" s="255" t="s">
        <v>8</v>
      </c>
      <c r="D185" s="239" t="s">
        <v>29</v>
      </c>
      <c r="E185" s="255" t="s">
        <v>84</v>
      </c>
      <c r="F185" s="239" t="s">
        <v>148</v>
      </c>
      <c r="G185" s="239" t="s">
        <v>147</v>
      </c>
      <c r="H185" s="239" t="s">
        <v>102</v>
      </c>
      <c r="I185" s="255"/>
      <c r="J185" s="240" t="s">
        <v>892</v>
      </c>
      <c r="K185" s="238" t="s">
        <v>1445</v>
      </c>
      <c r="L185" s="258">
        <v>68712047</v>
      </c>
      <c r="M185" s="258">
        <v>68986895</v>
      </c>
      <c r="N185" s="359">
        <v>44166</v>
      </c>
      <c r="O185" s="256">
        <v>1</v>
      </c>
      <c r="P185" s="256">
        <v>12</v>
      </c>
      <c r="Q185" s="256"/>
      <c r="R185" s="255" t="s">
        <v>892</v>
      </c>
      <c r="S185" s="256"/>
      <c r="T185" s="256" t="s">
        <v>892</v>
      </c>
      <c r="U185" s="259"/>
      <c r="V185" s="259"/>
      <c r="W185" s="256"/>
      <c r="X185" s="256"/>
      <c r="Y185" s="256"/>
      <c r="Z185" s="260"/>
      <c r="AA185" s="261"/>
      <c r="AB185" s="262"/>
      <c r="AC185" s="260"/>
      <c r="AD185" s="256"/>
      <c r="AE185" s="260"/>
      <c r="AF185" s="260"/>
      <c r="AG185" s="260"/>
      <c r="AH185" s="246" t="s">
        <v>1544</v>
      </c>
      <c r="AI185" s="266" t="s">
        <v>1453</v>
      </c>
      <c r="AJ185" s="260"/>
      <c r="AK185" s="260"/>
      <c r="AL185" s="338">
        <v>68712047</v>
      </c>
      <c r="AM185" s="247">
        <v>68712047</v>
      </c>
      <c r="AN185" s="255" t="s">
        <v>1061</v>
      </c>
      <c r="AO185" s="256" t="s">
        <v>157</v>
      </c>
      <c r="AP185" s="255" t="s">
        <v>155</v>
      </c>
      <c r="AQ185" s="240" t="s">
        <v>161</v>
      </c>
      <c r="AR185" s="264" t="s">
        <v>717</v>
      </c>
      <c r="AS185" s="256" t="s">
        <v>716</v>
      </c>
    </row>
    <row r="186" spans="1:45" s="223" customFormat="1" ht="142.5" x14ac:dyDescent="0.25">
      <c r="A186" s="356" t="s">
        <v>1623</v>
      </c>
      <c r="B186" s="255" t="s">
        <v>6</v>
      </c>
      <c r="C186" s="255" t="s">
        <v>8</v>
      </c>
      <c r="D186" s="239" t="s">
        <v>29</v>
      </c>
      <c r="E186" s="255" t="s">
        <v>84</v>
      </c>
      <c r="F186" s="239" t="s">
        <v>148</v>
      </c>
      <c r="G186" s="239" t="s">
        <v>147</v>
      </c>
      <c r="H186" s="239" t="s">
        <v>102</v>
      </c>
      <c r="I186" s="255"/>
      <c r="J186" s="240" t="s">
        <v>892</v>
      </c>
      <c r="K186" s="238" t="s">
        <v>1446</v>
      </c>
      <c r="L186" s="258">
        <v>79331327</v>
      </c>
      <c r="M186" s="258">
        <v>79648652</v>
      </c>
      <c r="N186" s="359">
        <v>44166</v>
      </c>
      <c r="O186" s="256">
        <v>1</v>
      </c>
      <c r="P186" s="256">
        <v>12</v>
      </c>
      <c r="Q186" s="256"/>
      <c r="R186" s="255" t="s">
        <v>892</v>
      </c>
      <c r="S186" s="256"/>
      <c r="T186" s="256" t="s">
        <v>892</v>
      </c>
      <c r="U186" s="259"/>
      <c r="V186" s="259"/>
      <c r="W186" s="256"/>
      <c r="X186" s="256"/>
      <c r="Y186" s="256"/>
      <c r="Z186" s="260"/>
      <c r="AA186" s="261"/>
      <c r="AB186" s="262"/>
      <c r="AC186" s="260"/>
      <c r="AD186" s="256"/>
      <c r="AE186" s="260"/>
      <c r="AF186" s="260"/>
      <c r="AG186" s="260"/>
      <c r="AH186" s="246" t="s">
        <v>1544</v>
      </c>
      <c r="AI186" s="266" t="s">
        <v>1453</v>
      </c>
      <c r="AJ186" s="260"/>
      <c r="AK186" s="260"/>
      <c r="AL186" s="338">
        <v>79331327</v>
      </c>
      <c r="AM186" s="247">
        <v>79331327</v>
      </c>
      <c r="AN186" s="255" t="s">
        <v>1062</v>
      </c>
      <c r="AO186" s="256" t="s">
        <v>157</v>
      </c>
      <c r="AP186" s="255" t="s">
        <v>155</v>
      </c>
      <c r="AQ186" s="240" t="s">
        <v>161</v>
      </c>
      <c r="AR186" s="264" t="s">
        <v>717</v>
      </c>
      <c r="AS186" s="256" t="s">
        <v>716</v>
      </c>
    </row>
    <row r="187" spans="1:45" s="223" customFormat="1" ht="142.5" x14ac:dyDescent="0.25">
      <c r="A187" s="356" t="s">
        <v>1623</v>
      </c>
      <c r="B187" s="255" t="s">
        <v>6</v>
      </c>
      <c r="C187" s="255" t="s">
        <v>8</v>
      </c>
      <c r="D187" s="239" t="s">
        <v>29</v>
      </c>
      <c r="E187" s="255" t="s">
        <v>84</v>
      </c>
      <c r="F187" s="239" t="s">
        <v>148</v>
      </c>
      <c r="G187" s="239" t="s">
        <v>147</v>
      </c>
      <c r="H187" s="239" t="s">
        <v>102</v>
      </c>
      <c r="I187" s="255"/>
      <c r="J187" s="240" t="s">
        <v>892</v>
      </c>
      <c r="K187" s="238" t="s">
        <v>1447</v>
      </c>
      <c r="L187" s="258">
        <v>85807867</v>
      </c>
      <c r="M187" s="258">
        <v>86151098</v>
      </c>
      <c r="N187" s="359">
        <v>44166</v>
      </c>
      <c r="O187" s="256">
        <v>1</v>
      </c>
      <c r="P187" s="256">
        <v>12</v>
      </c>
      <c r="Q187" s="256"/>
      <c r="R187" s="255" t="s">
        <v>892</v>
      </c>
      <c r="S187" s="256"/>
      <c r="T187" s="256" t="s">
        <v>892</v>
      </c>
      <c r="U187" s="259"/>
      <c r="V187" s="259"/>
      <c r="W187" s="256"/>
      <c r="X187" s="256"/>
      <c r="Y187" s="256"/>
      <c r="Z187" s="260"/>
      <c r="AA187" s="261"/>
      <c r="AB187" s="262"/>
      <c r="AC187" s="260"/>
      <c r="AD187" s="256"/>
      <c r="AE187" s="260"/>
      <c r="AF187" s="260"/>
      <c r="AG187" s="260"/>
      <c r="AH187" s="246" t="s">
        <v>1543</v>
      </c>
      <c r="AI187" s="266" t="s">
        <v>1452</v>
      </c>
      <c r="AJ187" s="260"/>
      <c r="AK187" s="260"/>
      <c r="AL187" s="338">
        <v>85807867</v>
      </c>
      <c r="AM187" s="247">
        <v>85807867</v>
      </c>
      <c r="AN187" s="255" t="s">
        <v>1463</v>
      </c>
      <c r="AO187" s="256" t="s">
        <v>157</v>
      </c>
      <c r="AP187" s="255" t="s">
        <v>155</v>
      </c>
      <c r="AQ187" s="240" t="s">
        <v>161</v>
      </c>
      <c r="AR187" s="264" t="s">
        <v>717</v>
      </c>
      <c r="AS187" s="256" t="s">
        <v>716</v>
      </c>
    </row>
    <row r="188" spans="1:45" s="223" customFormat="1" ht="142.5" x14ac:dyDescent="0.25">
      <c r="A188" s="356" t="s">
        <v>1623</v>
      </c>
      <c r="B188" s="255" t="s">
        <v>6</v>
      </c>
      <c r="C188" s="255" t="s">
        <v>8</v>
      </c>
      <c r="D188" s="239" t="s">
        <v>29</v>
      </c>
      <c r="E188" s="255" t="s">
        <v>84</v>
      </c>
      <c r="F188" s="239" t="s">
        <v>148</v>
      </c>
      <c r="G188" s="239" t="s">
        <v>147</v>
      </c>
      <c r="H188" s="239" t="s">
        <v>102</v>
      </c>
      <c r="I188" s="255"/>
      <c r="J188" s="240" t="s">
        <v>892</v>
      </c>
      <c r="K188" s="237" t="s">
        <v>1448</v>
      </c>
      <c r="L188" s="258">
        <v>75946667</v>
      </c>
      <c r="M188" s="258">
        <v>76250454</v>
      </c>
      <c r="N188" s="359">
        <v>44166</v>
      </c>
      <c r="O188" s="256">
        <v>1</v>
      </c>
      <c r="P188" s="256">
        <v>12</v>
      </c>
      <c r="Q188" s="256"/>
      <c r="R188" s="255" t="s">
        <v>892</v>
      </c>
      <c r="S188" s="256"/>
      <c r="T188" s="256" t="s">
        <v>892</v>
      </c>
      <c r="U188" s="259"/>
      <c r="V188" s="259"/>
      <c r="W188" s="256"/>
      <c r="X188" s="256"/>
      <c r="Y188" s="256"/>
      <c r="Z188" s="260"/>
      <c r="AA188" s="261"/>
      <c r="AB188" s="262"/>
      <c r="AC188" s="260"/>
      <c r="AD188" s="256"/>
      <c r="AE188" s="260"/>
      <c r="AF188" s="260"/>
      <c r="AG188" s="260"/>
      <c r="AH188" s="246" t="s">
        <v>1543</v>
      </c>
      <c r="AI188" s="266" t="s">
        <v>1452</v>
      </c>
      <c r="AJ188" s="260"/>
      <c r="AK188" s="260"/>
      <c r="AL188" s="338">
        <v>75946667</v>
      </c>
      <c r="AM188" s="247">
        <v>75946667</v>
      </c>
      <c r="AN188" s="255" t="s">
        <v>1464</v>
      </c>
      <c r="AO188" s="256" t="s">
        <v>157</v>
      </c>
      <c r="AP188" s="255" t="s">
        <v>155</v>
      </c>
      <c r="AQ188" s="240" t="s">
        <v>161</v>
      </c>
      <c r="AR188" s="264" t="s">
        <v>717</v>
      </c>
      <c r="AS188" s="256" t="s">
        <v>716</v>
      </c>
    </row>
    <row r="189" spans="1:45" s="223" customFormat="1" ht="142.5" x14ac:dyDescent="0.25">
      <c r="A189" s="356" t="s">
        <v>1623</v>
      </c>
      <c r="B189" s="255" t="s">
        <v>6</v>
      </c>
      <c r="C189" s="255" t="s">
        <v>8</v>
      </c>
      <c r="D189" s="239" t="s">
        <v>29</v>
      </c>
      <c r="E189" s="255" t="s">
        <v>84</v>
      </c>
      <c r="F189" s="239" t="s">
        <v>148</v>
      </c>
      <c r="G189" s="239" t="s">
        <v>147</v>
      </c>
      <c r="H189" s="239" t="s">
        <v>102</v>
      </c>
      <c r="I189" s="255"/>
      <c r="J189" s="240" t="s">
        <v>892</v>
      </c>
      <c r="K189" s="237" t="s">
        <v>1449</v>
      </c>
      <c r="L189" s="258">
        <v>82320000</v>
      </c>
      <c r="M189" s="258">
        <v>82649280</v>
      </c>
      <c r="N189" s="359">
        <v>44166</v>
      </c>
      <c r="O189" s="256">
        <v>1</v>
      </c>
      <c r="P189" s="256">
        <v>12</v>
      </c>
      <c r="Q189" s="256"/>
      <c r="R189" s="255" t="s">
        <v>892</v>
      </c>
      <c r="S189" s="256"/>
      <c r="T189" s="256" t="s">
        <v>892</v>
      </c>
      <c r="U189" s="259"/>
      <c r="V189" s="259"/>
      <c r="W189" s="256"/>
      <c r="X189" s="256"/>
      <c r="Y189" s="256"/>
      <c r="Z189" s="260"/>
      <c r="AA189" s="261"/>
      <c r="AB189" s="262"/>
      <c r="AC189" s="260"/>
      <c r="AD189" s="256"/>
      <c r="AE189" s="260"/>
      <c r="AF189" s="260"/>
      <c r="AG189" s="260"/>
      <c r="AH189" s="246" t="s">
        <v>1544</v>
      </c>
      <c r="AI189" s="266" t="s">
        <v>1453</v>
      </c>
      <c r="AJ189" s="260"/>
      <c r="AK189" s="260"/>
      <c r="AL189" s="338">
        <v>82320000</v>
      </c>
      <c r="AM189" s="247">
        <v>82320000</v>
      </c>
      <c r="AN189" s="255" t="s">
        <v>1465</v>
      </c>
      <c r="AO189" s="256" t="s">
        <v>157</v>
      </c>
      <c r="AP189" s="255" t="s">
        <v>155</v>
      </c>
      <c r="AQ189" s="240" t="s">
        <v>161</v>
      </c>
      <c r="AR189" s="264" t="s">
        <v>717</v>
      </c>
      <c r="AS189" s="256" t="s">
        <v>716</v>
      </c>
    </row>
    <row r="190" spans="1:45" s="223" customFormat="1" ht="142.5" x14ac:dyDescent="0.25">
      <c r="A190" s="356" t="s">
        <v>1623</v>
      </c>
      <c r="B190" s="255" t="s">
        <v>6</v>
      </c>
      <c r="C190" s="255" t="s">
        <v>8</v>
      </c>
      <c r="D190" s="239" t="s">
        <v>29</v>
      </c>
      <c r="E190" s="255" t="s">
        <v>84</v>
      </c>
      <c r="F190" s="255" t="s">
        <v>148</v>
      </c>
      <c r="G190" s="255" t="s">
        <v>147</v>
      </c>
      <c r="H190" s="255" t="s">
        <v>117</v>
      </c>
      <c r="I190" s="255" t="s">
        <v>376</v>
      </c>
      <c r="J190" s="240" t="s">
        <v>406</v>
      </c>
      <c r="K190" s="237" t="s">
        <v>1450</v>
      </c>
      <c r="L190" s="258">
        <v>3000000</v>
      </c>
      <c r="M190" s="258">
        <v>3012000</v>
      </c>
      <c r="N190" s="358">
        <v>44197</v>
      </c>
      <c r="O190" s="256">
        <v>2</v>
      </c>
      <c r="P190" s="256">
        <v>12</v>
      </c>
      <c r="Q190" s="256"/>
      <c r="R190" s="255" t="s">
        <v>892</v>
      </c>
      <c r="S190" s="256"/>
      <c r="T190" s="256" t="s">
        <v>892</v>
      </c>
      <c r="U190" s="259"/>
      <c r="V190" s="259"/>
      <c r="W190" s="256"/>
      <c r="X190" s="256"/>
      <c r="Y190" s="256"/>
      <c r="Z190" s="260"/>
      <c r="AA190" s="261"/>
      <c r="AB190" s="262"/>
      <c r="AC190" s="260"/>
      <c r="AD190" s="256"/>
      <c r="AE190" s="260"/>
      <c r="AF190" s="260"/>
      <c r="AG190" s="260"/>
      <c r="AH190" s="246" t="s">
        <v>1544</v>
      </c>
      <c r="AI190" s="266" t="s">
        <v>1454</v>
      </c>
      <c r="AJ190" s="260"/>
      <c r="AK190" s="260"/>
      <c r="AL190" s="338">
        <v>3000000</v>
      </c>
      <c r="AM190" s="247">
        <v>3000000</v>
      </c>
      <c r="AN190" s="255" t="s">
        <v>634</v>
      </c>
      <c r="AO190" s="256" t="s">
        <v>159</v>
      </c>
      <c r="AP190" s="255" t="s">
        <v>155</v>
      </c>
      <c r="AQ190" s="240" t="s">
        <v>161</v>
      </c>
      <c r="AR190" s="264" t="s">
        <v>717</v>
      </c>
      <c r="AS190" s="256" t="s">
        <v>716</v>
      </c>
    </row>
    <row r="191" spans="1:45" s="223" customFormat="1" ht="142.5" x14ac:dyDescent="0.25">
      <c r="A191" s="356" t="s">
        <v>1623</v>
      </c>
      <c r="B191" s="255" t="s">
        <v>6</v>
      </c>
      <c r="C191" s="255" t="s">
        <v>8</v>
      </c>
      <c r="D191" s="240" t="s">
        <v>29</v>
      </c>
      <c r="E191" s="255" t="s">
        <v>84</v>
      </c>
      <c r="F191" s="255" t="s">
        <v>148</v>
      </c>
      <c r="G191" s="255" t="s">
        <v>147</v>
      </c>
      <c r="H191" s="255" t="s">
        <v>102</v>
      </c>
      <c r="I191" s="239" t="s">
        <v>126</v>
      </c>
      <c r="J191" s="240" t="s">
        <v>415</v>
      </c>
      <c r="K191" s="237" t="s">
        <v>1451</v>
      </c>
      <c r="L191" s="258">
        <v>574249537</v>
      </c>
      <c r="M191" s="258">
        <v>576546535</v>
      </c>
      <c r="N191" s="371">
        <v>44197</v>
      </c>
      <c r="O191" s="256">
        <v>4</v>
      </c>
      <c r="P191" s="256">
        <v>12</v>
      </c>
      <c r="Q191" s="256"/>
      <c r="R191" s="255" t="s">
        <v>892</v>
      </c>
      <c r="S191" s="256"/>
      <c r="T191" s="256" t="s">
        <v>892</v>
      </c>
      <c r="U191" s="259"/>
      <c r="V191" s="259"/>
      <c r="W191" s="256"/>
      <c r="X191" s="256"/>
      <c r="Y191" s="256"/>
      <c r="Z191" s="260"/>
      <c r="AA191" s="261"/>
      <c r="AB191" s="262"/>
      <c r="AC191" s="260"/>
      <c r="AD191" s="256"/>
      <c r="AE191" s="260"/>
      <c r="AF191" s="260"/>
      <c r="AG191" s="260"/>
      <c r="AH191" s="246" t="s">
        <v>1544</v>
      </c>
      <c r="AI191" s="266" t="s">
        <v>1455</v>
      </c>
      <c r="AJ191" s="260"/>
      <c r="AK191" s="260"/>
      <c r="AL191" s="338">
        <v>574249537</v>
      </c>
      <c r="AM191" s="247">
        <v>574249537</v>
      </c>
      <c r="AN191" s="255" t="s">
        <v>1063</v>
      </c>
      <c r="AO191" s="256" t="s">
        <v>159</v>
      </c>
      <c r="AP191" s="255" t="s">
        <v>155</v>
      </c>
      <c r="AQ191" s="256" t="s">
        <v>156</v>
      </c>
      <c r="AR191" s="264" t="s">
        <v>717</v>
      </c>
      <c r="AS191" s="256" t="s">
        <v>716</v>
      </c>
    </row>
    <row r="192" spans="1:45" s="223" customFormat="1" ht="128.25" x14ac:dyDescent="0.25">
      <c r="A192" s="356" t="s">
        <v>1623</v>
      </c>
      <c r="B192" s="255" t="s">
        <v>6</v>
      </c>
      <c r="C192" s="255" t="s">
        <v>9</v>
      </c>
      <c r="D192" s="239" t="s">
        <v>30</v>
      </c>
      <c r="E192" s="255" t="s">
        <v>85</v>
      </c>
      <c r="F192" s="239" t="s">
        <v>149</v>
      </c>
      <c r="G192" s="239" t="s">
        <v>151</v>
      </c>
      <c r="H192" s="255" t="s">
        <v>1587</v>
      </c>
      <c r="I192" s="239" t="s">
        <v>1633</v>
      </c>
      <c r="J192" s="315"/>
      <c r="K192" s="257" t="s">
        <v>1064</v>
      </c>
      <c r="L192" s="258">
        <v>57839095</v>
      </c>
      <c r="M192" s="258">
        <v>58070451</v>
      </c>
      <c r="N192" s="359">
        <v>44166</v>
      </c>
      <c r="O192" s="256">
        <v>1</v>
      </c>
      <c r="P192" s="256">
        <v>12</v>
      </c>
      <c r="Q192" s="256"/>
      <c r="R192" s="255" t="s">
        <v>892</v>
      </c>
      <c r="S192" s="256"/>
      <c r="T192" s="256" t="s">
        <v>892</v>
      </c>
      <c r="U192" s="259"/>
      <c r="V192" s="259"/>
      <c r="W192" s="256"/>
      <c r="X192" s="256"/>
      <c r="Y192" s="256"/>
      <c r="Z192" s="260"/>
      <c r="AA192" s="261"/>
      <c r="AB192" s="262"/>
      <c r="AC192" s="260"/>
      <c r="AD192" s="256"/>
      <c r="AE192" s="260"/>
      <c r="AF192" s="260"/>
      <c r="AG192" s="260"/>
      <c r="AH192" s="246" t="s">
        <v>1544</v>
      </c>
      <c r="AI192" s="263"/>
      <c r="AJ192" s="260"/>
      <c r="AK192" s="260"/>
      <c r="AL192" s="338">
        <v>57839095</v>
      </c>
      <c r="AM192" s="247">
        <v>57839095</v>
      </c>
      <c r="AN192" s="255" t="s">
        <v>1342</v>
      </c>
      <c r="AO192" s="256" t="s">
        <v>157</v>
      </c>
      <c r="AP192" s="255" t="s">
        <v>155</v>
      </c>
      <c r="AQ192" s="240" t="s">
        <v>161</v>
      </c>
      <c r="AR192" s="264" t="s">
        <v>718</v>
      </c>
      <c r="AS192" s="256"/>
    </row>
    <row r="193" spans="1:45" s="223" customFormat="1" ht="128.25" x14ac:dyDescent="0.25">
      <c r="A193" s="356" t="s">
        <v>1623</v>
      </c>
      <c r="B193" s="255" t="s">
        <v>6</v>
      </c>
      <c r="C193" s="255" t="s">
        <v>9</v>
      </c>
      <c r="D193" s="239" t="s">
        <v>30</v>
      </c>
      <c r="E193" s="255" t="s">
        <v>85</v>
      </c>
      <c r="F193" s="239" t="s">
        <v>149</v>
      </c>
      <c r="G193" s="239" t="s">
        <v>151</v>
      </c>
      <c r="H193" s="255" t="s">
        <v>1587</v>
      </c>
      <c r="I193" s="239" t="s">
        <v>1633</v>
      </c>
      <c r="J193" s="315"/>
      <c r="K193" s="257" t="s">
        <v>1420</v>
      </c>
      <c r="L193" s="258">
        <v>55023717</v>
      </c>
      <c r="M193" s="258">
        <v>55243812</v>
      </c>
      <c r="N193" s="359">
        <v>44166</v>
      </c>
      <c r="O193" s="256">
        <v>1</v>
      </c>
      <c r="P193" s="256">
        <v>12</v>
      </c>
      <c r="Q193" s="256"/>
      <c r="R193" s="255" t="s">
        <v>892</v>
      </c>
      <c r="S193" s="256"/>
      <c r="T193" s="256" t="s">
        <v>892</v>
      </c>
      <c r="U193" s="259"/>
      <c r="V193" s="259"/>
      <c r="W193" s="256"/>
      <c r="X193" s="256"/>
      <c r="Y193" s="256"/>
      <c r="Z193" s="260"/>
      <c r="AA193" s="261"/>
      <c r="AB193" s="262"/>
      <c r="AC193" s="260"/>
      <c r="AD193" s="256"/>
      <c r="AE193" s="260"/>
      <c r="AF193" s="260"/>
      <c r="AG193" s="260"/>
      <c r="AH193" s="246" t="s">
        <v>1544</v>
      </c>
      <c r="AI193" s="263"/>
      <c r="AJ193" s="260"/>
      <c r="AK193" s="260"/>
      <c r="AL193" s="338">
        <v>55023717</v>
      </c>
      <c r="AM193" s="247">
        <v>55023717</v>
      </c>
      <c r="AN193" s="255" t="s">
        <v>1343</v>
      </c>
      <c r="AO193" s="256" t="s">
        <v>157</v>
      </c>
      <c r="AP193" s="255" t="s">
        <v>155</v>
      </c>
      <c r="AQ193" s="240" t="s">
        <v>161</v>
      </c>
      <c r="AR193" s="264" t="s">
        <v>718</v>
      </c>
      <c r="AS193" s="256"/>
    </row>
    <row r="194" spans="1:45" s="223" customFormat="1" ht="128.25" x14ac:dyDescent="0.25">
      <c r="A194" s="356" t="s">
        <v>1623</v>
      </c>
      <c r="B194" s="255" t="s">
        <v>6</v>
      </c>
      <c r="C194" s="255" t="s">
        <v>9</v>
      </c>
      <c r="D194" s="239" t="s">
        <v>30</v>
      </c>
      <c r="E194" s="255" t="s">
        <v>85</v>
      </c>
      <c r="F194" s="239" t="s">
        <v>149</v>
      </c>
      <c r="G194" s="239" t="s">
        <v>151</v>
      </c>
      <c r="H194" s="255" t="s">
        <v>1587</v>
      </c>
      <c r="I194" s="239" t="s">
        <v>1633</v>
      </c>
      <c r="J194" s="315"/>
      <c r="K194" s="257" t="s">
        <v>1421</v>
      </c>
      <c r="L194" s="258">
        <v>55023717</v>
      </c>
      <c r="M194" s="258">
        <v>55243812</v>
      </c>
      <c r="N194" s="359">
        <v>44166</v>
      </c>
      <c r="O194" s="256">
        <v>1</v>
      </c>
      <c r="P194" s="256">
        <v>12</v>
      </c>
      <c r="Q194" s="256"/>
      <c r="R194" s="255" t="s">
        <v>892</v>
      </c>
      <c r="S194" s="256"/>
      <c r="T194" s="256" t="s">
        <v>892</v>
      </c>
      <c r="U194" s="259"/>
      <c r="V194" s="259"/>
      <c r="W194" s="256"/>
      <c r="X194" s="256"/>
      <c r="Y194" s="256"/>
      <c r="Z194" s="260"/>
      <c r="AA194" s="261"/>
      <c r="AB194" s="262"/>
      <c r="AC194" s="260"/>
      <c r="AD194" s="256"/>
      <c r="AE194" s="260"/>
      <c r="AF194" s="260"/>
      <c r="AG194" s="260"/>
      <c r="AH194" s="246" t="s">
        <v>1544</v>
      </c>
      <c r="AI194" s="263"/>
      <c r="AJ194" s="260"/>
      <c r="AK194" s="260"/>
      <c r="AL194" s="338">
        <v>55023717</v>
      </c>
      <c r="AM194" s="247">
        <v>55023717</v>
      </c>
      <c r="AN194" s="255" t="s">
        <v>1344</v>
      </c>
      <c r="AO194" s="256" t="s">
        <v>157</v>
      </c>
      <c r="AP194" s="255" t="s">
        <v>155</v>
      </c>
      <c r="AQ194" s="240" t="s">
        <v>161</v>
      </c>
      <c r="AR194" s="264" t="s">
        <v>718</v>
      </c>
      <c r="AS194" s="256"/>
    </row>
    <row r="195" spans="1:45" s="223" customFormat="1" ht="171" x14ac:dyDescent="0.25">
      <c r="A195" s="356" t="s">
        <v>1623</v>
      </c>
      <c r="B195" s="255" t="s">
        <v>6</v>
      </c>
      <c r="C195" s="255" t="s">
        <v>9</v>
      </c>
      <c r="D195" s="239" t="s">
        <v>30</v>
      </c>
      <c r="E195" s="255" t="s">
        <v>85</v>
      </c>
      <c r="F195" s="239" t="s">
        <v>149</v>
      </c>
      <c r="G195" s="239" t="s">
        <v>151</v>
      </c>
      <c r="H195" s="255" t="s">
        <v>1587</v>
      </c>
      <c r="I195" s="239" t="s">
        <v>1633</v>
      </c>
      <c r="J195" s="315"/>
      <c r="K195" s="257" t="s">
        <v>1422</v>
      </c>
      <c r="L195" s="258">
        <v>52011400</v>
      </c>
      <c r="M195" s="258">
        <v>52219446</v>
      </c>
      <c r="N195" s="359">
        <v>44166</v>
      </c>
      <c r="O195" s="256">
        <v>1</v>
      </c>
      <c r="P195" s="256">
        <v>12</v>
      </c>
      <c r="Q195" s="256"/>
      <c r="R195" s="255" t="s">
        <v>892</v>
      </c>
      <c r="S195" s="256"/>
      <c r="T195" s="256" t="s">
        <v>892</v>
      </c>
      <c r="U195" s="259"/>
      <c r="V195" s="259"/>
      <c r="W195" s="256"/>
      <c r="X195" s="256"/>
      <c r="Y195" s="256"/>
      <c r="Z195" s="260"/>
      <c r="AA195" s="261"/>
      <c r="AB195" s="262"/>
      <c r="AC195" s="260"/>
      <c r="AD195" s="256"/>
      <c r="AE195" s="260"/>
      <c r="AF195" s="260"/>
      <c r="AG195" s="260"/>
      <c r="AH195" s="246" t="s">
        <v>1544</v>
      </c>
      <c r="AI195" s="263"/>
      <c r="AJ195" s="260"/>
      <c r="AK195" s="260"/>
      <c r="AL195" s="338">
        <v>52011400</v>
      </c>
      <c r="AM195" s="247">
        <v>52011400</v>
      </c>
      <c r="AN195" s="255" t="s">
        <v>1345</v>
      </c>
      <c r="AO195" s="256" t="s">
        <v>157</v>
      </c>
      <c r="AP195" s="255" t="s">
        <v>155</v>
      </c>
      <c r="AQ195" s="240" t="s">
        <v>161</v>
      </c>
      <c r="AR195" s="264" t="s">
        <v>719</v>
      </c>
      <c r="AS195" s="256"/>
    </row>
    <row r="196" spans="1:45" s="223" customFormat="1" ht="71.25" x14ac:dyDescent="0.25">
      <c r="A196" s="356" t="s">
        <v>1623</v>
      </c>
      <c r="B196" s="255" t="s">
        <v>6</v>
      </c>
      <c r="C196" s="255" t="s">
        <v>9</v>
      </c>
      <c r="D196" s="239" t="s">
        <v>30</v>
      </c>
      <c r="E196" s="255" t="s">
        <v>85</v>
      </c>
      <c r="F196" s="239" t="s">
        <v>149</v>
      </c>
      <c r="G196" s="239" t="s">
        <v>151</v>
      </c>
      <c r="H196" s="255" t="s">
        <v>1587</v>
      </c>
      <c r="I196" s="239" t="s">
        <v>1633</v>
      </c>
      <c r="J196" s="315"/>
      <c r="K196" s="257" t="s">
        <v>1423</v>
      </c>
      <c r="L196" s="258">
        <v>69405428</v>
      </c>
      <c r="M196" s="258">
        <v>69683050</v>
      </c>
      <c r="N196" s="359">
        <v>44166</v>
      </c>
      <c r="O196" s="256">
        <v>1</v>
      </c>
      <c r="P196" s="256">
        <v>12</v>
      </c>
      <c r="Q196" s="256"/>
      <c r="R196" s="255" t="s">
        <v>892</v>
      </c>
      <c r="S196" s="256"/>
      <c r="T196" s="256" t="s">
        <v>892</v>
      </c>
      <c r="U196" s="259"/>
      <c r="V196" s="259"/>
      <c r="W196" s="256"/>
      <c r="X196" s="256"/>
      <c r="Y196" s="256"/>
      <c r="Z196" s="260"/>
      <c r="AA196" s="261"/>
      <c r="AB196" s="262"/>
      <c r="AC196" s="260"/>
      <c r="AD196" s="256"/>
      <c r="AE196" s="260"/>
      <c r="AF196" s="260"/>
      <c r="AG196" s="260"/>
      <c r="AH196" s="246" t="s">
        <v>1543</v>
      </c>
      <c r="AI196" s="263"/>
      <c r="AJ196" s="260"/>
      <c r="AK196" s="260"/>
      <c r="AL196" s="338">
        <v>69405428</v>
      </c>
      <c r="AM196" s="247">
        <v>69405428</v>
      </c>
      <c r="AN196" s="255" t="s">
        <v>1346</v>
      </c>
      <c r="AO196" s="256" t="s">
        <v>157</v>
      </c>
      <c r="AP196" s="255" t="s">
        <v>155</v>
      </c>
      <c r="AQ196" s="240" t="s">
        <v>161</v>
      </c>
      <c r="AR196" s="264" t="s">
        <v>675</v>
      </c>
      <c r="AS196" s="256" t="s">
        <v>1065</v>
      </c>
    </row>
    <row r="197" spans="1:45" s="223" customFormat="1" ht="128.25" x14ac:dyDescent="0.25">
      <c r="A197" s="356" t="s">
        <v>1623</v>
      </c>
      <c r="B197" s="255" t="s">
        <v>6</v>
      </c>
      <c r="C197" s="255" t="s">
        <v>9</v>
      </c>
      <c r="D197" s="239" t="s">
        <v>30</v>
      </c>
      <c r="E197" s="255" t="s">
        <v>85</v>
      </c>
      <c r="F197" s="239" t="s">
        <v>149</v>
      </c>
      <c r="G197" s="239" t="s">
        <v>151</v>
      </c>
      <c r="H197" s="255" t="s">
        <v>1587</v>
      </c>
      <c r="I197" s="239" t="s">
        <v>1633</v>
      </c>
      <c r="J197" s="315"/>
      <c r="K197" s="257" t="s">
        <v>1066</v>
      </c>
      <c r="L197" s="258">
        <v>73216000</v>
      </c>
      <c r="M197" s="258">
        <v>73508864</v>
      </c>
      <c r="N197" s="359">
        <v>44197</v>
      </c>
      <c r="O197" s="256">
        <v>2</v>
      </c>
      <c r="P197" s="256">
        <v>12</v>
      </c>
      <c r="Q197" s="256"/>
      <c r="R197" s="255" t="s">
        <v>892</v>
      </c>
      <c r="S197" s="256"/>
      <c r="T197" s="256" t="s">
        <v>892</v>
      </c>
      <c r="U197" s="259"/>
      <c r="V197" s="259"/>
      <c r="W197" s="256"/>
      <c r="X197" s="256"/>
      <c r="Y197" s="256"/>
      <c r="Z197" s="260"/>
      <c r="AA197" s="261"/>
      <c r="AB197" s="262"/>
      <c r="AC197" s="260"/>
      <c r="AD197" s="256"/>
      <c r="AE197" s="260"/>
      <c r="AF197" s="260"/>
      <c r="AG197" s="260"/>
      <c r="AH197" s="240" t="s">
        <v>1624</v>
      </c>
      <c r="AI197" s="263"/>
      <c r="AJ197" s="260"/>
      <c r="AK197" s="260"/>
      <c r="AL197" s="338">
        <v>73216000</v>
      </c>
      <c r="AM197" s="247">
        <v>73216000</v>
      </c>
      <c r="AN197" s="255" t="s">
        <v>1347</v>
      </c>
      <c r="AO197" s="256" t="s">
        <v>157</v>
      </c>
      <c r="AP197" s="255" t="s">
        <v>155</v>
      </c>
      <c r="AQ197" s="240" t="s">
        <v>161</v>
      </c>
      <c r="AR197" s="264" t="s">
        <v>718</v>
      </c>
      <c r="AS197" s="256"/>
    </row>
    <row r="198" spans="1:45" s="223" customFormat="1" ht="142.5" x14ac:dyDescent="0.25">
      <c r="A198" s="356" t="s">
        <v>1623</v>
      </c>
      <c r="B198" s="255" t="s">
        <v>6</v>
      </c>
      <c r="C198" s="255" t="s">
        <v>9</v>
      </c>
      <c r="D198" s="239" t="s">
        <v>30</v>
      </c>
      <c r="E198" s="255" t="s">
        <v>85</v>
      </c>
      <c r="F198" s="239" t="s">
        <v>149</v>
      </c>
      <c r="G198" s="239" t="s">
        <v>151</v>
      </c>
      <c r="H198" s="255" t="s">
        <v>1587</v>
      </c>
      <c r="I198" s="239" t="s">
        <v>1633</v>
      </c>
      <c r="J198" s="315"/>
      <c r="K198" s="257" t="s">
        <v>1067</v>
      </c>
      <c r="L198" s="258">
        <v>91128653</v>
      </c>
      <c r="M198" s="258">
        <v>91493168</v>
      </c>
      <c r="N198" s="359">
        <v>44166</v>
      </c>
      <c r="O198" s="256">
        <v>1</v>
      </c>
      <c r="P198" s="256">
        <v>12</v>
      </c>
      <c r="Q198" s="256"/>
      <c r="R198" s="255" t="s">
        <v>892</v>
      </c>
      <c r="S198" s="256"/>
      <c r="T198" s="256" t="s">
        <v>892</v>
      </c>
      <c r="U198" s="259"/>
      <c r="V198" s="259"/>
      <c r="W198" s="256"/>
      <c r="X198" s="256"/>
      <c r="Y198" s="256"/>
      <c r="Z198" s="260"/>
      <c r="AA198" s="261"/>
      <c r="AB198" s="262"/>
      <c r="AC198" s="260"/>
      <c r="AD198" s="256"/>
      <c r="AE198" s="260"/>
      <c r="AF198" s="260"/>
      <c r="AG198" s="260"/>
      <c r="AH198" s="246" t="s">
        <v>1544</v>
      </c>
      <c r="AI198" s="263"/>
      <c r="AJ198" s="260"/>
      <c r="AK198" s="260"/>
      <c r="AL198" s="338">
        <v>91128653</v>
      </c>
      <c r="AM198" s="247">
        <v>91128653</v>
      </c>
      <c r="AN198" s="255" t="s">
        <v>1348</v>
      </c>
      <c r="AO198" s="256" t="s">
        <v>157</v>
      </c>
      <c r="AP198" s="255" t="s">
        <v>155</v>
      </c>
      <c r="AQ198" s="240" t="s">
        <v>161</v>
      </c>
      <c r="AR198" s="264" t="s">
        <v>718</v>
      </c>
      <c r="AS198" s="256"/>
    </row>
    <row r="199" spans="1:45" s="223" customFormat="1" ht="128.25" x14ac:dyDescent="0.25">
      <c r="A199" s="356" t="s">
        <v>1623</v>
      </c>
      <c r="B199" s="255" t="s">
        <v>6</v>
      </c>
      <c r="C199" s="255" t="s">
        <v>9</v>
      </c>
      <c r="D199" s="239" t="s">
        <v>30</v>
      </c>
      <c r="E199" s="255" t="s">
        <v>85</v>
      </c>
      <c r="F199" s="239" t="s">
        <v>149</v>
      </c>
      <c r="G199" s="239" t="s">
        <v>151</v>
      </c>
      <c r="H199" s="255" t="s">
        <v>1587</v>
      </c>
      <c r="I199" s="239" t="s">
        <v>1633</v>
      </c>
      <c r="J199" s="315"/>
      <c r="K199" s="257" t="s">
        <v>1068</v>
      </c>
      <c r="L199" s="258">
        <v>60470443</v>
      </c>
      <c r="M199" s="258">
        <v>60712325</v>
      </c>
      <c r="N199" s="359">
        <v>44166</v>
      </c>
      <c r="O199" s="256">
        <v>1</v>
      </c>
      <c r="P199" s="256">
        <v>12</v>
      </c>
      <c r="Q199" s="256"/>
      <c r="R199" s="255" t="s">
        <v>892</v>
      </c>
      <c r="S199" s="256"/>
      <c r="T199" s="256" t="s">
        <v>892</v>
      </c>
      <c r="U199" s="259"/>
      <c r="V199" s="259"/>
      <c r="W199" s="256"/>
      <c r="X199" s="256"/>
      <c r="Y199" s="256"/>
      <c r="Z199" s="260"/>
      <c r="AA199" s="261"/>
      <c r="AB199" s="262"/>
      <c r="AC199" s="260"/>
      <c r="AD199" s="256"/>
      <c r="AE199" s="260"/>
      <c r="AF199" s="260"/>
      <c r="AG199" s="260"/>
      <c r="AH199" s="246" t="s">
        <v>1544</v>
      </c>
      <c r="AI199" s="263"/>
      <c r="AJ199" s="260"/>
      <c r="AK199" s="260"/>
      <c r="AL199" s="338">
        <v>60470443</v>
      </c>
      <c r="AM199" s="247">
        <v>60470443</v>
      </c>
      <c r="AN199" s="255" t="s">
        <v>1349</v>
      </c>
      <c r="AO199" s="256" t="s">
        <v>157</v>
      </c>
      <c r="AP199" s="255" t="s">
        <v>155</v>
      </c>
      <c r="AQ199" s="240" t="s">
        <v>161</v>
      </c>
      <c r="AR199" s="264" t="s">
        <v>718</v>
      </c>
      <c r="AS199" s="256"/>
    </row>
    <row r="200" spans="1:45" s="223" customFormat="1" ht="71.25" x14ac:dyDescent="0.25">
      <c r="A200" s="356" t="s">
        <v>1623</v>
      </c>
      <c r="B200" s="255" t="s">
        <v>6</v>
      </c>
      <c r="C200" s="255" t="s">
        <v>9</v>
      </c>
      <c r="D200" s="239" t="s">
        <v>30</v>
      </c>
      <c r="E200" s="255" t="s">
        <v>85</v>
      </c>
      <c r="F200" s="239" t="s">
        <v>149</v>
      </c>
      <c r="G200" s="239" t="s">
        <v>151</v>
      </c>
      <c r="H200" s="255" t="s">
        <v>1587</v>
      </c>
      <c r="I200" s="239" t="s">
        <v>1633</v>
      </c>
      <c r="J200" s="315"/>
      <c r="K200" s="257" t="s">
        <v>1069</v>
      </c>
      <c r="L200" s="258">
        <v>44018334</v>
      </c>
      <c r="M200" s="258">
        <v>44194407</v>
      </c>
      <c r="N200" s="359">
        <v>44166</v>
      </c>
      <c r="O200" s="256">
        <v>1</v>
      </c>
      <c r="P200" s="256">
        <v>12</v>
      </c>
      <c r="Q200" s="256"/>
      <c r="R200" s="255" t="s">
        <v>892</v>
      </c>
      <c r="S200" s="256"/>
      <c r="T200" s="256" t="s">
        <v>892</v>
      </c>
      <c r="U200" s="259"/>
      <c r="V200" s="259"/>
      <c r="W200" s="256"/>
      <c r="X200" s="256"/>
      <c r="Y200" s="256"/>
      <c r="Z200" s="260"/>
      <c r="AA200" s="261"/>
      <c r="AB200" s="262"/>
      <c r="AC200" s="260"/>
      <c r="AD200" s="256"/>
      <c r="AE200" s="260"/>
      <c r="AF200" s="260"/>
      <c r="AG200" s="260"/>
      <c r="AH200" s="246" t="s">
        <v>1544</v>
      </c>
      <c r="AI200" s="263"/>
      <c r="AJ200" s="260"/>
      <c r="AK200" s="260"/>
      <c r="AL200" s="338">
        <v>44018334</v>
      </c>
      <c r="AM200" s="247">
        <v>44018334</v>
      </c>
      <c r="AN200" s="255" t="s">
        <v>1350</v>
      </c>
      <c r="AO200" s="256" t="s">
        <v>157</v>
      </c>
      <c r="AP200" s="255" t="s">
        <v>155</v>
      </c>
      <c r="AQ200" s="240" t="s">
        <v>161</v>
      </c>
      <c r="AR200" s="264" t="s">
        <v>675</v>
      </c>
      <c r="AS200" s="256" t="s">
        <v>1070</v>
      </c>
    </row>
    <row r="201" spans="1:45" s="223" customFormat="1" ht="128.25" x14ac:dyDescent="0.25">
      <c r="A201" s="356" t="s">
        <v>1623</v>
      </c>
      <c r="B201" s="255" t="s">
        <v>6</v>
      </c>
      <c r="C201" s="255" t="s">
        <v>9</v>
      </c>
      <c r="D201" s="239" t="s">
        <v>30</v>
      </c>
      <c r="E201" s="255" t="s">
        <v>85</v>
      </c>
      <c r="F201" s="239" t="s">
        <v>149</v>
      </c>
      <c r="G201" s="239" t="s">
        <v>151</v>
      </c>
      <c r="H201" s="255" t="s">
        <v>1587</v>
      </c>
      <c r="I201" s="239" t="s">
        <v>1633</v>
      </c>
      <c r="J201" s="315"/>
      <c r="K201" s="257" t="s">
        <v>1424</v>
      </c>
      <c r="L201" s="258">
        <v>87808000</v>
      </c>
      <c r="M201" s="258">
        <v>88159232</v>
      </c>
      <c r="N201" s="359">
        <v>44166</v>
      </c>
      <c r="O201" s="256">
        <v>1</v>
      </c>
      <c r="P201" s="256">
        <v>12</v>
      </c>
      <c r="Q201" s="256"/>
      <c r="R201" s="255" t="s">
        <v>892</v>
      </c>
      <c r="S201" s="256"/>
      <c r="T201" s="256" t="s">
        <v>892</v>
      </c>
      <c r="U201" s="259"/>
      <c r="V201" s="259"/>
      <c r="W201" s="256"/>
      <c r="X201" s="256"/>
      <c r="Y201" s="256"/>
      <c r="Z201" s="260"/>
      <c r="AA201" s="261"/>
      <c r="AB201" s="262"/>
      <c r="AC201" s="260"/>
      <c r="AD201" s="256"/>
      <c r="AE201" s="260"/>
      <c r="AF201" s="260"/>
      <c r="AG201" s="260"/>
      <c r="AH201" s="246" t="s">
        <v>1544</v>
      </c>
      <c r="AI201" s="263"/>
      <c r="AJ201" s="260"/>
      <c r="AK201" s="260"/>
      <c r="AL201" s="338">
        <v>87808000</v>
      </c>
      <c r="AM201" s="247">
        <v>87808000</v>
      </c>
      <c r="AN201" s="255" t="s">
        <v>1351</v>
      </c>
      <c r="AO201" s="256" t="s">
        <v>157</v>
      </c>
      <c r="AP201" s="255" t="s">
        <v>155</v>
      </c>
      <c r="AQ201" s="240" t="s">
        <v>161</v>
      </c>
      <c r="AR201" s="264" t="s">
        <v>718</v>
      </c>
      <c r="AS201" s="256"/>
    </row>
    <row r="202" spans="1:45" s="223" customFormat="1" ht="128.25" x14ac:dyDescent="0.25">
      <c r="A202" s="356" t="s">
        <v>1623</v>
      </c>
      <c r="B202" s="255" t="s">
        <v>6</v>
      </c>
      <c r="C202" s="255" t="s">
        <v>9</v>
      </c>
      <c r="D202" s="239" t="s">
        <v>30</v>
      </c>
      <c r="E202" s="255" t="s">
        <v>85</v>
      </c>
      <c r="F202" s="239" t="s">
        <v>149</v>
      </c>
      <c r="G202" s="239" t="s">
        <v>151</v>
      </c>
      <c r="H202" s="255" t="s">
        <v>1587</v>
      </c>
      <c r="I202" s="239" t="s">
        <v>1633</v>
      </c>
      <c r="J202" s="315"/>
      <c r="K202" s="257" t="s">
        <v>1071</v>
      </c>
      <c r="L202" s="258">
        <v>87808000</v>
      </c>
      <c r="M202" s="258">
        <v>88159232</v>
      </c>
      <c r="N202" s="359">
        <v>44166</v>
      </c>
      <c r="O202" s="256">
        <v>1</v>
      </c>
      <c r="P202" s="256">
        <v>12</v>
      </c>
      <c r="Q202" s="256"/>
      <c r="R202" s="255" t="s">
        <v>892</v>
      </c>
      <c r="S202" s="256"/>
      <c r="T202" s="256" t="s">
        <v>892</v>
      </c>
      <c r="U202" s="259"/>
      <c r="V202" s="259"/>
      <c r="W202" s="256"/>
      <c r="X202" s="256"/>
      <c r="Y202" s="256"/>
      <c r="Z202" s="260"/>
      <c r="AA202" s="261"/>
      <c r="AB202" s="262"/>
      <c r="AC202" s="260"/>
      <c r="AD202" s="256"/>
      <c r="AE202" s="260"/>
      <c r="AF202" s="260"/>
      <c r="AG202" s="260"/>
      <c r="AH202" s="246" t="s">
        <v>1544</v>
      </c>
      <c r="AI202" s="263"/>
      <c r="AJ202" s="260"/>
      <c r="AK202" s="260"/>
      <c r="AL202" s="338">
        <v>87808000</v>
      </c>
      <c r="AM202" s="247">
        <v>87808000</v>
      </c>
      <c r="AN202" s="255" t="s">
        <v>1352</v>
      </c>
      <c r="AO202" s="256" t="s">
        <v>157</v>
      </c>
      <c r="AP202" s="255" t="s">
        <v>155</v>
      </c>
      <c r="AQ202" s="240" t="s">
        <v>161</v>
      </c>
      <c r="AR202" s="264" t="s">
        <v>718</v>
      </c>
      <c r="AS202" s="256"/>
    </row>
    <row r="203" spans="1:45" s="223" customFormat="1" ht="171" x14ac:dyDescent="0.25">
      <c r="A203" s="356" t="s">
        <v>1623</v>
      </c>
      <c r="B203" s="255" t="s">
        <v>6</v>
      </c>
      <c r="C203" s="255" t="s">
        <v>9</v>
      </c>
      <c r="D203" s="239" t="s">
        <v>30</v>
      </c>
      <c r="E203" s="255" t="s">
        <v>85</v>
      </c>
      <c r="F203" s="239" t="s">
        <v>149</v>
      </c>
      <c r="G203" s="239" t="s">
        <v>151</v>
      </c>
      <c r="H203" s="255" t="s">
        <v>1587</v>
      </c>
      <c r="I203" s="239" t="s">
        <v>1633</v>
      </c>
      <c r="J203" s="315"/>
      <c r="K203" s="257" t="s">
        <v>1072</v>
      </c>
      <c r="L203" s="258">
        <v>54230221</v>
      </c>
      <c r="M203" s="258">
        <v>54447142</v>
      </c>
      <c r="N203" s="359">
        <v>44166</v>
      </c>
      <c r="O203" s="256">
        <v>1</v>
      </c>
      <c r="P203" s="256">
        <v>12</v>
      </c>
      <c r="Q203" s="256"/>
      <c r="R203" s="255" t="s">
        <v>892</v>
      </c>
      <c r="S203" s="256"/>
      <c r="T203" s="256" t="s">
        <v>892</v>
      </c>
      <c r="U203" s="259"/>
      <c r="V203" s="259"/>
      <c r="W203" s="256"/>
      <c r="X203" s="256"/>
      <c r="Y203" s="256"/>
      <c r="Z203" s="260"/>
      <c r="AA203" s="261"/>
      <c r="AB203" s="262"/>
      <c r="AC203" s="260"/>
      <c r="AD203" s="256"/>
      <c r="AE203" s="260"/>
      <c r="AF203" s="260"/>
      <c r="AG203" s="260"/>
      <c r="AH203" s="246" t="s">
        <v>1544</v>
      </c>
      <c r="AI203" s="263"/>
      <c r="AJ203" s="260"/>
      <c r="AK203" s="260"/>
      <c r="AL203" s="338">
        <v>54230221</v>
      </c>
      <c r="AM203" s="247">
        <v>54230221</v>
      </c>
      <c r="AN203" s="255" t="s">
        <v>1353</v>
      </c>
      <c r="AO203" s="256" t="s">
        <v>157</v>
      </c>
      <c r="AP203" s="255" t="s">
        <v>155</v>
      </c>
      <c r="AQ203" s="240" t="s">
        <v>161</v>
      </c>
      <c r="AR203" s="264" t="s">
        <v>719</v>
      </c>
      <c r="AS203" s="256"/>
    </row>
    <row r="204" spans="1:45" s="223" customFormat="1" ht="128.25" x14ac:dyDescent="0.25">
      <c r="A204" s="356" t="s">
        <v>1623</v>
      </c>
      <c r="B204" s="255" t="s">
        <v>6</v>
      </c>
      <c r="C204" s="255" t="s">
        <v>9</v>
      </c>
      <c r="D204" s="239" t="s">
        <v>30</v>
      </c>
      <c r="E204" s="255" t="s">
        <v>85</v>
      </c>
      <c r="F204" s="239" t="s">
        <v>149</v>
      </c>
      <c r="G204" s="239" t="s">
        <v>151</v>
      </c>
      <c r="H204" s="255" t="s">
        <v>1587</v>
      </c>
      <c r="I204" s="239" t="s">
        <v>1633</v>
      </c>
      <c r="J204" s="315"/>
      <c r="K204" s="257" t="s">
        <v>1425</v>
      </c>
      <c r="L204" s="258">
        <v>54423399</v>
      </c>
      <c r="M204" s="258">
        <v>54641093</v>
      </c>
      <c r="N204" s="359">
        <v>44166</v>
      </c>
      <c r="O204" s="256">
        <v>1</v>
      </c>
      <c r="P204" s="256">
        <v>12</v>
      </c>
      <c r="Q204" s="256"/>
      <c r="R204" s="255" t="s">
        <v>892</v>
      </c>
      <c r="S204" s="256"/>
      <c r="T204" s="256" t="s">
        <v>892</v>
      </c>
      <c r="U204" s="259"/>
      <c r="V204" s="259"/>
      <c r="W204" s="256"/>
      <c r="X204" s="256"/>
      <c r="Y204" s="256"/>
      <c r="Z204" s="260"/>
      <c r="AA204" s="261"/>
      <c r="AB204" s="262"/>
      <c r="AC204" s="260"/>
      <c r="AD204" s="256"/>
      <c r="AE204" s="260"/>
      <c r="AF204" s="260"/>
      <c r="AG204" s="260"/>
      <c r="AH204" s="246" t="s">
        <v>1544</v>
      </c>
      <c r="AI204" s="263"/>
      <c r="AJ204" s="260"/>
      <c r="AK204" s="260"/>
      <c r="AL204" s="338">
        <v>54423399</v>
      </c>
      <c r="AM204" s="247">
        <v>54423399</v>
      </c>
      <c r="AN204" s="255" t="s">
        <v>1354</v>
      </c>
      <c r="AO204" s="256" t="s">
        <v>157</v>
      </c>
      <c r="AP204" s="255" t="s">
        <v>155</v>
      </c>
      <c r="AQ204" s="240" t="s">
        <v>161</v>
      </c>
      <c r="AR204" s="264" t="s">
        <v>718</v>
      </c>
      <c r="AS204" s="256"/>
    </row>
    <row r="205" spans="1:45" s="223" customFormat="1" ht="128.25" x14ac:dyDescent="0.25">
      <c r="A205" s="356" t="s">
        <v>1623</v>
      </c>
      <c r="B205" s="255" t="s">
        <v>6</v>
      </c>
      <c r="C205" s="255" t="s">
        <v>9</v>
      </c>
      <c r="D205" s="239" t="s">
        <v>30</v>
      </c>
      <c r="E205" s="255" t="s">
        <v>85</v>
      </c>
      <c r="F205" s="239" t="s">
        <v>149</v>
      </c>
      <c r="G205" s="239" t="s">
        <v>151</v>
      </c>
      <c r="H205" s="255" t="s">
        <v>1587</v>
      </c>
      <c r="I205" s="239" t="s">
        <v>1633</v>
      </c>
      <c r="J205" s="315"/>
      <c r="K205" s="257" t="s">
        <v>1426</v>
      </c>
      <c r="L205" s="258">
        <v>84401460</v>
      </c>
      <c r="M205" s="258">
        <v>84739066</v>
      </c>
      <c r="N205" s="359">
        <v>44166</v>
      </c>
      <c r="O205" s="256">
        <v>1</v>
      </c>
      <c r="P205" s="256">
        <v>12</v>
      </c>
      <c r="Q205" s="256"/>
      <c r="R205" s="255" t="s">
        <v>892</v>
      </c>
      <c r="S205" s="256"/>
      <c r="T205" s="256" t="s">
        <v>892</v>
      </c>
      <c r="U205" s="259"/>
      <c r="V205" s="259"/>
      <c r="W205" s="256"/>
      <c r="X205" s="256"/>
      <c r="Y205" s="256"/>
      <c r="Z205" s="260"/>
      <c r="AA205" s="261"/>
      <c r="AB205" s="262"/>
      <c r="AC205" s="260"/>
      <c r="AD205" s="256"/>
      <c r="AE205" s="260"/>
      <c r="AF205" s="260"/>
      <c r="AG205" s="260"/>
      <c r="AH205" s="246" t="s">
        <v>1544</v>
      </c>
      <c r="AI205" s="263"/>
      <c r="AJ205" s="260"/>
      <c r="AK205" s="260"/>
      <c r="AL205" s="338">
        <v>84401460</v>
      </c>
      <c r="AM205" s="247">
        <v>84401460</v>
      </c>
      <c r="AN205" s="255" t="s">
        <v>1355</v>
      </c>
      <c r="AO205" s="256" t="s">
        <v>157</v>
      </c>
      <c r="AP205" s="255" t="s">
        <v>155</v>
      </c>
      <c r="AQ205" s="240" t="s">
        <v>161</v>
      </c>
      <c r="AR205" s="264" t="s">
        <v>718</v>
      </c>
      <c r="AS205" s="256"/>
    </row>
    <row r="206" spans="1:45" s="223" customFormat="1" ht="128.25" x14ac:dyDescent="0.25">
      <c r="A206" s="356" t="s">
        <v>1623</v>
      </c>
      <c r="B206" s="255" t="s">
        <v>6</v>
      </c>
      <c r="C206" s="255" t="s">
        <v>9</v>
      </c>
      <c r="D206" s="239" t="s">
        <v>30</v>
      </c>
      <c r="E206" s="255" t="s">
        <v>85</v>
      </c>
      <c r="F206" s="239" t="s">
        <v>149</v>
      </c>
      <c r="G206" s="239" t="s">
        <v>151</v>
      </c>
      <c r="H206" s="255" t="s">
        <v>1587</v>
      </c>
      <c r="I206" s="239" t="s">
        <v>1633</v>
      </c>
      <c r="J206" s="315"/>
      <c r="K206" s="257" t="s">
        <v>1427</v>
      </c>
      <c r="L206" s="258">
        <v>81342744</v>
      </c>
      <c r="M206" s="258">
        <v>81668115</v>
      </c>
      <c r="N206" s="359">
        <v>44166</v>
      </c>
      <c r="O206" s="256">
        <v>1</v>
      </c>
      <c r="P206" s="256">
        <v>12</v>
      </c>
      <c r="Q206" s="256"/>
      <c r="R206" s="255" t="s">
        <v>892</v>
      </c>
      <c r="S206" s="256"/>
      <c r="T206" s="256" t="s">
        <v>892</v>
      </c>
      <c r="U206" s="259"/>
      <c r="V206" s="259"/>
      <c r="W206" s="256"/>
      <c r="X206" s="256"/>
      <c r="Y206" s="256"/>
      <c r="Z206" s="260"/>
      <c r="AA206" s="261"/>
      <c r="AB206" s="262"/>
      <c r="AC206" s="260"/>
      <c r="AD206" s="256"/>
      <c r="AE206" s="260"/>
      <c r="AF206" s="260"/>
      <c r="AG206" s="260"/>
      <c r="AH206" s="246" t="s">
        <v>1544</v>
      </c>
      <c r="AI206" s="263"/>
      <c r="AJ206" s="260"/>
      <c r="AK206" s="260"/>
      <c r="AL206" s="338">
        <v>81342744</v>
      </c>
      <c r="AM206" s="247">
        <v>81342744</v>
      </c>
      <c r="AN206" s="255" t="s">
        <v>1356</v>
      </c>
      <c r="AO206" s="256" t="s">
        <v>157</v>
      </c>
      <c r="AP206" s="255" t="s">
        <v>155</v>
      </c>
      <c r="AQ206" s="240" t="s">
        <v>161</v>
      </c>
      <c r="AR206" s="264" t="s">
        <v>718</v>
      </c>
      <c r="AS206" s="256"/>
    </row>
    <row r="207" spans="1:45" s="223" customFormat="1" ht="171" x14ac:dyDescent="0.25">
      <c r="A207" s="356" t="s">
        <v>1623</v>
      </c>
      <c r="B207" s="255" t="s">
        <v>6</v>
      </c>
      <c r="C207" s="255" t="s">
        <v>9</v>
      </c>
      <c r="D207" s="239" t="s">
        <v>30</v>
      </c>
      <c r="E207" s="255" t="s">
        <v>85</v>
      </c>
      <c r="F207" s="239" t="s">
        <v>149</v>
      </c>
      <c r="G207" s="239" t="s">
        <v>151</v>
      </c>
      <c r="H207" s="255" t="s">
        <v>1587</v>
      </c>
      <c r="I207" s="239" t="s">
        <v>1633</v>
      </c>
      <c r="J207" s="315"/>
      <c r="K207" s="257" t="s">
        <v>1073</v>
      </c>
      <c r="L207" s="258">
        <v>84480000</v>
      </c>
      <c r="M207" s="258">
        <v>84817920</v>
      </c>
      <c r="N207" s="359">
        <v>44197</v>
      </c>
      <c r="O207" s="256">
        <v>2</v>
      </c>
      <c r="P207" s="256">
        <v>12</v>
      </c>
      <c r="Q207" s="256"/>
      <c r="R207" s="255" t="s">
        <v>892</v>
      </c>
      <c r="S207" s="256"/>
      <c r="T207" s="256" t="s">
        <v>892</v>
      </c>
      <c r="U207" s="259"/>
      <c r="V207" s="259"/>
      <c r="W207" s="256"/>
      <c r="X207" s="256"/>
      <c r="Y207" s="256"/>
      <c r="Z207" s="260"/>
      <c r="AA207" s="261"/>
      <c r="AB207" s="262"/>
      <c r="AC207" s="260"/>
      <c r="AD207" s="256"/>
      <c r="AE207" s="260"/>
      <c r="AF207" s="260"/>
      <c r="AG207" s="260"/>
      <c r="AH207" s="240" t="s">
        <v>1624</v>
      </c>
      <c r="AI207" s="263"/>
      <c r="AJ207" s="260"/>
      <c r="AK207" s="260"/>
      <c r="AL207" s="338">
        <v>84480000</v>
      </c>
      <c r="AM207" s="247">
        <v>84480000</v>
      </c>
      <c r="AN207" s="255" t="s">
        <v>1357</v>
      </c>
      <c r="AO207" s="256" t="s">
        <v>157</v>
      </c>
      <c r="AP207" s="255" t="s">
        <v>155</v>
      </c>
      <c r="AQ207" s="240" t="s">
        <v>161</v>
      </c>
      <c r="AR207" s="264" t="s">
        <v>719</v>
      </c>
      <c r="AS207" s="256"/>
    </row>
    <row r="208" spans="1:45" s="223" customFormat="1" ht="128.25" x14ac:dyDescent="0.25">
      <c r="A208" s="356" t="s">
        <v>1623</v>
      </c>
      <c r="B208" s="255" t="s">
        <v>6</v>
      </c>
      <c r="C208" s="255" t="s">
        <v>9</v>
      </c>
      <c r="D208" s="239" t="s">
        <v>30</v>
      </c>
      <c r="E208" s="255" t="s">
        <v>85</v>
      </c>
      <c r="F208" s="239" t="s">
        <v>149</v>
      </c>
      <c r="G208" s="239" t="s">
        <v>151</v>
      </c>
      <c r="H208" s="255" t="s">
        <v>1587</v>
      </c>
      <c r="I208" s="239" t="s">
        <v>1633</v>
      </c>
      <c r="J208" s="315"/>
      <c r="K208" s="257" t="s">
        <v>1074</v>
      </c>
      <c r="L208" s="258">
        <v>78848000</v>
      </c>
      <c r="M208" s="258">
        <v>79163392</v>
      </c>
      <c r="N208" s="359">
        <v>44197</v>
      </c>
      <c r="O208" s="256">
        <v>2</v>
      </c>
      <c r="P208" s="256">
        <v>12</v>
      </c>
      <c r="Q208" s="256"/>
      <c r="R208" s="255" t="s">
        <v>892</v>
      </c>
      <c r="S208" s="256"/>
      <c r="T208" s="256" t="s">
        <v>892</v>
      </c>
      <c r="U208" s="259"/>
      <c r="V208" s="259"/>
      <c r="W208" s="256"/>
      <c r="X208" s="256"/>
      <c r="Y208" s="256"/>
      <c r="Z208" s="260"/>
      <c r="AA208" s="261"/>
      <c r="AB208" s="262"/>
      <c r="AC208" s="260"/>
      <c r="AD208" s="256"/>
      <c r="AE208" s="260"/>
      <c r="AF208" s="260"/>
      <c r="AG208" s="260"/>
      <c r="AH208" s="240" t="s">
        <v>1624</v>
      </c>
      <c r="AI208" s="263"/>
      <c r="AJ208" s="260"/>
      <c r="AK208" s="260"/>
      <c r="AL208" s="338">
        <v>78848000</v>
      </c>
      <c r="AM208" s="247">
        <v>78848000</v>
      </c>
      <c r="AN208" s="255" t="s">
        <v>1358</v>
      </c>
      <c r="AO208" s="256" t="s">
        <v>157</v>
      </c>
      <c r="AP208" s="255" t="s">
        <v>155</v>
      </c>
      <c r="AQ208" s="240" t="s">
        <v>161</v>
      </c>
      <c r="AR208" s="264" t="s">
        <v>718</v>
      </c>
      <c r="AS208" s="256"/>
    </row>
    <row r="209" spans="1:45" s="223" customFormat="1" ht="128.25" x14ac:dyDescent="0.25">
      <c r="A209" s="356" t="s">
        <v>1623</v>
      </c>
      <c r="B209" s="255" t="s">
        <v>6</v>
      </c>
      <c r="C209" s="255" t="s">
        <v>9</v>
      </c>
      <c r="D209" s="239" t="s">
        <v>30</v>
      </c>
      <c r="E209" s="255" t="s">
        <v>85</v>
      </c>
      <c r="F209" s="239" t="s">
        <v>149</v>
      </c>
      <c r="G209" s="239" t="s">
        <v>151</v>
      </c>
      <c r="H209" s="255" t="s">
        <v>1587</v>
      </c>
      <c r="I209" s="239" t="s">
        <v>1633</v>
      </c>
      <c r="J209" s="315"/>
      <c r="K209" s="257" t="s">
        <v>1075</v>
      </c>
      <c r="L209" s="258">
        <v>71246817</v>
      </c>
      <c r="M209" s="258">
        <v>71531804</v>
      </c>
      <c r="N209" s="359">
        <v>44166</v>
      </c>
      <c r="O209" s="256">
        <v>1</v>
      </c>
      <c r="P209" s="256">
        <v>12</v>
      </c>
      <c r="Q209" s="256"/>
      <c r="R209" s="255" t="s">
        <v>892</v>
      </c>
      <c r="S209" s="256"/>
      <c r="T209" s="256" t="s">
        <v>892</v>
      </c>
      <c r="U209" s="259"/>
      <c r="V209" s="259"/>
      <c r="W209" s="256"/>
      <c r="X209" s="256"/>
      <c r="Y209" s="256"/>
      <c r="Z209" s="260"/>
      <c r="AA209" s="261"/>
      <c r="AB209" s="262"/>
      <c r="AC209" s="260"/>
      <c r="AD209" s="256"/>
      <c r="AE209" s="260"/>
      <c r="AF209" s="260"/>
      <c r="AG209" s="260"/>
      <c r="AH209" s="246" t="s">
        <v>1544</v>
      </c>
      <c r="AI209" s="263"/>
      <c r="AJ209" s="260"/>
      <c r="AK209" s="260"/>
      <c r="AL209" s="338">
        <v>71246817</v>
      </c>
      <c r="AM209" s="247">
        <v>71246817</v>
      </c>
      <c r="AN209" s="255" t="s">
        <v>1359</v>
      </c>
      <c r="AO209" s="256" t="s">
        <v>157</v>
      </c>
      <c r="AP209" s="255" t="s">
        <v>155</v>
      </c>
      <c r="AQ209" s="240" t="s">
        <v>161</v>
      </c>
      <c r="AR209" s="264" t="s">
        <v>718</v>
      </c>
      <c r="AS209" s="256"/>
    </row>
    <row r="210" spans="1:45" s="223" customFormat="1" ht="128.25" x14ac:dyDescent="0.25">
      <c r="A210" s="356" t="s">
        <v>1623</v>
      </c>
      <c r="B210" s="255" t="s">
        <v>6</v>
      </c>
      <c r="C210" s="255" t="s">
        <v>9</v>
      </c>
      <c r="D210" s="239" t="s">
        <v>30</v>
      </c>
      <c r="E210" s="255" t="s">
        <v>85</v>
      </c>
      <c r="F210" s="239" t="s">
        <v>149</v>
      </c>
      <c r="G210" s="239" t="s">
        <v>151</v>
      </c>
      <c r="H210" s="255" t="s">
        <v>1587</v>
      </c>
      <c r="I210" s="239" t="s">
        <v>1633</v>
      </c>
      <c r="J210" s="315"/>
      <c r="K210" s="257" t="s">
        <v>1428</v>
      </c>
      <c r="L210" s="258">
        <v>84480000</v>
      </c>
      <c r="M210" s="258">
        <v>84817920</v>
      </c>
      <c r="N210" s="359">
        <v>44197</v>
      </c>
      <c r="O210" s="256">
        <v>2</v>
      </c>
      <c r="P210" s="256">
        <v>12</v>
      </c>
      <c r="Q210" s="256"/>
      <c r="R210" s="255" t="s">
        <v>892</v>
      </c>
      <c r="S210" s="256"/>
      <c r="T210" s="256" t="s">
        <v>892</v>
      </c>
      <c r="U210" s="259"/>
      <c r="V210" s="259"/>
      <c r="W210" s="256"/>
      <c r="X210" s="256"/>
      <c r="Y210" s="256"/>
      <c r="Z210" s="260"/>
      <c r="AA210" s="261"/>
      <c r="AB210" s="262"/>
      <c r="AC210" s="260"/>
      <c r="AD210" s="256"/>
      <c r="AE210" s="260"/>
      <c r="AF210" s="260"/>
      <c r="AG210" s="260"/>
      <c r="AH210" s="240" t="s">
        <v>1624</v>
      </c>
      <c r="AI210" s="263"/>
      <c r="AJ210" s="260"/>
      <c r="AK210" s="260"/>
      <c r="AL210" s="338">
        <v>84480000</v>
      </c>
      <c r="AM210" s="247">
        <v>84480000</v>
      </c>
      <c r="AN210" s="255" t="s">
        <v>1360</v>
      </c>
      <c r="AO210" s="256" t="s">
        <v>157</v>
      </c>
      <c r="AP210" s="255" t="s">
        <v>155</v>
      </c>
      <c r="AQ210" s="240" t="s">
        <v>161</v>
      </c>
      <c r="AR210" s="264" t="s">
        <v>718</v>
      </c>
      <c r="AS210" s="256"/>
    </row>
    <row r="211" spans="1:45" s="223" customFormat="1" ht="128.25" x14ac:dyDescent="0.25">
      <c r="A211" s="356" t="s">
        <v>1623</v>
      </c>
      <c r="B211" s="255" t="s">
        <v>6</v>
      </c>
      <c r="C211" s="255" t="s">
        <v>9</v>
      </c>
      <c r="D211" s="239" t="s">
        <v>30</v>
      </c>
      <c r="E211" s="255" t="s">
        <v>85</v>
      </c>
      <c r="F211" s="239" t="s">
        <v>149</v>
      </c>
      <c r="G211" s="239" t="s">
        <v>151</v>
      </c>
      <c r="H211" s="255" t="s">
        <v>1587</v>
      </c>
      <c r="I211" s="239" t="s">
        <v>1633</v>
      </c>
      <c r="J211" s="315"/>
      <c r="K211" s="257" t="s">
        <v>1076</v>
      </c>
      <c r="L211" s="258">
        <v>70640678</v>
      </c>
      <c r="M211" s="258">
        <v>70923241</v>
      </c>
      <c r="N211" s="359">
        <v>44197</v>
      </c>
      <c r="O211" s="256">
        <v>2</v>
      </c>
      <c r="P211" s="256">
        <v>12</v>
      </c>
      <c r="Q211" s="256"/>
      <c r="R211" s="255" t="s">
        <v>892</v>
      </c>
      <c r="S211" s="256"/>
      <c r="T211" s="256" t="s">
        <v>892</v>
      </c>
      <c r="U211" s="259"/>
      <c r="V211" s="259"/>
      <c r="W211" s="256"/>
      <c r="X211" s="256"/>
      <c r="Y211" s="256"/>
      <c r="Z211" s="260"/>
      <c r="AA211" s="261"/>
      <c r="AB211" s="262"/>
      <c r="AC211" s="260"/>
      <c r="AD211" s="256"/>
      <c r="AE211" s="260"/>
      <c r="AF211" s="260"/>
      <c r="AG211" s="260"/>
      <c r="AH211" s="240" t="s">
        <v>1624</v>
      </c>
      <c r="AI211" s="263"/>
      <c r="AJ211" s="260"/>
      <c r="AK211" s="260"/>
      <c r="AL211" s="338">
        <v>70640678</v>
      </c>
      <c r="AM211" s="247">
        <v>70640678</v>
      </c>
      <c r="AN211" s="255" t="s">
        <v>1361</v>
      </c>
      <c r="AO211" s="256" t="s">
        <v>157</v>
      </c>
      <c r="AP211" s="255" t="s">
        <v>155</v>
      </c>
      <c r="AQ211" s="240" t="s">
        <v>161</v>
      </c>
      <c r="AR211" s="264" t="s">
        <v>718</v>
      </c>
      <c r="AS211" s="256"/>
    </row>
    <row r="212" spans="1:45" s="223" customFormat="1" ht="128.25" x14ac:dyDescent="0.25">
      <c r="A212" s="356" t="s">
        <v>1623</v>
      </c>
      <c r="B212" s="255" t="s">
        <v>6</v>
      </c>
      <c r="C212" s="255" t="s">
        <v>9</v>
      </c>
      <c r="D212" s="239" t="s">
        <v>30</v>
      </c>
      <c r="E212" s="255" t="s">
        <v>85</v>
      </c>
      <c r="F212" s="239" t="s">
        <v>149</v>
      </c>
      <c r="G212" s="239" t="s">
        <v>151</v>
      </c>
      <c r="H212" s="255" t="s">
        <v>1587</v>
      </c>
      <c r="I212" s="239" t="s">
        <v>1633</v>
      </c>
      <c r="J212" s="315"/>
      <c r="K212" s="257" t="s">
        <v>1077</v>
      </c>
      <c r="L212" s="258">
        <v>75632128</v>
      </c>
      <c r="M212" s="258">
        <v>75934657</v>
      </c>
      <c r="N212" s="359">
        <v>44197</v>
      </c>
      <c r="O212" s="256">
        <v>2</v>
      </c>
      <c r="P212" s="256">
        <v>12</v>
      </c>
      <c r="Q212" s="256"/>
      <c r="R212" s="255" t="s">
        <v>892</v>
      </c>
      <c r="S212" s="256"/>
      <c r="T212" s="256" t="s">
        <v>892</v>
      </c>
      <c r="U212" s="259"/>
      <c r="V212" s="259"/>
      <c r="W212" s="256"/>
      <c r="X212" s="256"/>
      <c r="Y212" s="256"/>
      <c r="Z212" s="260"/>
      <c r="AA212" s="261"/>
      <c r="AB212" s="262"/>
      <c r="AC212" s="260"/>
      <c r="AD212" s="256"/>
      <c r="AE212" s="260"/>
      <c r="AF212" s="260"/>
      <c r="AG212" s="260"/>
      <c r="AH212" s="240" t="s">
        <v>1624</v>
      </c>
      <c r="AI212" s="263"/>
      <c r="AJ212" s="260"/>
      <c r="AK212" s="260"/>
      <c r="AL212" s="338">
        <v>75632128</v>
      </c>
      <c r="AM212" s="247">
        <v>75632128</v>
      </c>
      <c r="AN212" s="255" t="s">
        <v>1362</v>
      </c>
      <c r="AO212" s="256" t="s">
        <v>157</v>
      </c>
      <c r="AP212" s="255" t="s">
        <v>155</v>
      </c>
      <c r="AQ212" s="240" t="s">
        <v>161</v>
      </c>
      <c r="AR212" s="264" t="s">
        <v>718</v>
      </c>
      <c r="AS212" s="256"/>
    </row>
    <row r="213" spans="1:45" s="223" customFormat="1" ht="128.25" x14ac:dyDescent="0.25">
      <c r="A213" s="356" t="s">
        <v>1623</v>
      </c>
      <c r="B213" s="255" t="s">
        <v>6</v>
      </c>
      <c r="C213" s="255" t="s">
        <v>9</v>
      </c>
      <c r="D213" s="239" t="s">
        <v>30</v>
      </c>
      <c r="E213" s="255" t="s">
        <v>85</v>
      </c>
      <c r="F213" s="239" t="s">
        <v>149</v>
      </c>
      <c r="G213" s="239" t="s">
        <v>151</v>
      </c>
      <c r="H213" s="255" t="s">
        <v>1587</v>
      </c>
      <c r="I213" s="239" t="s">
        <v>1633</v>
      </c>
      <c r="J213" s="315"/>
      <c r="K213" s="257" t="s">
        <v>1427</v>
      </c>
      <c r="L213" s="258">
        <v>82046625</v>
      </c>
      <c r="M213" s="258">
        <v>82374812</v>
      </c>
      <c r="N213" s="359">
        <v>44166</v>
      </c>
      <c r="O213" s="256">
        <v>1</v>
      </c>
      <c r="P213" s="256">
        <v>12</v>
      </c>
      <c r="Q213" s="256"/>
      <c r="R213" s="255" t="s">
        <v>892</v>
      </c>
      <c r="S213" s="256"/>
      <c r="T213" s="256" t="s">
        <v>892</v>
      </c>
      <c r="U213" s="259"/>
      <c r="V213" s="259"/>
      <c r="W213" s="256"/>
      <c r="X213" s="256"/>
      <c r="Y213" s="256"/>
      <c r="Z213" s="260"/>
      <c r="AA213" s="261"/>
      <c r="AB213" s="262"/>
      <c r="AC213" s="260"/>
      <c r="AD213" s="256"/>
      <c r="AE213" s="260"/>
      <c r="AF213" s="260"/>
      <c r="AG213" s="260"/>
      <c r="AH213" s="246" t="s">
        <v>1544</v>
      </c>
      <c r="AI213" s="263"/>
      <c r="AJ213" s="260"/>
      <c r="AK213" s="260"/>
      <c r="AL213" s="338">
        <v>82046625</v>
      </c>
      <c r="AM213" s="247">
        <v>82046625</v>
      </c>
      <c r="AN213" s="255" t="s">
        <v>1363</v>
      </c>
      <c r="AO213" s="256" t="s">
        <v>157</v>
      </c>
      <c r="AP213" s="255" t="s">
        <v>155</v>
      </c>
      <c r="AQ213" s="240" t="s">
        <v>161</v>
      </c>
      <c r="AR213" s="264" t="s">
        <v>718</v>
      </c>
      <c r="AS213" s="256"/>
    </row>
    <row r="214" spans="1:45" s="223" customFormat="1" ht="71.25" x14ac:dyDescent="0.25">
      <c r="A214" s="356" t="s">
        <v>1623</v>
      </c>
      <c r="B214" s="255" t="s">
        <v>6</v>
      </c>
      <c r="C214" s="255" t="s">
        <v>9</v>
      </c>
      <c r="D214" s="239" t="s">
        <v>30</v>
      </c>
      <c r="E214" s="255" t="s">
        <v>85</v>
      </c>
      <c r="F214" s="239" t="s">
        <v>149</v>
      </c>
      <c r="G214" s="239" t="s">
        <v>151</v>
      </c>
      <c r="H214" s="255" t="s">
        <v>1587</v>
      </c>
      <c r="I214" s="239" t="s">
        <v>1633</v>
      </c>
      <c r="J214" s="315"/>
      <c r="K214" s="257" t="s">
        <v>1078</v>
      </c>
      <c r="L214" s="258">
        <v>81449984</v>
      </c>
      <c r="M214" s="258">
        <v>81775784</v>
      </c>
      <c r="N214" s="359">
        <v>44197</v>
      </c>
      <c r="O214" s="256">
        <v>2</v>
      </c>
      <c r="P214" s="256">
        <v>12</v>
      </c>
      <c r="Q214" s="256"/>
      <c r="R214" s="255" t="s">
        <v>892</v>
      </c>
      <c r="S214" s="256"/>
      <c r="T214" s="256" t="s">
        <v>892</v>
      </c>
      <c r="U214" s="259"/>
      <c r="V214" s="259"/>
      <c r="W214" s="256"/>
      <c r="X214" s="256"/>
      <c r="Y214" s="256"/>
      <c r="Z214" s="260"/>
      <c r="AA214" s="261"/>
      <c r="AB214" s="262"/>
      <c r="AC214" s="260"/>
      <c r="AD214" s="256"/>
      <c r="AE214" s="260"/>
      <c r="AF214" s="260"/>
      <c r="AG214" s="260"/>
      <c r="AH214" s="240" t="s">
        <v>1624</v>
      </c>
      <c r="AI214" s="263"/>
      <c r="AJ214" s="260"/>
      <c r="AK214" s="260"/>
      <c r="AL214" s="338">
        <v>81449984</v>
      </c>
      <c r="AM214" s="247">
        <v>81449984</v>
      </c>
      <c r="AN214" s="255" t="s">
        <v>1364</v>
      </c>
      <c r="AO214" s="256" t="s">
        <v>157</v>
      </c>
      <c r="AP214" s="255" t="s">
        <v>155</v>
      </c>
      <c r="AQ214" s="240" t="s">
        <v>161</v>
      </c>
      <c r="AR214" s="264" t="s">
        <v>676</v>
      </c>
      <c r="AS214" s="256" t="s">
        <v>1079</v>
      </c>
    </row>
    <row r="215" spans="1:45" s="223" customFormat="1" ht="128.25" x14ac:dyDescent="0.25">
      <c r="A215" s="356" t="s">
        <v>1623</v>
      </c>
      <c r="B215" s="255" t="s">
        <v>6</v>
      </c>
      <c r="C215" s="255" t="s">
        <v>9</v>
      </c>
      <c r="D215" s="239" t="s">
        <v>30</v>
      </c>
      <c r="E215" s="255" t="s">
        <v>85</v>
      </c>
      <c r="F215" s="239" t="s">
        <v>149</v>
      </c>
      <c r="G215" s="239" t="s">
        <v>151</v>
      </c>
      <c r="H215" s="255" t="s">
        <v>1587</v>
      </c>
      <c r="I215" s="239" t="s">
        <v>1633</v>
      </c>
      <c r="J215" s="315"/>
      <c r="K215" s="257" t="s">
        <v>1080</v>
      </c>
      <c r="L215" s="258">
        <v>84217016</v>
      </c>
      <c r="M215" s="258">
        <v>84553884</v>
      </c>
      <c r="N215" s="359">
        <v>44166</v>
      </c>
      <c r="O215" s="256">
        <v>1</v>
      </c>
      <c r="P215" s="256">
        <v>12</v>
      </c>
      <c r="Q215" s="256"/>
      <c r="R215" s="255" t="s">
        <v>892</v>
      </c>
      <c r="S215" s="256"/>
      <c r="T215" s="256" t="s">
        <v>892</v>
      </c>
      <c r="U215" s="259"/>
      <c r="V215" s="259"/>
      <c r="W215" s="256"/>
      <c r="X215" s="256"/>
      <c r="Y215" s="256"/>
      <c r="Z215" s="260"/>
      <c r="AA215" s="261"/>
      <c r="AB215" s="262"/>
      <c r="AC215" s="260"/>
      <c r="AD215" s="256"/>
      <c r="AE215" s="260"/>
      <c r="AF215" s="260"/>
      <c r="AG215" s="260"/>
      <c r="AH215" s="246" t="s">
        <v>1544</v>
      </c>
      <c r="AI215" s="263"/>
      <c r="AJ215" s="260"/>
      <c r="AK215" s="260"/>
      <c r="AL215" s="338">
        <v>84217016</v>
      </c>
      <c r="AM215" s="247">
        <v>84217016</v>
      </c>
      <c r="AN215" s="255" t="s">
        <v>1365</v>
      </c>
      <c r="AO215" s="256" t="s">
        <v>157</v>
      </c>
      <c r="AP215" s="255" t="s">
        <v>155</v>
      </c>
      <c r="AQ215" s="240" t="s">
        <v>161</v>
      </c>
      <c r="AR215" s="264" t="s">
        <v>718</v>
      </c>
      <c r="AS215" s="256"/>
    </row>
    <row r="216" spans="1:45" s="223" customFormat="1" ht="128.25" x14ac:dyDescent="0.25">
      <c r="A216" s="356" t="s">
        <v>1623</v>
      </c>
      <c r="B216" s="255" t="s">
        <v>6</v>
      </c>
      <c r="C216" s="255" t="s">
        <v>9</v>
      </c>
      <c r="D216" s="239" t="s">
        <v>30</v>
      </c>
      <c r="E216" s="255" t="s">
        <v>85</v>
      </c>
      <c r="F216" s="239" t="s">
        <v>149</v>
      </c>
      <c r="G216" s="239" t="s">
        <v>151</v>
      </c>
      <c r="H216" s="255" t="s">
        <v>1587</v>
      </c>
      <c r="I216" s="239" t="s">
        <v>1633</v>
      </c>
      <c r="J216" s="315"/>
      <c r="K216" s="257" t="s">
        <v>1081</v>
      </c>
      <c r="L216" s="258">
        <v>59148391</v>
      </c>
      <c r="M216" s="258">
        <v>59384985</v>
      </c>
      <c r="N216" s="359">
        <v>44197</v>
      </c>
      <c r="O216" s="256">
        <v>2</v>
      </c>
      <c r="P216" s="256">
        <v>12</v>
      </c>
      <c r="Q216" s="256"/>
      <c r="R216" s="255" t="s">
        <v>892</v>
      </c>
      <c r="S216" s="256"/>
      <c r="T216" s="256" t="s">
        <v>892</v>
      </c>
      <c r="U216" s="259"/>
      <c r="V216" s="259"/>
      <c r="W216" s="256"/>
      <c r="X216" s="256"/>
      <c r="Y216" s="256"/>
      <c r="Z216" s="260"/>
      <c r="AA216" s="261"/>
      <c r="AB216" s="262"/>
      <c r="AC216" s="260"/>
      <c r="AD216" s="256"/>
      <c r="AE216" s="260"/>
      <c r="AF216" s="260"/>
      <c r="AG216" s="260"/>
      <c r="AH216" s="240" t="s">
        <v>1624</v>
      </c>
      <c r="AI216" s="263"/>
      <c r="AJ216" s="260"/>
      <c r="AK216" s="260"/>
      <c r="AL216" s="338">
        <v>59148391</v>
      </c>
      <c r="AM216" s="247">
        <v>59148391</v>
      </c>
      <c r="AN216" s="255" t="s">
        <v>1366</v>
      </c>
      <c r="AO216" s="256" t="s">
        <v>157</v>
      </c>
      <c r="AP216" s="255" t="s">
        <v>155</v>
      </c>
      <c r="AQ216" s="240" t="s">
        <v>161</v>
      </c>
      <c r="AR216" s="264" t="s">
        <v>718</v>
      </c>
      <c r="AS216" s="256"/>
    </row>
    <row r="217" spans="1:45" s="223" customFormat="1" ht="128.25" x14ac:dyDescent="0.25">
      <c r="A217" s="356" t="s">
        <v>1623</v>
      </c>
      <c r="B217" s="255" t="s">
        <v>6</v>
      </c>
      <c r="C217" s="255" t="s">
        <v>9</v>
      </c>
      <c r="D217" s="239" t="s">
        <v>30</v>
      </c>
      <c r="E217" s="255" t="s">
        <v>85</v>
      </c>
      <c r="F217" s="239" t="s">
        <v>149</v>
      </c>
      <c r="G217" s="239" t="s">
        <v>151</v>
      </c>
      <c r="H217" s="255" t="s">
        <v>1587</v>
      </c>
      <c r="I217" s="239" t="s">
        <v>1633</v>
      </c>
      <c r="J217" s="315"/>
      <c r="K217" s="257" t="s">
        <v>1082</v>
      </c>
      <c r="L217" s="258">
        <v>78098843</v>
      </c>
      <c r="M217" s="258">
        <v>78411238</v>
      </c>
      <c r="N217" s="359">
        <v>44197</v>
      </c>
      <c r="O217" s="256">
        <v>2</v>
      </c>
      <c r="P217" s="256">
        <v>12</v>
      </c>
      <c r="Q217" s="256"/>
      <c r="R217" s="255" t="s">
        <v>892</v>
      </c>
      <c r="S217" s="256"/>
      <c r="T217" s="256" t="s">
        <v>892</v>
      </c>
      <c r="U217" s="259"/>
      <c r="V217" s="259"/>
      <c r="W217" s="256"/>
      <c r="X217" s="256"/>
      <c r="Y217" s="256"/>
      <c r="Z217" s="260"/>
      <c r="AA217" s="261"/>
      <c r="AB217" s="262"/>
      <c r="AC217" s="260"/>
      <c r="AD217" s="256"/>
      <c r="AE217" s="260"/>
      <c r="AF217" s="260"/>
      <c r="AG217" s="260"/>
      <c r="AH217" s="240" t="s">
        <v>1624</v>
      </c>
      <c r="AI217" s="263"/>
      <c r="AJ217" s="260"/>
      <c r="AK217" s="260"/>
      <c r="AL217" s="338">
        <v>78098843</v>
      </c>
      <c r="AM217" s="247">
        <v>78098843</v>
      </c>
      <c r="AN217" s="255" t="s">
        <v>1367</v>
      </c>
      <c r="AO217" s="256" t="s">
        <v>157</v>
      </c>
      <c r="AP217" s="255" t="s">
        <v>155</v>
      </c>
      <c r="AQ217" s="240" t="s">
        <v>161</v>
      </c>
      <c r="AR217" s="264" t="s">
        <v>718</v>
      </c>
      <c r="AS217" s="256"/>
    </row>
    <row r="218" spans="1:45" s="223" customFormat="1" ht="71.25" x14ac:dyDescent="0.25">
      <c r="A218" s="356" t="s">
        <v>1623</v>
      </c>
      <c r="B218" s="255" t="s">
        <v>6</v>
      </c>
      <c r="C218" s="255" t="s">
        <v>9</v>
      </c>
      <c r="D218" s="239" t="s">
        <v>30</v>
      </c>
      <c r="E218" s="255" t="s">
        <v>83</v>
      </c>
      <c r="F218" s="239" t="s">
        <v>88</v>
      </c>
      <c r="G218" s="239" t="s">
        <v>94</v>
      </c>
      <c r="H218" s="239" t="s">
        <v>102</v>
      </c>
      <c r="I218" s="255"/>
      <c r="J218" s="240" t="s">
        <v>892</v>
      </c>
      <c r="K218" s="257" t="s">
        <v>1429</v>
      </c>
      <c r="L218" s="258">
        <v>48276780</v>
      </c>
      <c r="M218" s="258">
        <v>48469887</v>
      </c>
      <c r="N218" s="359">
        <v>44166</v>
      </c>
      <c r="O218" s="256">
        <v>1</v>
      </c>
      <c r="P218" s="256">
        <v>12</v>
      </c>
      <c r="Q218" s="256"/>
      <c r="R218" s="255" t="s">
        <v>892</v>
      </c>
      <c r="S218" s="256"/>
      <c r="T218" s="256" t="s">
        <v>892</v>
      </c>
      <c r="U218" s="259"/>
      <c r="V218" s="259"/>
      <c r="W218" s="256"/>
      <c r="X218" s="256"/>
      <c r="Y218" s="256"/>
      <c r="Z218" s="260"/>
      <c r="AA218" s="261"/>
      <c r="AB218" s="262"/>
      <c r="AC218" s="260"/>
      <c r="AD218" s="256"/>
      <c r="AE218" s="260"/>
      <c r="AF218" s="260"/>
      <c r="AG218" s="260"/>
      <c r="AH218" s="246" t="s">
        <v>1543</v>
      </c>
      <c r="AI218" s="263"/>
      <c r="AJ218" s="260"/>
      <c r="AK218" s="260"/>
      <c r="AL218" s="338">
        <v>48276780</v>
      </c>
      <c r="AM218" s="247">
        <v>48276780</v>
      </c>
      <c r="AN218" s="255" t="s">
        <v>1368</v>
      </c>
      <c r="AO218" s="256" t="s">
        <v>157</v>
      </c>
      <c r="AP218" s="255" t="s">
        <v>155</v>
      </c>
      <c r="AQ218" s="240" t="s">
        <v>161</v>
      </c>
      <c r="AR218" s="264" t="s">
        <v>675</v>
      </c>
      <c r="AS218" s="256" t="s">
        <v>1083</v>
      </c>
    </row>
    <row r="219" spans="1:45" s="223" customFormat="1" ht="128.25" x14ac:dyDescent="0.25">
      <c r="A219" s="356" t="s">
        <v>1623</v>
      </c>
      <c r="B219" s="255" t="s">
        <v>6</v>
      </c>
      <c r="C219" s="255" t="s">
        <v>9</v>
      </c>
      <c r="D219" s="239" t="s">
        <v>30</v>
      </c>
      <c r="E219" s="255" t="s">
        <v>85</v>
      </c>
      <c r="F219" s="239" t="s">
        <v>149</v>
      </c>
      <c r="G219" s="239" t="s">
        <v>151</v>
      </c>
      <c r="H219" s="255" t="s">
        <v>1587</v>
      </c>
      <c r="I219" s="239" t="s">
        <v>1633</v>
      </c>
      <c r="J219" s="315"/>
      <c r="K219" s="257" t="s">
        <v>1430</v>
      </c>
      <c r="L219" s="258">
        <v>85234828</v>
      </c>
      <c r="M219" s="258">
        <v>85575767</v>
      </c>
      <c r="N219" s="359">
        <v>44166</v>
      </c>
      <c r="O219" s="256">
        <v>1</v>
      </c>
      <c r="P219" s="256">
        <v>12</v>
      </c>
      <c r="Q219" s="256"/>
      <c r="R219" s="255" t="s">
        <v>892</v>
      </c>
      <c r="S219" s="256"/>
      <c r="T219" s="256" t="s">
        <v>892</v>
      </c>
      <c r="U219" s="259"/>
      <c r="V219" s="259"/>
      <c r="W219" s="256"/>
      <c r="X219" s="256"/>
      <c r="Y219" s="256"/>
      <c r="Z219" s="260"/>
      <c r="AA219" s="261"/>
      <c r="AB219" s="262"/>
      <c r="AC219" s="260"/>
      <c r="AD219" s="256"/>
      <c r="AE219" s="260"/>
      <c r="AF219" s="260"/>
      <c r="AG219" s="260"/>
      <c r="AH219" s="246" t="s">
        <v>1544</v>
      </c>
      <c r="AI219" s="263"/>
      <c r="AJ219" s="260"/>
      <c r="AK219" s="260"/>
      <c r="AL219" s="338">
        <v>85234828</v>
      </c>
      <c r="AM219" s="247">
        <v>85234828</v>
      </c>
      <c r="AN219" s="255" t="s">
        <v>1369</v>
      </c>
      <c r="AO219" s="256" t="s">
        <v>157</v>
      </c>
      <c r="AP219" s="255" t="s">
        <v>155</v>
      </c>
      <c r="AQ219" s="240" t="s">
        <v>161</v>
      </c>
      <c r="AR219" s="264" t="s">
        <v>718</v>
      </c>
      <c r="AS219" s="256"/>
    </row>
    <row r="220" spans="1:45" s="223" customFormat="1" ht="75" customHeight="1" x14ac:dyDescent="0.25">
      <c r="A220" s="356" t="s">
        <v>1623</v>
      </c>
      <c r="B220" s="255" t="s">
        <v>6</v>
      </c>
      <c r="C220" s="255" t="s">
        <v>9</v>
      </c>
      <c r="D220" s="240" t="s">
        <v>30</v>
      </c>
      <c r="E220" s="255" t="s">
        <v>85</v>
      </c>
      <c r="F220" s="239" t="s">
        <v>149</v>
      </c>
      <c r="G220" s="239" t="s">
        <v>151</v>
      </c>
      <c r="H220" s="255" t="s">
        <v>1587</v>
      </c>
      <c r="I220" s="239" t="s">
        <v>1633</v>
      </c>
      <c r="J220" s="315"/>
      <c r="K220" s="257" t="s">
        <v>1084</v>
      </c>
      <c r="L220" s="258">
        <v>1364334913</v>
      </c>
      <c r="M220" s="258">
        <v>1369792253</v>
      </c>
      <c r="N220" s="370">
        <v>44197</v>
      </c>
      <c r="O220" s="256">
        <v>4</v>
      </c>
      <c r="P220" s="256">
        <v>12</v>
      </c>
      <c r="Q220" s="256"/>
      <c r="R220" s="255" t="s">
        <v>892</v>
      </c>
      <c r="S220" s="256"/>
      <c r="T220" s="256" t="s">
        <v>892</v>
      </c>
      <c r="U220" s="259"/>
      <c r="V220" s="259"/>
      <c r="W220" s="256"/>
      <c r="X220" s="256"/>
      <c r="Y220" s="256"/>
      <c r="Z220" s="260"/>
      <c r="AA220" s="261"/>
      <c r="AB220" s="262"/>
      <c r="AC220" s="260"/>
      <c r="AD220" s="256"/>
      <c r="AE220" s="260"/>
      <c r="AF220" s="260"/>
      <c r="AG220" s="260"/>
      <c r="AH220" s="260"/>
      <c r="AI220" s="263" t="s">
        <v>1085</v>
      </c>
      <c r="AJ220" s="260"/>
      <c r="AK220" s="260"/>
      <c r="AL220" s="338">
        <v>1364334913</v>
      </c>
      <c r="AM220" s="247">
        <v>1364334913</v>
      </c>
      <c r="AN220" s="255" t="s">
        <v>1063</v>
      </c>
      <c r="AO220" s="256" t="s">
        <v>159</v>
      </c>
      <c r="AP220" s="255" t="s">
        <v>155</v>
      </c>
      <c r="AQ220" s="256" t="s">
        <v>156</v>
      </c>
      <c r="AR220" s="264" t="s">
        <v>676</v>
      </c>
      <c r="AS220" s="256" t="s">
        <v>1086</v>
      </c>
    </row>
    <row r="221" spans="1:45" s="223" customFormat="1" ht="128.25" x14ac:dyDescent="0.25">
      <c r="A221" s="356" t="s">
        <v>1623</v>
      </c>
      <c r="B221" s="255" t="s">
        <v>6</v>
      </c>
      <c r="C221" s="255" t="s">
        <v>9</v>
      </c>
      <c r="D221" s="239" t="s">
        <v>30</v>
      </c>
      <c r="E221" s="255" t="s">
        <v>85</v>
      </c>
      <c r="F221" s="239" t="s">
        <v>149</v>
      </c>
      <c r="G221" s="239" t="s">
        <v>151</v>
      </c>
      <c r="H221" s="255" t="s">
        <v>1587</v>
      </c>
      <c r="I221" s="239" t="s">
        <v>1633</v>
      </c>
      <c r="J221" s="315"/>
      <c r="K221" s="257" t="s">
        <v>1087</v>
      </c>
      <c r="L221" s="258">
        <v>11931699</v>
      </c>
      <c r="M221" s="258">
        <v>11979426</v>
      </c>
      <c r="N221" s="369">
        <v>44317</v>
      </c>
      <c r="O221" s="256">
        <v>6</v>
      </c>
      <c r="P221" s="256">
        <v>12</v>
      </c>
      <c r="Q221" s="256"/>
      <c r="R221" s="255" t="s">
        <v>892</v>
      </c>
      <c r="S221" s="256"/>
      <c r="T221" s="256" t="s">
        <v>892</v>
      </c>
      <c r="U221" s="259"/>
      <c r="V221" s="259"/>
      <c r="W221" s="256"/>
      <c r="X221" s="256"/>
      <c r="Y221" s="256"/>
      <c r="Z221" s="260"/>
      <c r="AA221" s="261"/>
      <c r="AB221" s="262"/>
      <c r="AC221" s="260"/>
      <c r="AD221" s="256"/>
      <c r="AE221" s="260"/>
      <c r="AF221" s="260"/>
      <c r="AG221" s="260"/>
      <c r="AH221" s="260"/>
      <c r="AI221" s="263"/>
      <c r="AJ221" s="260"/>
      <c r="AK221" s="260"/>
      <c r="AL221" s="338">
        <v>11931699</v>
      </c>
      <c r="AM221" s="247">
        <v>11931699</v>
      </c>
      <c r="AN221" s="255" t="s">
        <v>1370</v>
      </c>
      <c r="AO221" s="256" t="s">
        <v>159</v>
      </c>
      <c r="AP221" s="255" t="s">
        <v>155</v>
      </c>
      <c r="AQ221" s="240" t="s">
        <v>161</v>
      </c>
      <c r="AR221" s="264" t="s">
        <v>718</v>
      </c>
      <c r="AS221" s="256"/>
    </row>
    <row r="222" spans="1:45" s="223" customFormat="1" ht="128.25" x14ac:dyDescent="0.25">
      <c r="A222" s="356" t="s">
        <v>1623</v>
      </c>
      <c r="B222" s="255" t="s">
        <v>6</v>
      </c>
      <c r="C222" s="255" t="s">
        <v>9</v>
      </c>
      <c r="D222" s="239" t="s">
        <v>30</v>
      </c>
      <c r="E222" s="255" t="s">
        <v>85</v>
      </c>
      <c r="F222" s="239" t="s">
        <v>149</v>
      </c>
      <c r="G222" s="239" t="s">
        <v>151</v>
      </c>
      <c r="H222" s="255" t="s">
        <v>1587</v>
      </c>
      <c r="I222" s="239" t="s">
        <v>1633</v>
      </c>
      <c r="J222" s="315"/>
      <c r="K222" s="257" t="s">
        <v>1088</v>
      </c>
      <c r="L222" s="258">
        <v>11931699</v>
      </c>
      <c r="M222" s="258">
        <v>11979426</v>
      </c>
      <c r="N222" s="369">
        <v>44317</v>
      </c>
      <c r="O222" s="256">
        <v>6</v>
      </c>
      <c r="P222" s="256">
        <v>12</v>
      </c>
      <c r="Q222" s="256"/>
      <c r="R222" s="255" t="s">
        <v>892</v>
      </c>
      <c r="S222" s="256"/>
      <c r="T222" s="256" t="s">
        <v>892</v>
      </c>
      <c r="U222" s="259"/>
      <c r="V222" s="259"/>
      <c r="W222" s="256"/>
      <c r="X222" s="256"/>
      <c r="Y222" s="256"/>
      <c r="Z222" s="260"/>
      <c r="AA222" s="261"/>
      <c r="AB222" s="262"/>
      <c r="AC222" s="260"/>
      <c r="AD222" s="256"/>
      <c r="AE222" s="260"/>
      <c r="AF222" s="260"/>
      <c r="AG222" s="260"/>
      <c r="AH222" s="260"/>
      <c r="AI222" s="263"/>
      <c r="AJ222" s="260"/>
      <c r="AK222" s="260"/>
      <c r="AL222" s="338">
        <v>11931699</v>
      </c>
      <c r="AM222" s="247">
        <v>11931699</v>
      </c>
      <c r="AN222" s="255" t="s">
        <v>1371</v>
      </c>
      <c r="AO222" s="256" t="s">
        <v>159</v>
      </c>
      <c r="AP222" s="255" t="s">
        <v>155</v>
      </c>
      <c r="AQ222" s="240" t="s">
        <v>161</v>
      </c>
      <c r="AR222" s="264" t="s">
        <v>718</v>
      </c>
      <c r="AS222" s="256"/>
    </row>
    <row r="223" spans="1:45" s="223" customFormat="1" ht="128.25" x14ac:dyDescent="0.25">
      <c r="A223" s="356" t="s">
        <v>1623</v>
      </c>
      <c r="B223" s="255" t="s">
        <v>6</v>
      </c>
      <c r="C223" s="255" t="s">
        <v>9</v>
      </c>
      <c r="D223" s="239" t="s">
        <v>30</v>
      </c>
      <c r="E223" s="255" t="s">
        <v>85</v>
      </c>
      <c r="F223" s="239" t="s">
        <v>149</v>
      </c>
      <c r="G223" s="239" t="s">
        <v>151</v>
      </c>
      <c r="H223" s="255" t="s">
        <v>1587</v>
      </c>
      <c r="I223" s="239" t="s">
        <v>1633</v>
      </c>
      <c r="J223" s="315"/>
      <c r="K223" s="257" t="s">
        <v>1089</v>
      </c>
      <c r="L223" s="258">
        <v>11931699</v>
      </c>
      <c r="M223" s="258">
        <v>11979426</v>
      </c>
      <c r="N223" s="369">
        <v>44317</v>
      </c>
      <c r="O223" s="256">
        <v>6</v>
      </c>
      <c r="P223" s="256">
        <v>12</v>
      </c>
      <c r="Q223" s="256"/>
      <c r="R223" s="255" t="s">
        <v>892</v>
      </c>
      <c r="S223" s="256"/>
      <c r="T223" s="256" t="s">
        <v>892</v>
      </c>
      <c r="U223" s="259"/>
      <c r="V223" s="259"/>
      <c r="W223" s="256"/>
      <c r="X223" s="256"/>
      <c r="Y223" s="256"/>
      <c r="Z223" s="260"/>
      <c r="AA223" s="261"/>
      <c r="AB223" s="262"/>
      <c r="AC223" s="260"/>
      <c r="AD223" s="256"/>
      <c r="AE223" s="260"/>
      <c r="AF223" s="260"/>
      <c r="AG223" s="260"/>
      <c r="AH223" s="260"/>
      <c r="AI223" s="263"/>
      <c r="AJ223" s="260"/>
      <c r="AK223" s="260"/>
      <c r="AL223" s="338">
        <v>11931699</v>
      </c>
      <c r="AM223" s="247">
        <v>11931699</v>
      </c>
      <c r="AN223" s="255" t="s">
        <v>1372</v>
      </c>
      <c r="AO223" s="256" t="s">
        <v>159</v>
      </c>
      <c r="AP223" s="255" t="s">
        <v>155</v>
      </c>
      <c r="AQ223" s="240" t="s">
        <v>161</v>
      </c>
      <c r="AR223" s="264" t="s">
        <v>718</v>
      </c>
      <c r="AS223" s="256"/>
    </row>
    <row r="224" spans="1:45" s="223" customFormat="1" ht="76.5" customHeight="1" x14ac:dyDescent="0.25">
      <c r="A224" s="356" t="s">
        <v>1623</v>
      </c>
      <c r="B224" s="255" t="s">
        <v>6</v>
      </c>
      <c r="C224" s="255" t="s">
        <v>9</v>
      </c>
      <c r="D224" s="239" t="s">
        <v>30</v>
      </c>
      <c r="E224" s="255" t="s">
        <v>85</v>
      </c>
      <c r="F224" s="239" t="s">
        <v>149</v>
      </c>
      <c r="G224" s="239" t="s">
        <v>151</v>
      </c>
      <c r="H224" s="255" t="s">
        <v>1587</v>
      </c>
      <c r="I224" s="239" t="s">
        <v>1633</v>
      </c>
      <c r="J224" s="315"/>
      <c r="K224" s="257" t="s">
        <v>1090</v>
      </c>
      <c r="L224" s="258">
        <v>11931699</v>
      </c>
      <c r="M224" s="258">
        <v>11979426</v>
      </c>
      <c r="N224" s="369">
        <v>44317</v>
      </c>
      <c r="O224" s="256">
        <v>6</v>
      </c>
      <c r="P224" s="256">
        <v>12</v>
      </c>
      <c r="Q224" s="256"/>
      <c r="R224" s="255" t="s">
        <v>892</v>
      </c>
      <c r="S224" s="256"/>
      <c r="T224" s="256" t="s">
        <v>892</v>
      </c>
      <c r="U224" s="259"/>
      <c r="V224" s="259"/>
      <c r="W224" s="256"/>
      <c r="X224" s="256"/>
      <c r="Y224" s="256"/>
      <c r="Z224" s="260"/>
      <c r="AA224" s="261"/>
      <c r="AB224" s="262"/>
      <c r="AC224" s="260"/>
      <c r="AD224" s="256"/>
      <c r="AE224" s="260"/>
      <c r="AF224" s="260"/>
      <c r="AG224" s="260"/>
      <c r="AH224" s="260"/>
      <c r="AI224" s="263"/>
      <c r="AJ224" s="260"/>
      <c r="AK224" s="260"/>
      <c r="AL224" s="338">
        <v>11931699</v>
      </c>
      <c r="AM224" s="247">
        <v>11931699</v>
      </c>
      <c r="AN224" s="255" t="s">
        <v>1373</v>
      </c>
      <c r="AO224" s="256" t="s">
        <v>159</v>
      </c>
      <c r="AP224" s="255" t="s">
        <v>155</v>
      </c>
      <c r="AQ224" s="240" t="s">
        <v>161</v>
      </c>
      <c r="AR224" s="264" t="s">
        <v>718</v>
      </c>
      <c r="AS224" s="256"/>
    </row>
    <row r="225" spans="1:45" s="223" customFormat="1" ht="128.25" x14ac:dyDescent="0.25">
      <c r="A225" s="356" t="s">
        <v>1623</v>
      </c>
      <c r="B225" s="255" t="s">
        <v>6</v>
      </c>
      <c r="C225" s="255" t="s">
        <v>9</v>
      </c>
      <c r="D225" s="239" t="s">
        <v>30</v>
      </c>
      <c r="E225" s="255" t="s">
        <v>85</v>
      </c>
      <c r="F225" s="239" t="s">
        <v>149</v>
      </c>
      <c r="G225" s="239" t="s">
        <v>151</v>
      </c>
      <c r="H225" s="255" t="s">
        <v>1587</v>
      </c>
      <c r="I225" s="239" t="s">
        <v>1633</v>
      </c>
      <c r="J225" s="315"/>
      <c r="K225" s="257" t="s">
        <v>1091</v>
      </c>
      <c r="L225" s="258">
        <v>11931699</v>
      </c>
      <c r="M225" s="258">
        <v>11979426</v>
      </c>
      <c r="N225" s="369">
        <v>44317</v>
      </c>
      <c r="O225" s="256">
        <v>6</v>
      </c>
      <c r="P225" s="256">
        <v>12</v>
      </c>
      <c r="Q225" s="256"/>
      <c r="R225" s="255" t="s">
        <v>892</v>
      </c>
      <c r="S225" s="256"/>
      <c r="T225" s="256" t="s">
        <v>892</v>
      </c>
      <c r="U225" s="259"/>
      <c r="V225" s="259"/>
      <c r="W225" s="256"/>
      <c r="X225" s="256"/>
      <c r="Y225" s="256"/>
      <c r="Z225" s="260"/>
      <c r="AA225" s="261"/>
      <c r="AB225" s="262"/>
      <c r="AC225" s="260"/>
      <c r="AD225" s="256"/>
      <c r="AE225" s="260"/>
      <c r="AF225" s="260"/>
      <c r="AG225" s="260"/>
      <c r="AH225" s="260"/>
      <c r="AI225" s="263"/>
      <c r="AJ225" s="260"/>
      <c r="AK225" s="260"/>
      <c r="AL225" s="338">
        <v>11931699</v>
      </c>
      <c r="AM225" s="247">
        <v>11931699</v>
      </c>
      <c r="AN225" s="255" t="s">
        <v>1374</v>
      </c>
      <c r="AO225" s="256" t="s">
        <v>159</v>
      </c>
      <c r="AP225" s="255" t="s">
        <v>155</v>
      </c>
      <c r="AQ225" s="240" t="s">
        <v>161</v>
      </c>
      <c r="AR225" s="264" t="s">
        <v>718</v>
      </c>
      <c r="AS225" s="256"/>
    </row>
    <row r="226" spans="1:45" s="223" customFormat="1" ht="85.5" x14ac:dyDescent="0.25">
      <c r="A226" s="356" t="s">
        <v>1623</v>
      </c>
      <c r="B226" s="255" t="s">
        <v>6</v>
      </c>
      <c r="C226" s="255" t="s">
        <v>7</v>
      </c>
      <c r="D226" s="239" t="s">
        <v>28</v>
      </c>
      <c r="E226" s="255" t="s">
        <v>83</v>
      </c>
      <c r="F226" s="239" t="s">
        <v>88</v>
      </c>
      <c r="G226" s="239" t="s">
        <v>94</v>
      </c>
      <c r="H226" s="239" t="s">
        <v>102</v>
      </c>
      <c r="I226" s="255"/>
      <c r="J226" s="240" t="s">
        <v>892</v>
      </c>
      <c r="K226" s="257" t="s">
        <v>1416</v>
      </c>
      <c r="L226" s="258">
        <v>58928006</v>
      </c>
      <c r="M226" s="258">
        <v>59163718</v>
      </c>
      <c r="N226" s="359">
        <v>44166</v>
      </c>
      <c r="O226" s="256">
        <v>1</v>
      </c>
      <c r="P226" s="256">
        <v>12</v>
      </c>
      <c r="Q226" s="256"/>
      <c r="R226" s="255" t="s">
        <v>892</v>
      </c>
      <c r="S226" s="256"/>
      <c r="T226" s="256" t="s">
        <v>892</v>
      </c>
      <c r="U226" s="259"/>
      <c r="V226" s="259"/>
      <c r="W226" s="256"/>
      <c r="X226" s="256"/>
      <c r="Y226" s="256"/>
      <c r="Z226" s="260"/>
      <c r="AA226" s="261"/>
      <c r="AB226" s="262"/>
      <c r="AC226" s="260"/>
      <c r="AD226" s="256"/>
      <c r="AE226" s="260"/>
      <c r="AF226" s="260"/>
      <c r="AG226" s="260"/>
      <c r="AH226" s="246" t="s">
        <v>1543</v>
      </c>
      <c r="AI226" s="263"/>
      <c r="AJ226" s="260"/>
      <c r="AK226" s="260"/>
      <c r="AL226" s="338">
        <v>58928006</v>
      </c>
      <c r="AM226" s="247">
        <v>58928006</v>
      </c>
      <c r="AN226" s="255" t="s">
        <v>1092</v>
      </c>
      <c r="AO226" s="256" t="s">
        <v>157</v>
      </c>
      <c r="AP226" s="255" t="s">
        <v>155</v>
      </c>
      <c r="AQ226" s="240" t="s">
        <v>161</v>
      </c>
      <c r="AR226" s="264" t="s">
        <v>676</v>
      </c>
      <c r="AS226" s="256" t="s">
        <v>1093</v>
      </c>
    </row>
    <row r="227" spans="1:45" s="223" customFormat="1" ht="242.25" x14ac:dyDescent="0.25">
      <c r="A227" s="356" t="s">
        <v>1623</v>
      </c>
      <c r="B227" s="255" t="s">
        <v>6</v>
      </c>
      <c r="C227" s="255" t="s">
        <v>7</v>
      </c>
      <c r="D227" s="239" t="s">
        <v>28</v>
      </c>
      <c r="E227" s="255" t="s">
        <v>84</v>
      </c>
      <c r="F227" s="239" t="s">
        <v>148</v>
      </c>
      <c r="G227" s="239" t="s">
        <v>147</v>
      </c>
      <c r="H227" s="239" t="s">
        <v>102</v>
      </c>
      <c r="I227" s="255"/>
      <c r="J227" s="240" t="s">
        <v>892</v>
      </c>
      <c r="K227" s="257" t="s">
        <v>1094</v>
      </c>
      <c r="L227" s="258">
        <v>60450430</v>
      </c>
      <c r="M227" s="258">
        <v>60692232</v>
      </c>
      <c r="N227" s="359">
        <v>44197</v>
      </c>
      <c r="O227" s="256">
        <v>2</v>
      </c>
      <c r="P227" s="256">
        <v>12</v>
      </c>
      <c r="Q227" s="256"/>
      <c r="R227" s="255" t="s">
        <v>892</v>
      </c>
      <c r="S227" s="256"/>
      <c r="T227" s="256" t="s">
        <v>892</v>
      </c>
      <c r="U227" s="259"/>
      <c r="V227" s="259"/>
      <c r="W227" s="256"/>
      <c r="X227" s="256"/>
      <c r="Y227" s="256"/>
      <c r="Z227" s="260"/>
      <c r="AA227" s="261"/>
      <c r="AB227" s="262"/>
      <c r="AC227" s="260"/>
      <c r="AD227" s="256"/>
      <c r="AE227" s="260"/>
      <c r="AF227" s="260"/>
      <c r="AG227" s="260"/>
      <c r="AH227" s="240" t="s">
        <v>1624</v>
      </c>
      <c r="AI227" s="256"/>
      <c r="AJ227" s="260"/>
      <c r="AK227" s="260"/>
      <c r="AL227" s="338">
        <v>60450430</v>
      </c>
      <c r="AM227" s="247">
        <v>60450430</v>
      </c>
      <c r="AN227" s="240" t="s">
        <v>1095</v>
      </c>
      <c r="AO227" s="256" t="s">
        <v>157</v>
      </c>
      <c r="AP227" s="255" t="s">
        <v>155</v>
      </c>
      <c r="AQ227" s="240" t="s">
        <v>161</v>
      </c>
      <c r="AR227" s="264" t="s">
        <v>776</v>
      </c>
      <c r="AS227" s="256"/>
    </row>
    <row r="228" spans="1:45" s="223" customFormat="1" ht="242.25" x14ac:dyDescent="0.25">
      <c r="A228" s="356" t="s">
        <v>1623</v>
      </c>
      <c r="B228" s="255" t="s">
        <v>6</v>
      </c>
      <c r="C228" s="255" t="s">
        <v>7</v>
      </c>
      <c r="D228" s="239" t="s">
        <v>28</v>
      </c>
      <c r="E228" s="255" t="s">
        <v>84</v>
      </c>
      <c r="F228" s="239" t="s">
        <v>148</v>
      </c>
      <c r="G228" s="239" t="s">
        <v>147</v>
      </c>
      <c r="H228" s="239" t="s">
        <v>102</v>
      </c>
      <c r="I228" s="255"/>
      <c r="J228" s="240" t="s">
        <v>892</v>
      </c>
      <c r="K228" s="257" t="s">
        <v>1096</v>
      </c>
      <c r="L228" s="258">
        <v>110591963</v>
      </c>
      <c r="M228" s="258">
        <v>111034331</v>
      </c>
      <c r="N228" s="359">
        <v>44166</v>
      </c>
      <c r="O228" s="256">
        <v>1</v>
      </c>
      <c r="P228" s="256">
        <v>12</v>
      </c>
      <c r="Q228" s="256"/>
      <c r="R228" s="255" t="s">
        <v>892</v>
      </c>
      <c r="S228" s="256"/>
      <c r="T228" s="256" t="s">
        <v>892</v>
      </c>
      <c r="U228" s="259"/>
      <c r="V228" s="259"/>
      <c r="W228" s="256"/>
      <c r="X228" s="256"/>
      <c r="Y228" s="256"/>
      <c r="Z228" s="260"/>
      <c r="AA228" s="261"/>
      <c r="AB228" s="262"/>
      <c r="AC228" s="260"/>
      <c r="AD228" s="256"/>
      <c r="AE228" s="260"/>
      <c r="AF228" s="260"/>
      <c r="AG228" s="260"/>
      <c r="AH228" s="246" t="s">
        <v>1544</v>
      </c>
      <c r="AI228" s="256"/>
      <c r="AJ228" s="260"/>
      <c r="AK228" s="260"/>
      <c r="AL228" s="338">
        <v>110591963</v>
      </c>
      <c r="AM228" s="247">
        <v>110591963</v>
      </c>
      <c r="AN228" s="240" t="s">
        <v>1097</v>
      </c>
      <c r="AO228" s="256" t="s">
        <v>157</v>
      </c>
      <c r="AP228" s="255" t="s">
        <v>155</v>
      </c>
      <c r="AQ228" s="240" t="s">
        <v>161</v>
      </c>
      <c r="AR228" s="264" t="s">
        <v>776</v>
      </c>
      <c r="AS228" s="256"/>
    </row>
    <row r="229" spans="1:45" s="223" customFormat="1" ht="242.25" x14ac:dyDescent="0.25">
      <c r="A229" s="356" t="s">
        <v>1623</v>
      </c>
      <c r="B229" s="255" t="s">
        <v>6</v>
      </c>
      <c r="C229" s="255" t="s">
        <v>7</v>
      </c>
      <c r="D229" s="239" t="s">
        <v>28</v>
      </c>
      <c r="E229" s="255" t="s">
        <v>84</v>
      </c>
      <c r="F229" s="239" t="s">
        <v>148</v>
      </c>
      <c r="G229" s="239" t="s">
        <v>147</v>
      </c>
      <c r="H229" s="239" t="s">
        <v>102</v>
      </c>
      <c r="I229" s="255"/>
      <c r="J229" s="240" t="s">
        <v>892</v>
      </c>
      <c r="K229" s="257" t="s">
        <v>1098</v>
      </c>
      <c r="L229" s="258">
        <v>83066667</v>
      </c>
      <c r="M229" s="258">
        <v>83398934</v>
      </c>
      <c r="N229" s="359">
        <v>44166</v>
      </c>
      <c r="O229" s="256">
        <v>1</v>
      </c>
      <c r="P229" s="256">
        <v>12</v>
      </c>
      <c r="Q229" s="256"/>
      <c r="R229" s="255" t="s">
        <v>892</v>
      </c>
      <c r="S229" s="256"/>
      <c r="T229" s="256" t="s">
        <v>892</v>
      </c>
      <c r="U229" s="259"/>
      <c r="V229" s="259"/>
      <c r="W229" s="256"/>
      <c r="X229" s="256"/>
      <c r="Y229" s="256"/>
      <c r="Z229" s="260"/>
      <c r="AA229" s="261"/>
      <c r="AB229" s="262"/>
      <c r="AC229" s="260"/>
      <c r="AD229" s="256"/>
      <c r="AE229" s="260"/>
      <c r="AF229" s="260"/>
      <c r="AG229" s="260"/>
      <c r="AH229" s="246" t="s">
        <v>1543</v>
      </c>
      <c r="AI229" s="256"/>
      <c r="AJ229" s="260"/>
      <c r="AK229" s="260"/>
      <c r="AL229" s="338">
        <v>83066667</v>
      </c>
      <c r="AM229" s="247">
        <v>83066667</v>
      </c>
      <c r="AN229" s="240" t="s">
        <v>1099</v>
      </c>
      <c r="AO229" s="256" t="s">
        <v>157</v>
      </c>
      <c r="AP229" s="255" t="s">
        <v>155</v>
      </c>
      <c r="AQ229" s="240" t="s">
        <v>161</v>
      </c>
      <c r="AR229" s="264" t="s">
        <v>776</v>
      </c>
      <c r="AS229" s="256"/>
    </row>
    <row r="230" spans="1:45" s="223" customFormat="1" ht="242.25" x14ac:dyDescent="0.25">
      <c r="A230" s="356" t="s">
        <v>1623</v>
      </c>
      <c r="B230" s="255" t="s">
        <v>6</v>
      </c>
      <c r="C230" s="255" t="s">
        <v>7</v>
      </c>
      <c r="D230" s="239" t="s">
        <v>28</v>
      </c>
      <c r="E230" s="255" t="s">
        <v>84</v>
      </c>
      <c r="F230" s="239" t="s">
        <v>148</v>
      </c>
      <c r="G230" s="239" t="s">
        <v>147</v>
      </c>
      <c r="H230" s="239" t="s">
        <v>102</v>
      </c>
      <c r="I230" s="255"/>
      <c r="J230" s="240" t="s">
        <v>892</v>
      </c>
      <c r="K230" s="257" t="s">
        <v>1333</v>
      </c>
      <c r="L230" s="258">
        <v>88274406</v>
      </c>
      <c r="M230" s="258">
        <v>88627504</v>
      </c>
      <c r="N230" s="359">
        <v>44166</v>
      </c>
      <c r="O230" s="256">
        <v>1</v>
      </c>
      <c r="P230" s="256">
        <v>12</v>
      </c>
      <c r="Q230" s="256"/>
      <c r="R230" s="255" t="s">
        <v>892</v>
      </c>
      <c r="S230" s="256"/>
      <c r="T230" s="256" t="s">
        <v>892</v>
      </c>
      <c r="U230" s="259"/>
      <c r="V230" s="259"/>
      <c r="W230" s="256"/>
      <c r="X230" s="256"/>
      <c r="Y230" s="256"/>
      <c r="Z230" s="260"/>
      <c r="AA230" s="261"/>
      <c r="AB230" s="262"/>
      <c r="AC230" s="260"/>
      <c r="AD230" s="256"/>
      <c r="AE230" s="260"/>
      <c r="AF230" s="260"/>
      <c r="AG230" s="260"/>
      <c r="AH230" s="246" t="s">
        <v>1543</v>
      </c>
      <c r="AI230" s="256"/>
      <c r="AJ230" s="260"/>
      <c r="AK230" s="260"/>
      <c r="AL230" s="338">
        <v>88274406</v>
      </c>
      <c r="AM230" s="247">
        <v>88274406</v>
      </c>
      <c r="AN230" s="240" t="s">
        <v>1100</v>
      </c>
      <c r="AO230" s="256" t="s">
        <v>157</v>
      </c>
      <c r="AP230" s="255" t="s">
        <v>155</v>
      </c>
      <c r="AQ230" s="240" t="s">
        <v>161</v>
      </c>
      <c r="AR230" s="264" t="s">
        <v>776</v>
      </c>
      <c r="AS230" s="256"/>
    </row>
    <row r="231" spans="1:45" s="223" customFormat="1" ht="242.25" x14ac:dyDescent="0.25">
      <c r="A231" s="356" t="s">
        <v>1623</v>
      </c>
      <c r="B231" s="255" t="s">
        <v>6</v>
      </c>
      <c r="C231" s="255" t="s">
        <v>7</v>
      </c>
      <c r="D231" s="239" t="s">
        <v>28</v>
      </c>
      <c r="E231" s="255" t="s">
        <v>84</v>
      </c>
      <c r="F231" s="239" t="s">
        <v>148</v>
      </c>
      <c r="G231" s="239" t="s">
        <v>147</v>
      </c>
      <c r="H231" s="239" t="s">
        <v>102</v>
      </c>
      <c r="I231" s="255"/>
      <c r="J231" s="240" t="s">
        <v>892</v>
      </c>
      <c r="K231" s="257" t="s">
        <v>1101</v>
      </c>
      <c r="L231" s="258">
        <v>74175047</v>
      </c>
      <c r="M231" s="258">
        <v>74471747</v>
      </c>
      <c r="N231" s="359">
        <v>44166</v>
      </c>
      <c r="O231" s="256">
        <v>1</v>
      </c>
      <c r="P231" s="256">
        <v>12</v>
      </c>
      <c r="Q231" s="256"/>
      <c r="R231" s="255" t="s">
        <v>892</v>
      </c>
      <c r="S231" s="256"/>
      <c r="T231" s="256" t="s">
        <v>892</v>
      </c>
      <c r="U231" s="259"/>
      <c r="V231" s="259"/>
      <c r="W231" s="256"/>
      <c r="X231" s="256"/>
      <c r="Y231" s="256"/>
      <c r="Z231" s="260"/>
      <c r="AA231" s="261"/>
      <c r="AB231" s="262"/>
      <c r="AC231" s="260"/>
      <c r="AD231" s="256"/>
      <c r="AE231" s="260"/>
      <c r="AF231" s="260"/>
      <c r="AG231" s="260"/>
      <c r="AH231" s="246" t="s">
        <v>1544</v>
      </c>
      <c r="AI231" s="256"/>
      <c r="AJ231" s="260"/>
      <c r="AK231" s="260"/>
      <c r="AL231" s="338">
        <v>74175047</v>
      </c>
      <c r="AM231" s="247">
        <v>74175047</v>
      </c>
      <c r="AN231" s="240" t="s">
        <v>1102</v>
      </c>
      <c r="AO231" s="256" t="s">
        <v>157</v>
      </c>
      <c r="AP231" s="255" t="s">
        <v>155</v>
      </c>
      <c r="AQ231" s="240" t="s">
        <v>161</v>
      </c>
      <c r="AR231" s="264" t="s">
        <v>776</v>
      </c>
      <c r="AS231" s="256"/>
    </row>
    <row r="232" spans="1:45" s="223" customFormat="1" ht="242.25" x14ac:dyDescent="0.25">
      <c r="A232" s="356" t="s">
        <v>1623</v>
      </c>
      <c r="B232" s="255" t="s">
        <v>6</v>
      </c>
      <c r="C232" s="255" t="s">
        <v>7</v>
      </c>
      <c r="D232" s="239" t="s">
        <v>28</v>
      </c>
      <c r="E232" s="255" t="s">
        <v>84</v>
      </c>
      <c r="F232" s="239" t="s">
        <v>148</v>
      </c>
      <c r="G232" s="239" t="s">
        <v>147</v>
      </c>
      <c r="H232" s="239" t="s">
        <v>102</v>
      </c>
      <c r="I232" s="255"/>
      <c r="J232" s="240" t="s">
        <v>892</v>
      </c>
      <c r="K232" s="257" t="s">
        <v>1103</v>
      </c>
      <c r="L232" s="258">
        <v>53400000</v>
      </c>
      <c r="M232" s="258">
        <v>53613600</v>
      </c>
      <c r="N232" s="359">
        <v>44166</v>
      </c>
      <c r="O232" s="256">
        <v>1</v>
      </c>
      <c r="P232" s="256">
        <v>12</v>
      </c>
      <c r="Q232" s="256"/>
      <c r="R232" s="255" t="s">
        <v>892</v>
      </c>
      <c r="S232" s="256"/>
      <c r="T232" s="256" t="s">
        <v>892</v>
      </c>
      <c r="U232" s="259"/>
      <c r="V232" s="259"/>
      <c r="W232" s="256"/>
      <c r="X232" s="256"/>
      <c r="Y232" s="256"/>
      <c r="Z232" s="260"/>
      <c r="AA232" s="261"/>
      <c r="AB232" s="262"/>
      <c r="AC232" s="260"/>
      <c r="AD232" s="256"/>
      <c r="AE232" s="260"/>
      <c r="AF232" s="260"/>
      <c r="AG232" s="260"/>
      <c r="AH232" s="246" t="s">
        <v>1543</v>
      </c>
      <c r="AI232" s="256"/>
      <c r="AJ232" s="260"/>
      <c r="AK232" s="260"/>
      <c r="AL232" s="338">
        <v>53400000</v>
      </c>
      <c r="AM232" s="247">
        <v>53400000</v>
      </c>
      <c r="AN232" s="240" t="s">
        <v>1104</v>
      </c>
      <c r="AO232" s="256" t="s">
        <v>157</v>
      </c>
      <c r="AP232" s="255" t="s">
        <v>155</v>
      </c>
      <c r="AQ232" s="240" t="s">
        <v>161</v>
      </c>
      <c r="AR232" s="264" t="s">
        <v>776</v>
      </c>
      <c r="AS232" s="256"/>
    </row>
    <row r="233" spans="1:45" s="223" customFormat="1" ht="242.25" x14ac:dyDescent="0.25">
      <c r="A233" s="356" t="s">
        <v>1623</v>
      </c>
      <c r="B233" s="255" t="s">
        <v>6</v>
      </c>
      <c r="C233" s="255" t="s">
        <v>7</v>
      </c>
      <c r="D233" s="239" t="s">
        <v>28</v>
      </c>
      <c r="E233" s="255" t="s">
        <v>84</v>
      </c>
      <c r="F233" s="239" t="s">
        <v>148</v>
      </c>
      <c r="G233" s="239" t="s">
        <v>147</v>
      </c>
      <c r="H233" s="239" t="s">
        <v>102</v>
      </c>
      <c r="I233" s="255"/>
      <c r="J233" s="240" t="s">
        <v>892</v>
      </c>
      <c r="K233" s="257" t="s">
        <v>1417</v>
      </c>
      <c r="L233" s="258">
        <v>86807504</v>
      </c>
      <c r="M233" s="258">
        <v>87154734</v>
      </c>
      <c r="N233" s="359">
        <v>44166</v>
      </c>
      <c r="O233" s="256">
        <v>1</v>
      </c>
      <c r="P233" s="256">
        <v>12</v>
      </c>
      <c r="Q233" s="256"/>
      <c r="R233" s="255" t="s">
        <v>892</v>
      </c>
      <c r="S233" s="256"/>
      <c r="T233" s="256" t="s">
        <v>892</v>
      </c>
      <c r="U233" s="259"/>
      <c r="V233" s="259"/>
      <c r="W233" s="256"/>
      <c r="X233" s="256"/>
      <c r="Y233" s="256"/>
      <c r="Z233" s="260"/>
      <c r="AA233" s="261"/>
      <c r="AB233" s="262"/>
      <c r="AC233" s="260"/>
      <c r="AD233" s="256"/>
      <c r="AE233" s="260"/>
      <c r="AF233" s="260"/>
      <c r="AG233" s="260"/>
      <c r="AH233" s="246" t="s">
        <v>1544</v>
      </c>
      <c r="AI233" s="256"/>
      <c r="AJ233" s="260"/>
      <c r="AK233" s="260"/>
      <c r="AL233" s="338">
        <v>86807504</v>
      </c>
      <c r="AM233" s="247">
        <v>86807504</v>
      </c>
      <c r="AN233" s="240" t="s">
        <v>1105</v>
      </c>
      <c r="AO233" s="256" t="s">
        <v>157</v>
      </c>
      <c r="AP233" s="255" t="s">
        <v>155</v>
      </c>
      <c r="AQ233" s="240" t="s">
        <v>161</v>
      </c>
      <c r="AR233" s="264" t="s">
        <v>776</v>
      </c>
      <c r="AS233" s="256"/>
    </row>
    <row r="234" spans="1:45" s="223" customFormat="1" ht="242.25" x14ac:dyDescent="0.25">
      <c r="A234" s="356" t="s">
        <v>1623</v>
      </c>
      <c r="B234" s="255" t="s">
        <v>6</v>
      </c>
      <c r="C234" s="255" t="s">
        <v>7</v>
      </c>
      <c r="D234" s="239" t="s">
        <v>28</v>
      </c>
      <c r="E234" s="255" t="s">
        <v>84</v>
      </c>
      <c r="F234" s="239" t="s">
        <v>148</v>
      </c>
      <c r="G234" s="239" t="s">
        <v>147</v>
      </c>
      <c r="H234" s="239" t="s">
        <v>102</v>
      </c>
      <c r="I234" s="255"/>
      <c r="J234" s="240" t="s">
        <v>892</v>
      </c>
      <c r="K234" s="257" t="s">
        <v>1480</v>
      </c>
      <c r="L234" s="258">
        <v>40219515</v>
      </c>
      <c r="M234" s="258">
        <v>40380393</v>
      </c>
      <c r="N234" s="359">
        <v>44197</v>
      </c>
      <c r="O234" s="256">
        <v>2</v>
      </c>
      <c r="P234" s="256">
        <v>11</v>
      </c>
      <c r="Q234" s="256"/>
      <c r="R234" s="255" t="s">
        <v>892</v>
      </c>
      <c r="S234" s="256"/>
      <c r="T234" s="256" t="s">
        <v>892</v>
      </c>
      <c r="U234" s="259"/>
      <c r="V234" s="259"/>
      <c r="W234" s="256"/>
      <c r="X234" s="256"/>
      <c r="Y234" s="256"/>
      <c r="Z234" s="260"/>
      <c r="AA234" s="261"/>
      <c r="AB234" s="262"/>
      <c r="AC234" s="260"/>
      <c r="AD234" s="256"/>
      <c r="AE234" s="260"/>
      <c r="AF234" s="260"/>
      <c r="AG234" s="260"/>
      <c r="AH234" s="240" t="s">
        <v>1624</v>
      </c>
      <c r="AI234" s="256"/>
      <c r="AJ234" s="260"/>
      <c r="AK234" s="260"/>
      <c r="AL234" s="338">
        <v>40219515</v>
      </c>
      <c r="AM234" s="247">
        <v>40219515</v>
      </c>
      <c r="AN234" s="240" t="s">
        <v>1481</v>
      </c>
      <c r="AO234" s="256" t="s">
        <v>157</v>
      </c>
      <c r="AP234" s="255" t="s">
        <v>155</v>
      </c>
      <c r="AQ234" s="240" t="s">
        <v>161</v>
      </c>
      <c r="AR234" s="264" t="s">
        <v>776</v>
      </c>
      <c r="AS234" s="256"/>
    </row>
    <row r="235" spans="1:45" s="223" customFormat="1" ht="242.25" x14ac:dyDescent="0.25">
      <c r="A235" s="356" t="s">
        <v>1623</v>
      </c>
      <c r="B235" s="255" t="s">
        <v>6</v>
      </c>
      <c r="C235" s="255" t="s">
        <v>7</v>
      </c>
      <c r="D235" s="239" t="s">
        <v>28</v>
      </c>
      <c r="E235" s="255" t="s">
        <v>84</v>
      </c>
      <c r="F235" s="239" t="s">
        <v>148</v>
      </c>
      <c r="G235" s="239" t="s">
        <v>147</v>
      </c>
      <c r="H235" s="239" t="s">
        <v>102</v>
      </c>
      <c r="I235" s="255"/>
      <c r="J235" s="240" t="s">
        <v>892</v>
      </c>
      <c r="K235" s="257" t="s">
        <v>1106</v>
      </c>
      <c r="L235" s="258">
        <v>110591963</v>
      </c>
      <c r="M235" s="258">
        <v>111034331</v>
      </c>
      <c r="N235" s="359">
        <v>44166</v>
      </c>
      <c r="O235" s="256">
        <v>1</v>
      </c>
      <c r="P235" s="256">
        <v>12</v>
      </c>
      <c r="Q235" s="256"/>
      <c r="R235" s="255" t="s">
        <v>892</v>
      </c>
      <c r="S235" s="256"/>
      <c r="T235" s="256" t="s">
        <v>892</v>
      </c>
      <c r="U235" s="259"/>
      <c r="V235" s="259"/>
      <c r="W235" s="256"/>
      <c r="X235" s="256"/>
      <c r="Y235" s="256"/>
      <c r="Z235" s="260"/>
      <c r="AA235" s="261"/>
      <c r="AB235" s="262"/>
      <c r="AC235" s="260"/>
      <c r="AD235" s="256"/>
      <c r="AE235" s="260"/>
      <c r="AF235" s="260"/>
      <c r="AG235" s="260"/>
      <c r="AH235" s="246" t="s">
        <v>1544</v>
      </c>
      <c r="AI235" s="256"/>
      <c r="AJ235" s="260"/>
      <c r="AK235" s="260"/>
      <c r="AL235" s="338">
        <v>110591963</v>
      </c>
      <c r="AM235" s="247">
        <v>110591963</v>
      </c>
      <c r="AN235" s="240" t="s">
        <v>1107</v>
      </c>
      <c r="AO235" s="256" t="s">
        <v>157</v>
      </c>
      <c r="AP235" s="255" t="s">
        <v>155</v>
      </c>
      <c r="AQ235" s="240" t="s">
        <v>161</v>
      </c>
      <c r="AR235" s="264" t="s">
        <v>776</v>
      </c>
      <c r="AS235" s="256"/>
    </row>
    <row r="236" spans="1:45" s="223" customFormat="1" ht="242.25" x14ac:dyDescent="0.25">
      <c r="A236" s="356" t="s">
        <v>1623</v>
      </c>
      <c r="B236" s="255" t="s">
        <v>6</v>
      </c>
      <c r="C236" s="255" t="s">
        <v>7</v>
      </c>
      <c r="D236" s="239" t="s">
        <v>28</v>
      </c>
      <c r="E236" s="255" t="s">
        <v>84</v>
      </c>
      <c r="F236" s="239" t="s">
        <v>148</v>
      </c>
      <c r="G236" s="239" t="s">
        <v>147</v>
      </c>
      <c r="H236" s="239" t="s">
        <v>102</v>
      </c>
      <c r="I236" s="255"/>
      <c r="J236" s="240" t="s">
        <v>892</v>
      </c>
      <c r="K236" s="257" t="s">
        <v>1108</v>
      </c>
      <c r="L236" s="258">
        <v>69814272</v>
      </c>
      <c r="M236" s="258">
        <v>70093529</v>
      </c>
      <c r="N236" s="359">
        <v>44197</v>
      </c>
      <c r="O236" s="256">
        <v>2</v>
      </c>
      <c r="P236" s="256">
        <v>12</v>
      </c>
      <c r="Q236" s="256"/>
      <c r="R236" s="255" t="s">
        <v>892</v>
      </c>
      <c r="S236" s="256"/>
      <c r="T236" s="256" t="s">
        <v>892</v>
      </c>
      <c r="U236" s="259"/>
      <c r="V236" s="259"/>
      <c r="W236" s="256"/>
      <c r="X236" s="256"/>
      <c r="Y236" s="256"/>
      <c r="Z236" s="260"/>
      <c r="AA236" s="261"/>
      <c r="AB236" s="262"/>
      <c r="AC236" s="260"/>
      <c r="AD236" s="256"/>
      <c r="AE236" s="260"/>
      <c r="AF236" s="260"/>
      <c r="AG236" s="260"/>
      <c r="AH236" s="240" t="s">
        <v>1624</v>
      </c>
      <c r="AI236" s="256"/>
      <c r="AJ236" s="260"/>
      <c r="AK236" s="260"/>
      <c r="AL236" s="338">
        <v>69814272</v>
      </c>
      <c r="AM236" s="247">
        <v>69814272</v>
      </c>
      <c r="AN236" s="240" t="s">
        <v>1109</v>
      </c>
      <c r="AO236" s="256" t="s">
        <v>157</v>
      </c>
      <c r="AP236" s="255" t="s">
        <v>155</v>
      </c>
      <c r="AQ236" s="240" t="s">
        <v>161</v>
      </c>
      <c r="AR236" s="264" t="s">
        <v>776</v>
      </c>
      <c r="AS236" s="256"/>
    </row>
    <row r="237" spans="1:45" s="223" customFormat="1" ht="242.25" x14ac:dyDescent="0.25">
      <c r="A237" s="356" t="s">
        <v>1623</v>
      </c>
      <c r="B237" s="255" t="s">
        <v>6</v>
      </c>
      <c r="C237" s="255" t="s">
        <v>7</v>
      </c>
      <c r="D237" s="239" t="s">
        <v>28</v>
      </c>
      <c r="E237" s="255" t="s">
        <v>84</v>
      </c>
      <c r="F237" s="239" t="s">
        <v>148</v>
      </c>
      <c r="G237" s="239" t="s">
        <v>147</v>
      </c>
      <c r="H237" s="239" t="s">
        <v>102</v>
      </c>
      <c r="I237" s="255"/>
      <c r="J237" s="240" t="s">
        <v>892</v>
      </c>
      <c r="K237" s="257" t="s">
        <v>1110</v>
      </c>
      <c r="L237" s="258">
        <v>69814272</v>
      </c>
      <c r="M237" s="258">
        <v>70093529</v>
      </c>
      <c r="N237" s="359">
        <v>44197</v>
      </c>
      <c r="O237" s="256">
        <v>2</v>
      </c>
      <c r="P237" s="256">
        <v>12</v>
      </c>
      <c r="Q237" s="256"/>
      <c r="R237" s="255" t="s">
        <v>892</v>
      </c>
      <c r="S237" s="256"/>
      <c r="T237" s="256" t="s">
        <v>892</v>
      </c>
      <c r="U237" s="259"/>
      <c r="V237" s="259"/>
      <c r="W237" s="256"/>
      <c r="X237" s="256"/>
      <c r="Y237" s="256"/>
      <c r="Z237" s="260"/>
      <c r="AA237" s="261"/>
      <c r="AB237" s="262"/>
      <c r="AC237" s="260"/>
      <c r="AD237" s="256"/>
      <c r="AE237" s="260"/>
      <c r="AF237" s="260"/>
      <c r="AG237" s="260"/>
      <c r="AH237" s="240" t="s">
        <v>1624</v>
      </c>
      <c r="AI237" s="256"/>
      <c r="AJ237" s="260"/>
      <c r="AK237" s="260"/>
      <c r="AL237" s="338">
        <v>69814272</v>
      </c>
      <c r="AM237" s="247">
        <v>69814272</v>
      </c>
      <c r="AN237" s="240" t="s">
        <v>1111</v>
      </c>
      <c r="AO237" s="256" t="s">
        <v>157</v>
      </c>
      <c r="AP237" s="255" t="s">
        <v>155</v>
      </c>
      <c r="AQ237" s="240" t="s">
        <v>161</v>
      </c>
      <c r="AR237" s="264" t="s">
        <v>776</v>
      </c>
      <c r="AS237" s="256"/>
    </row>
    <row r="238" spans="1:45" s="223" customFormat="1" ht="242.25" x14ac:dyDescent="0.25">
      <c r="A238" s="356" t="s">
        <v>1623</v>
      </c>
      <c r="B238" s="255" t="s">
        <v>6</v>
      </c>
      <c r="C238" s="255" t="s">
        <v>7</v>
      </c>
      <c r="D238" s="239" t="s">
        <v>28</v>
      </c>
      <c r="E238" s="255" t="s">
        <v>84</v>
      </c>
      <c r="F238" s="239" t="s">
        <v>148</v>
      </c>
      <c r="G238" s="239" t="s">
        <v>147</v>
      </c>
      <c r="H238" s="239" t="s">
        <v>102</v>
      </c>
      <c r="I238" s="255"/>
      <c r="J238" s="240" t="s">
        <v>892</v>
      </c>
      <c r="K238" s="257" t="s">
        <v>1334</v>
      </c>
      <c r="L238" s="258">
        <v>52224000</v>
      </c>
      <c r="M238" s="258">
        <v>52432896</v>
      </c>
      <c r="N238" s="359">
        <v>44197</v>
      </c>
      <c r="O238" s="256">
        <v>2</v>
      </c>
      <c r="P238" s="256">
        <v>7</v>
      </c>
      <c r="Q238" s="256"/>
      <c r="R238" s="255" t="s">
        <v>892</v>
      </c>
      <c r="S238" s="256"/>
      <c r="T238" s="256" t="s">
        <v>892</v>
      </c>
      <c r="U238" s="259"/>
      <c r="V238" s="259"/>
      <c r="W238" s="256"/>
      <c r="X238" s="256"/>
      <c r="Y238" s="256"/>
      <c r="Z238" s="260"/>
      <c r="AA238" s="261"/>
      <c r="AB238" s="262"/>
      <c r="AC238" s="260"/>
      <c r="AD238" s="256"/>
      <c r="AE238" s="260"/>
      <c r="AF238" s="260"/>
      <c r="AG238" s="260"/>
      <c r="AH238" s="240" t="s">
        <v>1624</v>
      </c>
      <c r="AI238" s="256"/>
      <c r="AJ238" s="260"/>
      <c r="AK238" s="260"/>
      <c r="AL238" s="338">
        <v>52224000</v>
      </c>
      <c r="AM238" s="247">
        <v>52224000</v>
      </c>
      <c r="AN238" s="240" t="s">
        <v>1112</v>
      </c>
      <c r="AO238" s="256" t="s">
        <v>157</v>
      </c>
      <c r="AP238" s="255" t="s">
        <v>155</v>
      </c>
      <c r="AQ238" s="240" t="s">
        <v>161</v>
      </c>
      <c r="AR238" s="264" t="s">
        <v>776</v>
      </c>
      <c r="AS238" s="256"/>
    </row>
    <row r="239" spans="1:45" s="223" customFormat="1" ht="242.25" x14ac:dyDescent="0.25">
      <c r="A239" s="356" t="s">
        <v>1623</v>
      </c>
      <c r="B239" s="255" t="s">
        <v>6</v>
      </c>
      <c r="C239" s="255" t="s">
        <v>7</v>
      </c>
      <c r="D239" s="239" t="s">
        <v>28</v>
      </c>
      <c r="E239" s="255" t="s">
        <v>84</v>
      </c>
      <c r="F239" s="239" t="s">
        <v>148</v>
      </c>
      <c r="G239" s="239" t="s">
        <v>147</v>
      </c>
      <c r="H239" s="239" t="s">
        <v>102</v>
      </c>
      <c r="I239" s="255"/>
      <c r="J239" s="240" t="s">
        <v>892</v>
      </c>
      <c r="K239" s="257" t="s">
        <v>1113</v>
      </c>
      <c r="L239" s="258">
        <v>70886667</v>
      </c>
      <c r="M239" s="258">
        <v>71170214</v>
      </c>
      <c r="N239" s="359">
        <v>44166</v>
      </c>
      <c r="O239" s="256">
        <v>1</v>
      </c>
      <c r="P239" s="256">
        <v>12</v>
      </c>
      <c r="Q239" s="256"/>
      <c r="R239" s="255" t="s">
        <v>892</v>
      </c>
      <c r="S239" s="256"/>
      <c r="T239" s="256" t="s">
        <v>892</v>
      </c>
      <c r="U239" s="259"/>
      <c r="V239" s="259"/>
      <c r="W239" s="256"/>
      <c r="X239" s="256"/>
      <c r="Y239" s="256"/>
      <c r="Z239" s="260"/>
      <c r="AA239" s="261"/>
      <c r="AB239" s="262"/>
      <c r="AC239" s="260"/>
      <c r="AD239" s="256"/>
      <c r="AE239" s="260"/>
      <c r="AF239" s="260"/>
      <c r="AG239" s="260"/>
      <c r="AH239" s="246" t="s">
        <v>1544</v>
      </c>
      <c r="AI239" s="256"/>
      <c r="AJ239" s="260"/>
      <c r="AK239" s="260"/>
      <c r="AL239" s="338">
        <v>70886667</v>
      </c>
      <c r="AM239" s="247">
        <v>70886667</v>
      </c>
      <c r="AN239" s="240" t="s">
        <v>1114</v>
      </c>
      <c r="AO239" s="256" t="s">
        <v>157</v>
      </c>
      <c r="AP239" s="255" t="s">
        <v>155</v>
      </c>
      <c r="AQ239" s="240" t="s">
        <v>161</v>
      </c>
      <c r="AR239" s="264" t="s">
        <v>776</v>
      </c>
      <c r="AS239" s="256"/>
    </row>
    <row r="240" spans="1:45" s="223" customFormat="1" ht="242.25" x14ac:dyDescent="0.25">
      <c r="A240" s="356" t="s">
        <v>1623</v>
      </c>
      <c r="B240" s="255" t="s">
        <v>6</v>
      </c>
      <c r="C240" s="255" t="s">
        <v>7</v>
      </c>
      <c r="D240" s="239" t="s">
        <v>28</v>
      </c>
      <c r="E240" s="255" t="s">
        <v>84</v>
      </c>
      <c r="F240" s="239" t="s">
        <v>148</v>
      </c>
      <c r="G240" s="239" t="s">
        <v>147</v>
      </c>
      <c r="H240" s="239" t="s">
        <v>102</v>
      </c>
      <c r="I240" s="255"/>
      <c r="J240" s="240" t="s">
        <v>892</v>
      </c>
      <c r="K240" s="257" t="s">
        <v>1418</v>
      </c>
      <c r="L240" s="258">
        <v>73216000</v>
      </c>
      <c r="M240" s="258">
        <v>73508864</v>
      </c>
      <c r="N240" s="359">
        <v>44197</v>
      </c>
      <c r="O240" s="256">
        <v>2</v>
      </c>
      <c r="P240" s="256">
        <v>12</v>
      </c>
      <c r="Q240" s="256"/>
      <c r="R240" s="255" t="s">
        <v>892</v>
      </c>
      <c r="S240" s="256"/>
      <c r="T240" s="256" t="s">
        <v>892</v>
      </c>
      <c r="U240" s="259"/>
      <c r="V240" s="259"/>
      <c r="W240" s="256"/>
      <c r="X240" s="256"/>
      <c r="Y240" s="256"/>
      <c r="Z240" s="260"/>
      <c r="AA240" s="261"/>
      <c r="AB240" s="262"/>
      <c r="AC240" s="260"/>
      <c r="AD240" s="256"/>
      <c r="AE240" s="260"/>
      <c r="AF240" s="260"/>
      <c r="AG240" s="260"/>
      <c r="AH240" s="240" t="s">
        <v>1624</v>
      </c>
      <c r="AI240" s="256"/>
      <c r="AJ240" s="260"/>
      <c r="AK240" s="260"/>
      <c r="AL240" s="338">
        <v>73216000</v>
      </c>
      <c r="AM240" s="247">
        <v>73216000</v>
      </c>
      <c r="AN240" s="240" t="s">
        <v>1115</v>
      </c>
      <c r="AO240" s="256" t="s">
        <v>157</v>
      </c>
      <c r="AP240" s="255" t="s">
        <v>155</v>
      </c>
      <c r="AQ240" s="240" t="s">
        <v>161</v>
      </c>
      <c r="AR240" s="264" t="s">
        <v>776</v>
      </c>
      <c r="AS240" s="256"/>
    </row>
    <row r="241" spans="1:45" s="223" customFormat="1" ht="242.25" x14ac:dyDescent="0.25">
      <c r="A241" s="356" t="s">
        <v>1623</v>
      </c>
      <c r="B241" s="255" t="s">
        <v>6</v>
      </c>
      <c r="C241" s="255" t="s">
        <v>7</v>
      </c>
      <c r="D241" s="239" t="s">
        <v>28</v>
      </c>
      <c r="E241" s="255" t="s">
        <v>84</v>
      </c>
      <c r="F241" s="239" t="s">
        <v>148</v>
      </c>
      <c r="G241" s="239" t="s">
        <v>147</v>
      </c>
      <c r="H241" s="239" t="s">
        <v>102</v>
      </c>
      <c r="I241" s="255"/>
      <c r="J241" s="240" t="s">
        <v>892</v>
      </c>
      <c r="K241" s="257" t="s">
        <v>1116</v>
      </c>
      <c r="L241" s="258">
        <v>68600000</v>
      </c>
      <c r="M241" s="258">
        <v>68874400</v>
      </c>
      <c r="N241" s="359">
        <v>44166</v>
      </c>
      <c r="O241" s="256">
        <v>1</v>
      </c>
      <c r="P241" s="256">
        <v>12</v>
      </c>
      <c r="Q241" s="256"/>
      <c r="R241" s="255" t="s">
        <v>892</v>
      </c>
      <c r="S241" s="256"/>
      <c r="T241" s="256" t="s">
        <v>892</v>
      </c>
      <c r="U241" s="259"/>
      <c r="V241" s="259"/>
      <c r="W241" s="256"/>
      <c r="X241" s="256"/>
      <c r="Y241" s="256"/>
      <c r="Z241" s="260"/>
      <c r="AA241" s="261"/>
      <c r="AB241" s="262"/>
      <c r="AC241" s="260"/>
      <c r="AD241" s="256"/>
      <c r="AE241" s="260"/>
      <c r="AF241" s="260"/>
      <c r="AG241" s="260"/>
      <c r="AH241" s="246" t="s">
        <v>1544</v>
      </c>
      <c r="AI241" s="256"/>
      <c r="AJ241" s="260"/>
      <c r="AK241" s="260"/>
      <c r="AL241" s="338">
        <v>68600000</v>
      </c>
      <c r="AM241" s="247">
        <v>68600000</v>
      </c>
      <c r="AN241" s="240" t="s">
        <v>1117</v>
      </c>
      <c r="AO241" s="256" t="s">
        <v>157</v>
      </c>
      <c r="AP241" s="255" t="s">
        <v>155</v>
      </c>
      <c r="AQ241" s="240" t="s">
        <v>161</v>
      </c>
      <c r="AR241" s="264" t="s">
        <v>776</v>
      </c>
      <c r="AS241" s="256"/>
    </row>
    <row r="242" spans="1:45" s="223" customFormat="1" ht="242.25" x14ac:dyDescent="0.25">
      <c r="A242" s="356" t="s">
        <v>1623</v>
      </c>
      <c r="B242" s="255" t="s">
        <v>6</v>
      </c>
      <c r="C242" s="255" t="s">
        <v>7</v>
      </c>
      <c r="D242" s="239" t="s">
        <v>28</v>
      </c>
      <c r="E242" s="255" t="s">
        <v>84</v>
      </c>
      <c r="F242" s="239" t="s">
        <v>148</v>
      </c>
      <c r="G242" s="239" t="s">
        <v>147</v>
      </c>
      <c r="H242" s="239" t="s">
        <v>102</v>
      </c>
      <c r="I242" s="255"/>
      <c r="J242" s="240" t="s">
        <v>892</v>
      </c>
      <c r="K242" s="257" t="s">
        <v>1118</v>
      </c>
      <c r="L242" s="258">
        <v>69814272</v>
      </c>
      <c r="M242" s="258">
        <v>70093529</v>
      </c>
      <c r="N242" s="359">
        <v>44197</v>
      </c>
      <c r="O242" s="256">
        <v>2</v>
      </c>
      <c r="P242" s="256">
        <v>12</v>
      </c>
      <c r="Q242" s="256"/>
      <c r="R242" s="255" t="s">
        <v>892</v>
      </c>
      <c r="S242" s="256"/>
      <c r="T242" s="256" t="s">
        <v>892</v>
      </c>
      <c r="U242" s="259"/>
      <c r="V242" s="259"/>
      <c r="W242" s="256"/>
      <c r="X242" s="256"/>
      <c r="Y242" s="256"/>
      <c r="Z242" s="260"/>
      <c r="AA242" s="261"/>
      <c r="AB242" s="262"/>
      <c r="AC242" s="260"/>
      <c r="AD242" s="256"/>
      <c r="AE242" s="260"/>
      <c r="AF242" s="260"/>
      <c r="AG242" s="260"/>
      <c r="AH242" s="240" t="s">
        <v>1624</v>
      </c>
      <c r="AI242" s="256"/>
      <c r="AJ242" s="260"/>
      <c r="AK242" s="260"/>
      <c r="AL242" s="338">
        <v>69814272</v>
      </c>
      <c r="AM242" s="247">
        <v>69814272</v>
      </c>
      <c r="AN242" s="240" t="s">
        <v>1119</v>
      </c>
      <c r="AO242" s="256" t="s">
        <v>157</v>
      </c>
      <c r="AP242" s="255" t="s">
        <v>155</v>
      </c>
      <c r="AQ242" s="240" t="s">
        <v>161</v>
      </c>
      <c r="AR242" s="264" t="s">
        <v>776</v>
      </c>
      <c r="AS242" s="256"/>
    </row>
    <row r="243" spans="1:45" s="223" customFormat="1" ht="242.25" x14ac:dyDescent="0.25">
      <c r="A243" s="356" t="s">
        <v>1623</v>
      </c>
      <c r="B243" s="255" t="s">
        <v>6</v>
      </c>
      <c r="C243" s="255" t="s">
        <v>7</v>
      </c>
      <c r="D243" s="239" t="s">
        <v>28</v>
      </c>
      <c r="E243" s="255" t="s">
        <v>84</v>
      </c>
      <c r="F243" s="239" t="s">
        <v>148</v>
      </c>
      <c r="G243" s="239" t="s">
        <v>147</v>
      </c>
      <c r="H243" s="239" t="s">
        <v>102</v>
      </c>
      <c r="I243" s="255"/>
      <c r="J243" s="240" t="s">
        <v>892</v>
      </c>
      <c r="K243" s="257" t="s">
        <v>1120</v>
      </c>
      <c r="L243" s="258">
        <v>67584000</v>
      </c>
      <c r="M243" s="258">
        <v>67854336</v>
      </c>
      <c r="N243" s="359">
        <v>44197</v>
      </c>
      <c r="O243" s="256">
        <v>2</v>
      </c>
      <c r="P243" s="256">
        <v>12</v>
      </c>
      <c r="Q243" s="256"/>
      <c r="R243" s="255" t="s">
        <v>892</v>
      </c>
      <c r="S243" s="256"/>
      <c r="T243" s="256" t="s">
        <v>892</v>
      </c>
      <c r="U243" s="259"/>
      <c r="V243" s="259"/>
      <c r="W243" s="256"/>
      <c r="X243" s="256"/>
      <c r="Y243" s="256"/>
      <c r="Z243" s="260"/>
      <c r="AA243" s="261"/>
      <c r="AB243" s="262"/>
      <c r="AC243" s="260"/>
      <c r="AD243" s="256"/>
      <c r="AE243" s="260"/>
      <c r="AF243" s="260"/>
      <c r="AG243" s="260"/>
      <c r="AH243" s="240" t="s">
        <v>1624</v>
      </c>
      <c r="AI243" s="256"/>
      <c r="AJ243" s="260"/>
      <c r="AK243" s="260"/>
      <c r="AL243" s="338">
        <v>67584000</v>
      </c>
      <c r="AM243" s="247">
        <v>67584000</v>
      </c>
      <c r="AN243" s="240" t="s">
        <v>1121</v>
      </c>
      <c r="AO243" s="256" t="s">
        <v>157</v>
      </c>
      <c r="AP243" s="255" t="s">
        <v>155</v>
      </c>
      <c r="AQ243" s="240" t="s">
        <v>161</v>
      </c>
      <c r="AR243" s="264" t="s">
        <v>776</v>
      </c>
      <c r="AS243" s="256"/>
    </row>
    <row r="244" spans="1:45" s="223" customFormat="1" ht="242.25" x14ac:dyDescent="0.25">
      <c r="A244" s="356" t="s">
        <v>1623</v>
      </c>
      <c r="B244" s="255" t="s">
        <v>6</v>
      </c>
      <c r="C244" s="255" t="s">
        <v>7</v>
      </c>
      <c r="D244" s="239" t="s">
        <v>28</v>
      </c>
      <c r="E244" s="255" t="s">
        <v>84</v>
      </c>
      <c r="F244" s="239" t="s">
        <v>148</v>
      </c>
      <c r="G244" s="239" t="s">
        <v>147</v>
      </c>
      <c r="H244" s="239" t="s">
        <v>102</v>
      </c>
      <c r="I244" s="255"/>
      <c r="J244" s="240" t="s">
        <v>892</v>
      </c>
      <c r="K244" s="257" t="s">
        <v>1122</v>
      </c>
      <c r="L244" s="258">
        <v>61952000</v>
      </c>
      <c r="M244" s="258">
        <v>62199808</v>
      </c>
      <c r="N244" s="359">
        <v>44197</v>
      </c>
      <c r="O244" s="256">
        <v>2</v>
      </c>
      <c r="P244" s="256">
        <v>12</v>
      </c>
      <c r="Q244" s="256"/>
      <c r="R244" s="255" t="s">
        <v>892</v>
      </c>
      <c r="S244" s="256"/>
      <c r="T244" s="256" t="s">
        <v>892</v>
      </c>
      <c r="U244" s="259"/>
      <c r="V244" s="259"/>
      <c r="W244" s="256"/>
      <c r="X244" s="256"/>
      <c r="Y244" s="256"/>
      <c r="Z244" s="260"/>
      <c r="AA244" s="261"/>
      <c r="AB244" s="262"/>
      <c r="AC244" s="260"/>
      <c r="AD244" s="256"/>
      <c r="AE244" s="260"/>
      <c r="AF244" s="260"/>
      <c r="AG244" s="260"/>
      <c r="AH244" s="240" t="s">
        <v>1624</v>
      </c>
      <c r="AI244" s="256"/>
      <c r="AJ244" s="260"/>
      <c r="AK244" s="260"/>
      <c r="AL244" s="338">
        <v>61952000</v>
      </c>
      <c r="AM244" s="247">
        <v>61952000</v>
      </c>
      <c r="AN244" s="240" t="s">
        <v>1123</v>
      </c>
      <c r="AO244" s="256" t="s">
        <v>157</v>
      </c>
      <c r="AP244" s="255" t="s">
        <v>155</v>
      </c>
      <c r="AQ244" s="240" t="s">
        <v>161</v>
      </c>
      <c r="AR244" s="264" t="s">
        <v>776</v>
      </c>
      <c r="AS244" s="256"/>
    </row>
    <row r="245" spans="1:45" s="223" customFormat="1" ht="85.5" x14ac:dyDescent="0.25">
      <c r="A245" s="356" t="s">
        <v>1623</v>
      </c>
      <c r="B245" s="255" t="s">
        <v>6</v>
      </c>
      <c r="C245" s="255" t="s">
        <v>7</v>
      </c>
      <c r="D245" s="239" t="s">
        <v>28</v>
      </c>
      <c r="E245" s="255" t="s">
        <v>83</v>
      </c>
      <c r="F245" s="239" t="s">
        <v>88</v>
      </c>
      <c r="G245" s="239" t="s">
        <v>94</v>
      </c>
      <c r="H245" s="239" t="s">
        <v>102</v>
      </c>
      <c r="I245" s="255"/>
      <c r="J245" s="240" t="s">
        <v>892</v>
      </c>
      <c r="K245" s="257" t="s">
        <v>1419</v>
      </c>
      <c r="L245" s="258">
        <v>37669547</v>
      </c>
      <c r="M245" s="258">
        <v>37820225</v>
      </c>
      <c r="N245" s="359">
        <v>44166</v>
      </c>
      <c r="O245" s="256">
        <v>1</v>
      </c>
      <c r="P245" s="256">
        <v>12</v>
      </c>
      <c r="Q245" s="256"/>
      <c r="R245" s="255" t="s">
        <v>892</v>
      </c>
      <c r="S245" s="256"/>
      <c r="T245" s="256" t="s">
        <v>892</v>
      </c>
      <c r="U245" s="259"/>
      <c r="V245" s="259"/>
      <c r="W245" s="256"/>
      <c r="X245" s="256"/>
      <c r="Y245" s="256"/>
      <c r="Z245" s="260"/>
      <c r="AA245" s="261"/>
      <c r="AB245" s="262"/>
      <c r="AC245" s="260"/>
      <c r="AD245" s="256"/>
      <c r="AE245" s="260"/>
      <c r="AF245" s="260"/>
      <c r="AG245" s="260"/>
      <c r="AH245" s="246" t="s">
        <v>1543</v>
      </c>
      <c r="AI245" s="256"/>
      <c r="AJ245" s="260"/>
      <c r="AK245" s="260"/>
      <c r="AL245" s="338">
        <v>37669547</v>
      </c>
      <c r="AM245" s="247">
        <v>37669547</v>
      </c>
      <c r="AN245" s="240" t="s">
        <v>1124</v>
      </c>
      <c r="AO245" s="256" t="s">
        <v>157</v>
      </c>
      <c r="AP245" s="255" t="s">
        <v>155</v>
      </c>
      <c r="AQ245" s="240" t="s">
        <v>161</v>
      </c>
      <c r="AR245" s="264" t="s">
        <v>676</v>
      </c>
      <c r="AS245" s="256" t="s">
        <v>1125</v>
      </c>
    </row>
    <row r="246" spans="1:45" s="223" customFormat="1" ht="99.75" x14ac:dyDescent="0.25">
      <c r="A246" s="356" t="s">
        <v>1623</v>
      </c>
      <c r="B246" s="255" t="s">
        <v>6</v>
      </c>
      <c r="C246" s="255" t="s">
        <v>7</v>
      </c>
      <c r="D246" s="239" t="s">
        <v>28</v>
      </c>
      <c r="E246" s="255" t="s">
        <v>84</v>
      </c>
      <c r="F246" s="239" t="s">
        <v>148</v>
      </c>
      <c r="G246" s="239" t="s">
        <v>147</v>
      </c>
      <c r="H246" s="239" t="s">
        <v>102</v>
      </c>
      <c r="I246" s="255"/>
      <c r="J246" s="240" t="s">
        <v>892</v>
      </c>
      <c r="K246" s="257" t="s">
        <v>1335</v>
      </c>
      <c r="L246" s="258">
        <v>39424000</v>
      </c>
      <c r="M246" s="258">
        <v>39581696</v>
      </c>
      <c r="N246" s="359">
        <v>44166</v>
      </c>
      <c r="O246" s="256">
        <v>1</v>
      </c>
      <c r="P246" s="256">
        <v>11</v>
      </c>
      <c r="Q246" s="256"/>
      <c r="R246" s="255" t="s">
        <v>892</v>
      </c>
      <c r="S246" s="256"/>
      <c r="T246" s="256" t="s">
        <v>892</v>
      </c>
      <c r="U246" s="259"/>
      <c r="V246" s="259"/>
      <c r="W246" s="256"/>
      <c r="X246" s="256"/>
      <c r="Y246" s="256"/>
      <c r="Z246" s="260"/>
      <c r="AA246" s="261"/>
      <c r="AB246" s="262"/>
      <c r="AC246" s="260"/>
      <c r="AD246" s="256"/>
      <c r="AE246" s="260"/>
      <c r="AF246" s="260"/>
      <c r="AG246" s="260"/>
      <c r="AH246" s="246" t="s">
        <v>1544</v>
      </c>
      <c r="AI246" s="256"/>
      <c r="AJ246" s="260"/>
      <c r="AK246" s="260"/>
      <c r="AL246" s="338">
        <v>39424000</v>
      </c>
      <c r="AM246" s="247">
        <v>39424000</v>
      </c>
      <c r="AN246" s="240" t="s">
        <v>1337</v>
      </c>
      <c r="AO246" s="256" t="s">
        <v>157</v>
      </c>
      <c r="AP246" s="255" t="s">
        <v>155</v>
      </c>
      <c r="AQ246" s="240" t="s">
        <v>161</v>
      </c>
      <c r="AR246" s="264" t="s">
        <v>675</v>
      </c>
      <c r="AS246" s="256" t="s">
        <v>1339</v>
      </c>
    </row>
    <row r="247" spans="1:45" s="223" customFormat="1" ht="114" x14ac:dyDescent="0.25">
      <c r="A247" s="356" t="s">
        <v>1623</v>
      </c>
      <c r="B247" s="255" t="s">
        <v>6</v>
      </c>
      <c r="C247" s="255" t="s">
        <v>7</v>
      </c>
      <c r="D247" s="239" t="s">
        <v>28</v>
      </c>
      <c r="E247" s="255" t="s">
        <v>84</v>
      </c>
      <c r="F247" s="239" t="s">
        <v>148</v>
      </c>
      <c r="G247" s="239" t="s">
        <v>147</v>
      </c>
      <c r="H247" s="239" t="s">
        <v>102</v>
      </c>
      <c r="I247" s="255"/>
      <c r="J247" s="240" t="s">
        <v>892</v>
      </c>
      <c r="K247" s="257" t="s">
        <v>1336</v>
      </c>
      <c r="L247" s="258">
        <v>73216000</v>
      </c>
      <c r="M247" s="258">
        <v>73508864</v>
      </c>
      <c r="N247" s="359">
        <v>44166</v>
      </c>
      <c r="O247" s="256">
        <v>1</v>
      </c>
      <c r="P247" s="256">
        <v>11</v>
      </c>
      <c r="Q247" s="256"/>
      <c r="R247" s="255" t="s">
        <v>892</v>
      </c>
      <c r="S247" s="256"/>
      <c r="T247" s="256" t="s">
        <v>892</v>
      </c>
      <c r="U247" s="259"/>
      <c r="V247" s="259"/>
      <c r="W247" s="256"/>
      <c r="X247" s="256"/>
      <c r="Y247" s="256"/>
      <c r="Z247" s="260"/>
      <c r="AA247" s="261"/>
      <c r="AB247" s="262"/>
      <c r="AC247" s="260"/>
      <c r="AD247" s="256"/>
      <c r="AE247" s="260"/>
      <c r="AF247" s="260"/>
      <c r="AG247" s="260"/>
      <c r="AH247" s="246" t="s">
        <v>1544</v>
      </c>
      <c r="AI247" s="256"/>
      <c r="AJ247" s="260"/>
      <c r="AK247" s="260"/>
      <c r="AL247" s="338">
        <v>73216000</v>
      </c>
      <c r="AM247" s="247">
        <v>73216000</v>
      </c>
      <c r="AN247" s="267" t="s">
        <v>1338</v>
      </c>
      <c r="AO247" s="256" t="s">
        <v>157</v>
      </c>
      <c r="AP247" s="255" t="s">
        <v>155</v>
      </c>
      <c r="AQ247" s="240" t="s">
        <v>161</v>
      </c>
      <c r="AR247" s="264" t="s">
        <v>675</v>
      </c>
      <c r="AS247" s="256" t="s">
        <v>1340</v>
      </c>
    </row>
    <row r="248" spans="1:45" s="223" customFormat="1" ht="185.25" x14ac:dyDescent="0.25">
      <c r="A248" s="356" t="s">
        <v>1623</v>
      </c>
      <c r="B248" s="255" t="s">
        <v>10</v>
      </c>
      <c r="C248" s="255" t="s">
        <v>10</v>
      </c>
      <c r="D248" s="239" t="s">
        <v>31</v>
      </c>
      <c r="E248" s="255" t="s">
        <v>83</v>
      </c>
      <c r="F248" s="239" t="s">
        <v>88</v>
      </c>
      <c r="G248" s="239" t="s">
        <v>94</v>
      </c>
      <c r="H248" s="239" t="s">
        <v>102</v>
      </c>
      <c r="I248" s="255"/>
      <c r="J248" s="240" t="s">
        <v>892</v>
      </c>
      <c r="K248" s="257" t="s">
        <v>1126</v>
      </c>
      <c r="L248" s="268">
        <v>54586667</v>
      </c>
      <c r="M248" s="268">
        <v>54805014</v>
      </c>
      <c r="N248" s="359">
        <v>44166</v>
      </c>
      <c r="O248" s="256">
        <v>1</v>
      </c>
      <c r="P248" s="256">
        <v>12</v>
      </c>
      <c r="Q248" s="256"/>
      <c r="R248" s="255"/>
      <c r="S248" s="256"/>
      <c r="T248" s="256"/>
      <c r="U248" s="259"/>
      <c r="V248" s="259"/>
      <c r="W248" s="256"/>
      <c r="X248" s="256"/>
      <c r="Y248" s="256"/>
      <c r="Z248" s="260"/>
      <c r="AA248" s="261"/>
      <c r="AB248" s="262"/>
      <c r="AC248" s="260"/>
      <c r="AD248" s="256"/>
      <c r="AE248" s="260"/>
      <c r="AF248" s="260"/>
      <c r="AG248" s="260"/>
      <c r="AH248" s="246" t="s">
        <v>1543</v>
      </c>
      <c r="AI248" s="263"/>
      <c r="AJ248" s="260"/>
      <c r="AK248" s="260"/>
      <c r="AL248" s="338">
        <v>54586667</v>
      </c>
      <c r="AM248" s="247">
        <v>54586667</v>
      </c>
      <c r="AN248" s="255"/>
      <c r="AO248" s="256" t="s">
        <v>157</v>
      </c>
      <c r="AP248" s="255" t="s">
        <v>155</v>
      </c>
      <c r="AQ248" s="240" t="s">
        <v>161</v>
      </c>
      <c r="AR248" s="298" t="s">
        <v>676</v>
      </c>
      <c r="AS248" s="299" t="s">
        <v>1127</v>
      </c>
    </row>
    <row r="249" spans="1:45" s="223" customFormat="1" ht="199.5" x14ac:dyDescent="0.25">
      <c r="A249" s="356" t="s">
        <v>1623</v>
      </c>
      <c r="B249" s="255" t="s">
        <v>10</v>
      </c>
      <c r="C249" s="255" t="s">
        <v>10</v>
      </c>
      <c r="D249" s="239" t="s">
        <v>31</v>
      </c>
      <c r="E249" s="255" t="s">
        <v>83</v>
      </c>
      <c r="F249" s="239" t="s">
        <v>88</v>
      </c>
      <c r="G249" s="239" t="s">
        <v>94</v>
      </c>
      <c r="H249" s="239" t="s">
        <v>102</v>
      </c>
      <c r="I249" s="255"/>
      <c r="J249" s="240" t="s">
        <v>892</v>
      </c>
      <c r="K249" s="257" t="s">
        <v>1326</v>
      </c>
      <c r="L249" s="269">
        <v>83066667</v>
      </c>
      <c r="M249" s="269">
        <v>83398934</v>
      </c>
      <c r="N249" s="359">
        <v>44166</v>
      </c>
      <c r="O249" s="256">
        <v>1</v>
      </c>
      <c r="P249" s="256">
        <v>12</v>
      </c>
      <c r="Q249" s="256"/>
      <c r="R249" s="255"/>
      <c r="S249" s="256"/>
      <c r="T249" s="256"/>
      <c r="U249" s="259"/>
      <c r="V249" s="259"/>
      <c r="W249" s="256"/>
      <c r="X249" s="256"/>
      <c r="Y249" s="256"/>
      <c r="Z249" s="260"/>
      <c r="AA249" s="261"/>
      <c r="AB249" s="262"/>
      <c r="AC249" s="260"/>
      <c r="AD249" s="256"/>
      <c r="AE249" s="260"/>
      <c r="AF249" s="260"/>
      <c r="AG249" s="260"/>
      <c r="AH249" s="246" t="s">
        <v>1543</v>
      </c>
      <c r="AI249" s="263" t="s">
        <v>1625</v>
      </c>
      <c r="AJ249" s="260"/>
      <c r="AK249" s="260"/>
      <c r="AL249" s="338">
        <v>83066667</v>
      </c>
      <c r="AM249" s="247">
        <v>83066667</v>
      </c>
      <c r="AN249" s="255"/>
      <c r="AO249" s="256" t="s">
        <v>157</v>
      </c>
      <c r="AP249" s="255" t="s">
        <v>155</v>
      </c>
      <c r="AQ249" s="240" t="s">
        <v>161</v>
      </c>
      <c r="AR249" s="264" t="s">
        <v>676</v>
      </c>
      <c r="AS249" s="256" t="s">
        <v>1128</v>
      </c>
    </row>
    <row r="250" spans="1:45" s="223" customFormat="1" ht="142.5" x14ac:dyDescent="0.25">
      <c r="A250" s="356" t="s">
        <v>1623</v>
      </c>
      <c r="B250" s="255" t="s">
        <v>10</v>
      </c>
      <c r="C250" s="255" t="s">
        <v>10</v>
      </c>
      <c r="D250" s="239" t="s">
        <v>31</v>
      </c>
      <c r="E250" s="255" t="s">
        <v>83</v>
      </c>
      <c r="F250" s="239" t="s">
        <v>88</v>
      </c>
      <c r="G250" s="239" t="s">
        <v>94</v>
      </c>
      <c r="H250" s="239" t="s">
        <v>102</v>
      </c>
      <c r="I250" s="255"/>
      <c r="J250" s="240" t="s">
        <v>892</v>
      </c>
      <c r="K250" s="257" t="s">
        <v>1327</v>
      </c>
      <c r="L250" s="270">
        <v>51450000</v>
      </c>
      <c r="M250" s="270">
        <v>51655800</v>
      </c>
      <c r="N250" s="359">
        <v>44166</v>
      </c>
      <c r="O250" s="256">
        <v>1</v>
      </c>
      <c r="P250" s="256">
        <v>12</v>
      </c>
      <c r="Q250" s="256"/>
      <c r="R250" s="255"/>
      <c r="S250" s="256"/>
      <c r="T250" s="256"/>
      <c r="U250" s="259"/>
      <c r="V250" s="259"/>
      <c r="W250" s="256"/>
      <c r="X250" s="256"/>
      <c r="Y250" s="256"/>
      <c r="Z250" s="260"/>
      <c r="AA250" s="261"/>
      <c r="AB250" s="262"/>
      <c r="AC250" s="260"/>
      <c r="AD250" s="256"/>
      <c r="AE250" s="260"/>
      <c r="AF250" s="260"/>
      <c r="AG250" s="260"/>
      <c r="AH250" s="246" t="s">
        <v>1543</v>
      </c>
      <c r="AI250" s="263"/>
      <c r="AJ250" s="260"/>
      <c r="AK250" s="260"/>
      <c r="AL250" s="338">
        <v>51450000</v>
      </c>
      <c r="AM250" s="247">
        <v>51450000</v>
      </c>
      <c r="AN250" s="255"/>
      <c r="AO250" s="256" t="s">
        <v>157</v>
      </c>
      <c r="AP250" s="255" t="s">
        <v>155</v>
      </c>
      <c r="AQ250" s="240" t="s">
        <v>161</v>
      </c>
      <c r="AR250" s="264" t="s">
        <v>1129</v>
      </c>
      <c r="AS250" s="256" t="s">
        <v>1130</v>
      </c>
    </row>
    <row r="251" spans="1:45" s="223" customFormat="1" ht="114" x14ac:dyDescent="0.25">
      <c r="A251" s="356" t="s">
        <v>1623</v>
      </c>
      <c r="B251" s="255" t="s">
        <v>10</v>
      </c>
      <c r="C251" s="255" t="s">
        <v>10</v>
      </c>
      <c r="D251" s="239" t="s">
        <v>31</v>
      </c>
      <c r="E251" s="255" t="s">
        <v>84</v>
      </c>
      <c r="F251" s="239" t="s">
        <v>148</v>
      </c>
      <c r="G251" s="239" t="s">
        <v>147</v>
      </c>
      <c r="H251" s="239" t="s">
        <v>102</v>
      </c>
      <c r="I251" s="255"/>
      <c r="J251" s="240" t="s">
        <v>892</v>
      </c>
      <c r="K251" s="257" t="s">
        <v>1132</v>
      </c>
      <c r="L251" s="269">
        <v>51450000</v>
      </c>
      <c r="M251" s="269">
        <v>51655800</v>
      </c>
      <c r="N251" s="359">
        <v>44166</v>
      </c>
      <c r="O251" s="256">
        <v>1</v>
      </c>
      <c r="P251" s="256">
        <v>12</v>
      </c>
      <c r="Q251" s="256"/>
      <c r="R251" s="255"/>
      <c r="S251" s="256"/>
      <c r="T251" s="256"/>
      <c r="U251" s="259"/>
      <c r="V251" s="259"/>
      <c r="W251" s="256"/>
      <c r="X251" s="256"/>
      <c r="Y251" s="256"/>
      <c r="Z251" s="260"/>
      <c r="AA251" s="261"/>
      <c r="AB251" s="262"/>
      <c r="AC251" s="260"/>
      <c r="AD251" s="256"/>
      <c r="AE251" s="260"/>
      <c r="AF251" s="260"/>
      <c r="AG251" s="260"/>
      <c r="AH251" s="246" t="s">
        <v>1544</v>
      </c>
      <c r="AI251" s="263"/>
      <c r="AJ251" s="260"/>
      <c r="AK251" s="260"/>
      <c r="AL251" s="338">
        <v>51450000</v>
      </c>
      <c r="AM251" s="247">
        <v>51450000</v>
      </c>
      <c r="AN251" s="255"/>
      <c r="AO251" s="256" t="s">
        <v>157</v>
      </c>
      <c r="AP251" s="255" t="s">
        <v>155</v>
      </c>
      <c r="AQ251" s="240" t="s">
        <v>161</v>
      </c>
      <c r="AR251" s="264" t="s">
        <v>720</v>
      </c>
      <c r="AS251" s="256" t="s">
        <v>164</v>
      </c>
    </row>
    <row r="252" spans="1:45" s="223" customFormat="1" ht="256.5" x14ac:dyDescent="0.25">
      <c r="A252" s="356" t="s">
        <v>1623</v>
      </c>
      <c r="B252" s="255" t="s">
        <v>10</v>
      </c>
      <c r="C252" s="255" t="s">
        <v>10</v>
      </c>
      <c r="D252" s="239" t="s">
        <v>31</v>
      </c>
      <c r="E252" s="255" t="s">
        <v>84</v>
      </c>
      <c r="F252" s="239" t="s">
        <v>148</v>
      </c>
      <c r="G252" s="239" t="s">
        <v>147</v>
      </c>
      <c r="H252" s="239" t="s">
        <v>102</v>
      </c>
      <c r="I252" s="255"/>
      <c r="J252" s="240" t="s">
        <v>892</v>
      </c>
      <c r="K252" s="257" t="s">
        <v>1328</v>
      </c>
      <c r="L252" s="269">
        <v>85440000</v>
      </c>
      <c r="M252" s="269">
        <v>85781760</v>
      </c>
      <c r="N252" s="359">
        <v>44166</v>
      </c>
      <c r="O252" s="256">
        <v>1</v>
      </c>
      <c r="P252" s="256">
        <v>12</v>
      </c>
      <c r="Q252" s="256"/>
      <c r="R252" s="255"/>
      <c r="S252" s="256"/>
      <c r="T252" s="256"/>
      <c r="U252" s="259"/>
      <c r="V252" s="259"/>
      <c r="W252" s="256"/>
      <c r="X252" s="256"/>
      <c r="Y252" s="256"/>
      <c r="Z252" s="260"/>
      <c r="AA252" s="261"/>
      <c r="AB252" s="262"/>
      <c r="AC252" s="260"/>
      <c r="AD252" s="256"/>
      <c r="AE252" s="260"/>
      <c r="AF252" s="260"/>
      <c r="AG252" s="260"/>
      <c r="AH252" s="246" t="s">
        <v>1543</v>
      </c>
      <c r="AI252" s="263"/>
      <c r="AJ252" s="260"/>
      <c r="AK252" s="260"/>
      <c r="AL252" s="338">
        <v>85440000</v>
      </c>
      <c r="AM252" s="247">
        <v>85440000</v>
      </c>
      <c r="AN252" s="255"/>
      <c r="AO252" s="256" t="s">
        <v>157</v>
      </c>
      <c r="AP252" s="255" t="s">
        <v>155</v>
      </c>
      <c r="AQ252" s="240" t="s">
        <v>161</v>
      </c>
      <c r="AR252" s="264" t="s">
        <v>676</v>
      </c>
      <c r="AS252" s="256" t="s">
        <v>1133</v>
      </c>
    </row>
    <row r="253" spans="1:45" s="223" customFormat="1" ht="256.5" x14ac:dyDescent="0.25">
      <c r="A253" s="356" t="s">
        <v>1623</v>
      </c>
      <c r="B253" s="255" t="s">
        <v>10</v>
      </c>
      <c r="C253" s="255" t="s">
        <v>10</v>
      </c>
      <c r="D253" s="239" t="s">
        <v>31</v>
      </c>
      <c r="E253" s="255" t="s">
        <v>84</v>
      </c>
      <c r="F253" s="239" t="s">
        <v>148</v>
      </c>
      <c r="G253" s="239" t="s">
        <v>147</v>
      </c>
      <c r="H253" s="239" t="s">
        <v>102</v>
      </c>
      <c r="I253" s="255"/>
      <c r="J253" s="240" t="s">
        <v>892</v>
      </c>
      <c r="K253" s="257" t="s">
        <v>1467</v>
      </c>
      <c r="L253" s="269">
        <v>51450000</v>
      </c>
      <c r="M253" s="269">
        <v>51655800</v>
      </c>
      <c r="N253" s="359">
        <v>44166</v>
      </c>
      <c r="O253" s="256">
        <v>1</v>
      </c>
      <c r="P253" s="256">
        <v>12</v>
      </c>
      <c r="Q253" s="256"/>
      <c r="R253" s="255"/>
      <c r="S253" s="256"/>
      <c r="T253" s="256"/>
      <c r="U253" s="259"/>
      <c r="V253" s="259"/>
      <c r="W253" s="256"/>
      <c r="X253" s="256"/>
      <c r="Y253" s="256"/>
      <c r="Z253" s="260"/>
      <c r="AA253" s="261"/>
      <c r="AB253" s="262"/>
      <c r="AC253" s="260"/>
      <c r="AD253" s="256"/>
      <c r="AE253" s="260"/>
      <c r="AF253" s="260"/>
      <c r="AG253" s="260"/>
      <c r="AH253" s="246" t="s">
        <v>1544</v>
      </c>
      <c r="AI253" s="263"/>
      <c r="AJ253" s="260"/>
      <c r="AK253" s="260"/>
      <c r="AL253" s="338">
        <v>51450000</v>
      </c>
      <c r="AM253" s="247">
        <v>51450000</v>
      </c>
      <c r="AN253" s="255"/>
      <c r="AO253" s="256" t="s">
        <v>157</v>
      </c>
      <c r="AP253" s="255" t="s">
        <v>155</v>
      </c>
      <c r="AQ253" s="240" t="s">
        <v>161</v>
      </c>
      <c r="AR253" s="264" t="s">
        <v>676</v>
      </c>
      <c r="AS253" s="256" t="s">
        <v>1133</v>
      </c>
    </row>
    <row r="254" spans="1:45" s="223" customFormat="1" ht="71.25" x14ac:dyDescent="0.25">
      <c r="A254" s="356" t="s">
        <v>1623</v>
      </c>
      <c r="B254" s="255" t="s">
        <v>10</v>
      </c>
      <c r="C254" s="255" t="s">
        <v>10</v>
      </c>
      <c r="D254" s="239" t="s">
        <v>31</v>
      </c>
      <c r="E254" s="255" t="s">
        <v>85</v>
      </c>
      <c r="F254" s="239" t="s">
        <v>149</v>
      </c>
      <c r="G254" s="239" t="s">
        <v>151</v>
      </c>
      <c r="H254" s="255" t="s">
        <v>1587</v>
      </c>
      <c r="I254" s="239" t="s">
        <v>1633</v>
      </c>
      <c r="J254" s="315"/>
      <c r="K254" s="257" t="s">
        <v>1134</v>
      </c>
      <c r="L254" s="269">
        <v>500000000</v>
      </c>
      <c r="M254" s="269">
        <v>502000000</v>
      </c>
      <c r="N254" s="370">
        <v>44166</v>
      </c>
      <c r="O254" s="256">
        <v>2</v>
      </c>
      <c r="P254" s="256">
        <v>7</v>
      </c>
      <c r="Q254" s="256"/>
      <c r="R254" s="255"/>
      <c r="S254" s="256"/>
      <c r="T254" s="256"/>
      <c r="U254" s="259"/>
      <c r="V254" s="259"/>
      <c r="W254" s="256"/>
      <c r="X254" s="256"/>
      <c r="Y254" s="256"/>
      <c r="Z254" s="260"/>
      <c r="AA254" s="261"/>
      <c r="AB254" s="262"/>
      <c r="AC254" s="260"/>
      <c r="AD254" s="256"/>
      <c r="AE254" s="260"/>
      <c r="AF254" s="260"/>
      <c r="AG254" s="260"/>
      <c r="AH254" s="260"/>
      <c r="AI254" s="263"/>
      <c r="AJ254" s="260"/>
      <c r="AK254" s="260"/>
      <c r="AL254" s="338">
        <v>500000000</v>
      </c>
      <c r="AM254" s="247">
        <v>500000000</v>
      </c>
      <c r="AN254" s="255"/>
      <c r="AO254" s="256" t="s">
        <v>159</v>
      </c>
      <c r="AP254" s="255" t="s">
        <v>155</v>
      </c>
      <c r="AQ254" s="256" t="s">
        <v>158</v>
      </c>
      <c r="AR254" s="264" t="s">
        <v>720</v>
      </c>
      <c r="AS254" s="256" t="s">
        <v>164</v>
      </c>
    </row>
    <row r="255" spans="1:45" s="223" customFormat="1" ht="71.25" x14ac:dyDescent="0.25">
      <c r="A255" s="356" t="s">
        <v>1623</v>
      </c>
      <c r="B255" s="255" t="s">
        <v>10</v>
      </c>
      <c r="C255" s="255" t="s">
        <v>10</v>
      </c>
      <c r="D255" s="239" t="s">
        <v>31</v>
      </c>
      <c r="E255" s="255" t="s">
        <v>85</v>
      </c>
      <c r="F255" s="239" t="s">
        <v>149</v>
      </c>
      <c r="G255" s="239" t="s">
        <v>151</v>
      </c>
      <c r="H255" s="255" t="s">
        <v>1587</v>
      </c>
      <c r="I255" s="239" t="s">
        <v>1633</v>
      </c>
      <c r="J255" s="315"/>
      <c r="K255" s="257" t="s">
        <v>1135</v>
      </c>
      <c r="L255" s="269">
        <v>423725647</v>
      </c>
      <c r="M255" s="269">
        <v>425420550</v>
      </c>
      <c r="N255" s="370">
        <v>44136</v>
      </c>
      <c r="O255" s="256">
        <v>1</v>
      </c>
      <c r="P255" s="256">
        <v>4</v>
      </c>
      <c r="Q255" s="256"/>
      <c r="R255" s="255"/>
      <c r="S255" s="256"/>
      <c r="T255" s="256"/>
      <c r="U255" s="259"/>
      <c r="V255" s="259"/>
      <c r="W255" s="256"/>
      <c r="X255" s="256"/>
      <c r="Y255" s="256"/>
      <c r="Z255" s="260"/>
      <c r="AA255" s="261"/>
      <c r="AB255" s="262"/>
      <c r="AC255" s="260"/>
      <c r="AD255" s="256"/>
      <c r="AE255" s="260"/>
      <c r="AF255" s="260"/>
      <c r="AG255" s="260"/>
      <c r="AH255" s="260"/>
      <c r="AI255" s="263"/>
      <c r="AJ255" s="260"/>
      <c r="AK255" s="260"/>
      <c r="AL255" s="338">
        <v>423725647</v>
      </c>
      <c r="AM255" s="247">
        <v>423725647</v>
      </c>
      <c r="AN255" s="255"/>
      <c r="AO255" s="256" t="s">
        <v>159</v>
      </c>
      <c r="AP255" s="255" t="s">
        <v>155</v>
      </c>
      <c r="AQ255" s="256" t="s">
        <v>158</v>
      </c>
      <c r="AR255" s="264" t="s">
        <v>720</v>
      </c>
      <c r="AS255" s="256" t="s">
        <v>164</v>
      </c>
    </row>
    <row r="256" spans="1:45" s="223" customFormat="1" ht="128.25" x14ac:dyDescent="0.25">
      <c r="A256" s="356" t="s">
        <v>1623</v>
      </c>
      <c r="B256" s="255" t="s">
        <v>10</v>
      </c>
      <c r="C256" s="255" t="s">
        <v>12</v>
      </c>
      <c r="D256" s="239" t="s">
        <v>32</v>
      </c>
      <c r="E256" s="255" t="s">
        <v>83</v>
      </c>
      <c r="F256" s="239" t="s">
        <v>88</v>
      </c>
      <c r="G256" s="239" t="s">
        <v>94</v>
      </c>
      <c r="H256" s="239" t="s">
        <v>102</v>
      </c>
      <c r="I256" s="255"/>
      <c r="J256" s="240" t="s">
        <v>892</v>
      </c>
      <c r="K256" s="257" t="s">
        <v>1136</v>
      </c>
      <c r="L256" s="269">
        <v>47466667</v>
      </c>
      <c r="M256" s="269">
        <v>47656534</v>
      </c>
      <c r="N256" s="359">
        <v>44166</v>
      </c>
      <c r="O256" s="256">
        <v>1</v>
      </c>
      <c r="P256" s="256">
        <v>12</v>
      </c>
      <c r="Q256" s="256"/>
      <c r="R256" s="255"/>
      <c r="S256" s="256"/>
      <c r="T256" s="256"/>
      <c r="U256" s="259"/>
      <c r="V256" s="259"/>
      <c r="W256" s="256"/>
      <c r="X256" s="256"/>
      <c r="Y256" s="256"/>
      <c r="Z256" s="260"/>
      <c r="AA256" s="261"/>
      <c r="AB256" s="262"/>
      <c r="AC256" s="260"/>
      <c r="AD256" s="256"/>
      <c r="AE256" s="260"/>
      <c r="AF256" s="260"/>
      <c r="AG256" s="260"/>
      <c r="AH256" s="246" t="s">
        <v>1543</v>
      </c>
      <c r="AI256" s="263"/>
      <c r="AJ256" s="260"/>
      <c r="AK256" s="260"/>
      <c r="AL256" s="338">
        <v>47466667</v>
      </c>
      <c r="AM256" s="247">
        <v>47466667</v>
      </c>
      <c r="AN256" s="255"/>
      <c r="AO256" s="256" t="s">
        <v>157</v>
      </c>
      <c r="AP256" s="255" t="s">
        <v>155</v>
      </c>
      <c r="AQ256" s="240" t="s">
        <v>161</v>
      </c>
      <c r="AR256" s="264" t="s">
        <v>675</v>
      </c>
      <c r="AS256" s="256" t="s">
        <v>1137</v>
      </c>
    </row>
    <row r="257" spans="1:45" s="223" customFormat="1" ht="114" x14ac:dyDescent="0.25">
      <c r="A257" s="356" t="s">
        <v>1623</v>
      </c>
      <c r="B257" s="255" t="s">
        <v>10</v>
      </c>
      <c r="C257" s="255" t="s">
        <v>12</v>
      </c>
      <c r="D257" s="239" t="s">
        <v>32</v>
      </c>
      <c r="E257" s="255" t="s">
        <v>84</v>
      </c>
      <c r="F257" s="239" t="s">
        <v>148</v>
      </c>
      <c r="G257" s="239" t="s">
        <v>147</v>
      </c>
      <c r="H257" s="239" t="s">
        <v>102</v>
      </c>
      <c r="I257" s="255"/>
      <c r="J257" s="240" t="s">
        <v>892</v>
      </c>
      <c r="K257" s="257" t="s">
        <v>1131</v>
      </c>
      <c r="L257" s="270">
        <v>35316667</v>
      </c>
      <c r="M257" s="270">
        <v>35457934</v>
      </c>
      <c r="N257" s="359">
        <v>44166</v>
      </c>
      <c r="O257" s="256">
        <v>1</v>
      </c>
      <c r="P257" s="256">
        <v>6</v>
      </c>
      <c r="Q257" s="256"/>
      <c r="R257" s="255"/>
      <c r="S257" s="256"/>
      <c r="T257" s="256"/>
      <c r="U257" s="259"/>
      <c r="V257" s="259"/>
      <c r="W257" s="256"/>
      <c r="X257" s="256"/>
      <c r="Y257" s="256"/>
      <c r="Z257" s="260"/>
      <c r="AA257" s="261"/>
      <c r="AB257" s="262"/>
      <c r="AC257" s="260"/>
      <c r="AD257" s="256"/>
      <c r="AE257" s="260"/>
      <c r="AF257" s="260"/>
      <c r="AG257" s="260"/>
      <c r="AH257" s="246" t="s">
        <v>1544</v>
      </c>
      <c r="AI257" s="263"/>
      <c r="AJ257" s="260"/>
      <c r="AK257" s="260"/>
      <c r="AL257" s="338">
        <v>35316667</v>
      </c>
      <c r="AM257" s="247">
        <v>35316667</v>
      </c>
      <c r="AN257" s="255"/>
      <c r="AO257" s="256" t="s">
        <v>157</v>
      </c>
      <c r="AP257" s="255" t="s">
        <v>155</v>
      </c>
      <c r="AQ257" s="240" t="s">
        <v>161</v>
      </c>
      <c r="AR257" s="264" t="s">
        <v>720</v>
      </c>
      <c r="AS257" s="256" t="s">
        <v>164</v>
      </c>
    </row>
    <row r="258" spans="1:45" s="223" customFormat="1" ht="85.5" x14ac:dyDescent="0.25">
      <c r="A258" s="356" t="s">
        <v>1623</v>
      </c>
      <c r="B258" s="255" t="s">
        <v>10</v>
      </c>
      <c r="C258" s="255" t="s">
        <v>12</v>
      </c>
      <c r="D258" s="239" t="s">
        <v>32</v>
      </c>
      <c r="E258" s="255" t="s">
        <v>84</v>
      </c>
      <c r="F258" s="239" t="s">
        <v>148</v>
      </c>
      <c r="G258" s="239" t="s">
        <v>147</v>
      </c>
      <c r="H258" s="239" t="s">
        <v>102</v>
      </c>
      <c r="I258" s="255"/>
      <c r="J258" s="240" t="s">
        <v>892</v>
      </c>
      <c r="K258" s="257" t="s">
        <v>1138</v>
      </c>
      <c r="L258" s="269">
        <v>47048627</v>
      </c>
      <c r="M258" s="269">
        <v>47236822</v>
      </c>
      <c r="N258" s="359">
        <v>44166</v>
      </c>
      <c r="O258" s="256">
        <v>1</v>
      </c>
      <c r="P258" s="256">
        <v>12</v>
      </c>
      <c r="Q258" s="256"/>
      <c r="R258" s="255"/>
      <c r="S258" s="256"/>
      <c r="T258" s="256"/>
      <c r="U258" s="259"/>
      <c r="V258" s="259"/>
      <c r="W258" s="256"/>
      <c r="X258" s="256"/>
      <c r="Y258" s="256"/>
      <c r="Z258" s="260"/>
      <c r="AA258" s="261"/>
      <c r="AB258" s="262"/>
      <c r="AC258" s="260"/>
      <c r="AD258" s="256"/>
      <c r="AE258" s="260"/>
      <c r="AF258" s="260"/>
      <c r="AG258" s="260"/>
      <c r="AH258" s="246" t="s">
        <v>1544</v>
      </c>
      <c r="AI258" s="263"/>
      <c r="AJ258" s="260"/>
      <c r="AK258" s="260"/>
      <c r="AL258" s="338">
        <v>47048627</v>
      </c>
      <c r="AM258" s="247">
        <v>47048627</v>
      </c>
      <c r="AN258" s="255"/>
      <c r="AO258" s="256" t="s">
        <v>157</v>
      </c>
      <c r="AP258" s="255" t="s">
        <v>155</v>
      </c>
      <c r="AQ258" s="240" t="s">
        <v>161</v>
      </c>
      <c r="AR258" s="264" t="s">
        <v>724</v>
      </c>
      <c r="AS258" s="256"/>
    </row>
    <row r="259" spans="1:45" s="223" customFormat="1" ht="114" x14ac:dyDescent="0.25">
      <c r="A259" s="356" t="s">
        <v>1623</v>
      </c>
      <c r="B259" s="255" t="s">
        <v>10</v>
      </c>
      <c r="C259" s="255" t="s">
        <v>12</v>
      </c>
      <c r="D259" s="239" t="s">
        <v>32</v>
      </c>
      <c r="E259" s="255" t="s">
        <v>84</v>
      </c>
      <c r="F259" s="239" t="s">
        <v>148</v>
      </c>
      <c r="G259" s="239" t="s">
        <v>147</v>
      </c>
      <c r="H259" s="239" t="s">
        <v>102</v>
      </c>
      <c r="I259" s="255"/>
      <c r="J259" s="240" t="s">
        <v>892</v>
      </c>
      <c r="K259" s="257" t="s">
        <v>1139</v>
      </c>
      <c r="L259" s="269">
        <v>49570543</v>
      </c>
      <c r="M259" s="269">
        <v>49768825</v>
      </c>
      <c r="N259" s="359">
        <v>44166</v>
      </c>
      <c r="O259" s="256">
        <v>1</v>
      </c>
      <c r="P259" s="256">
        <v>12</v>
      </c>
      <c r="Q259" s="256"/>
      <c r="R259" s="255"/>
      <c r="S259" s="256"/>
      <c r="T259" s="256"/>
      <c r="U259" s="259"/>
      <c r="V259" s="259"/>
      <c r="W259" s="256"/>
      <c r="X259" s="256"/>
      <c r="Y259" s="256"/>
      <c r="Z259" s="260"/>
      <c r="AA259" s="261"/>
      <c r="AB259" s="262"/>
      <c r="AC259" s="260"/>
      <c r="AD259" s="256"/>
      <c r="AE259" s="260"/>
      <c r="AF259" s="260"/>
      <c r="AG259" s="260"/>
      <c r="AH259" s="246" t="s">
        <v>1544</v>
      </c>
      <c r="AI259" s="263"/>
      <c r="AJ259" s="260"/>
      <c r="AK259" s="260"/>
      <c r="AL259" s="338">
        <v>49570543</v>
      </c>
      <c r="AM259" s="247">
        <v>49570543</v>
      </c>
      <c r="AN259" s="255"/>
      <c r="AO259" s="256" t="s">
        <v>157</v>
      </c>
      <c r="AP259" s="255" t="s">
        <v>155</v>
      </c>
      <c r="AQ259" s="240" t="s">
        <v>161</v>
      </c>
      <c r="AR259" s="264" t="s">
        <v>724</v>
      </c>
      <c r="AS259" s="256"/>
    </row>
    <row r="260" spans="1:45" s="223" customFormat="1" ht="71.25" x14ac:dyDescent="0.25">
      <c r="A260" s="356" t="s">
        <v>1623</v>
      </c>
      <c r="B260" s="255" t="s">
        <v>10</v>
      </c>
      <c r="C260" s="255" t="s">
        <v>12</v>
      </c>
      <c r="D260" s="239" t="s">
        <v>32</v>
      </c>
      <c r="E260" s="255" t="s">
        <v>84</v>
      </c>
      <c r="F260" s="239" t="s">
        <v>148</v>
      </c>
      <c r="G260" s="239" t="s">
        <v>147</v>
      </c>
      <c r="H260" s="239" t="s">
        <v>102</v>
      </c>
      <c r="I260" s="255"/>
      <c r="J260" s="240" t="s">
        <v>892</v>
      </c>
      <c r="K260" s="257" t="s">
        <v>1140</v>
      </c>
      <c r="L260" s="269">
        <v>34300000</v>
      </c>
      <c r="M260" s="269">
        <v>34437200</v>
      </c>
      <c r="N260" s="359">
        <v>44166</v>
      </c>
      <c r="O260" s="256">
        <v>1</v>
      </c>
      <c r="P260" s="256">
        <v>12</v>
      </c>
      <c r="Q260" s="256"/>
      <c r="R260" s="255"/>
      <c r="S260" s="256"/>
      <c r="T260" s="256"/>
      <c r="U260" s="259"/>
      <c r="V260" s="259"/>
      <c r="W260" s="256"/>
      <c r="X260" s="256"/>
      <c r="Y260" s="256"/>
      <c r="Z260" s="260"/>
      <c r="AA260" s="261"/>
      <c r="AB260" s="262"/>
      <c r="AC260" s="260"/>
      <c r="AD260" s="256"/>
      <c r="AE260" s="260"/>
      <c r="AF260" s="260"/>
      <c r="AG260" s="260"/>
      <c r="AH260" s="246" t="s">
        <v>1544</v>
      </c>
      <c r="AI260" s="263"/>
      <c r="AJ260" s="260"/>
      <c r="AK260" s="260"/>
      <c r="AL260" s="338">
        <v>34300000</v>
      </c>
      <c r="AM260" s="247">
        <v>34300000</v>
      </c>
      <c r="AN260" s="255"/>
      <c r="AO260" s="256" t="s">
        <v>157</v>
      </c>
      <c r="AP260" s="255" t="s">
        <v>155</v>
      </c>
      <c r="AQ260" s="240" t="s">
        <v>161</v>
      </c>
      <c r="AR260" s="264" t="s">
        <v>724</v>
      </c>
      <c r="AS260" s="256"/>
    </row>
    <row r="261" spans="1:45" s="223" customFormat="1" ht="99.75" x14ac:dyDescent="0.25">
      <c r="A261" s="356" t="s">
        <v>1623</v>
      </c>
      <c r="B261" s="255" t="s">
        <v>10</v>
      </c>
      <c r="C261" s="255" t="s">
        <v>12</v>
      </c>
      <c r="D261" s="239" t="s">
        <v>32</v>
      </c>
      <c r="E261" s="255" t="s">
        <v>84</v>
      </c>
      <c r="F261" s="239" t="s">
        <v>148</v>
      </c>
      <c r="G261" s="239" t="s">
        <v>147</v>
      </c>
      <c r="H261" s="239" t="s">
        <v>102</v>
      </c>
      <c r="I261" s="255"/>
      <c r="J261" s="240" t="s">
        <v>892</v>
      </c>
      <c r="K261" s="257" t="s">
        <v>1141</v>
      </c>
      <c r="L261" s="269">
        <v>49537387</v>
      </c>
      <c r="M261" s="269">
        <v>49735537</v>
      </c>
      <c r="N261" s="359">
        <v>44166</v>
      </c>
      <c r="O261" s="256">
        <v>1</v>
      </c>
      <c r="P261" s="256">
        <v>12</v>
      </c>
      <c r="Q261" s="256"/>
      <c r="R261" s="255"/>
      <c r="S261" s="256"/>
      <c r="T261" s="256"/>
      <c r="U261" s="259"/>
      <c r="V261" s="259"/>
      <c r="W261" s="256"/>
      <c r="X261" s="256"/>
      <c r="Y261" s="256"/>
      <c r="Z261" s="260"/>
      <c r="AA261" s="261"/>
      <c r="AB261" s="262"/>
      <c r="AC261" s="260"/>
      <c r="AD261" s="256"/>
      <c r="AE261" s="260"/>
      <c r="AF261" s="260"/>
      <c r="AG261" s="260"/>
      <c r="AH261" s="246" t="s">
        <v>1544</v>
      </c>
      <c r="AI261" s="263"/>
      <c r="AJ261" s="260"/>
      <c r="AK261" s="260"/>
      <c r="AL261" s="338">
        <v>49537387</v>
      </c>
      <c r="AM261" s="247">
        <v>49537387</v>
      </c>
      <c r="AN261" s="255"/>
      <c r="AO261" s="256" t="s">
        <v>157</v>
      </c>
      <c r="AP261" s="255" t="s">
        <v>155</v>
      </c>
      <c r="AQ261" s="240" t="s">
        <v>161</v>
      </c>
      <c r="AR261" s="264" t="s">
        <v>724</v>
      </c>
      <c r="AS261" s="256"/>
    </row>
    <row r="262" spans="1:45" s="223" customFormat="1" ht="71.25" x14ac:dyDescent="0.25">
      <c r="A262" s="356" t="s">
        <v>1623</v>
      </c>
      <c r="B262" s="255" t="s">
        <v>10</v>
      </c>
      <c r="C262" s="255" t="s">
        <v>12</v>
      </c>
      <c r="D262" s="239" t="s">
        <v>32</v>
      </c>
      <c r="E262" s="255" t="s">
        <v>84</v>
      </c>
      <c r="F262" s="239" t="s">
        <v>148</v>
      </c>
      <c r="G262" s="239" t="s">
        <v>147</v>
      </c>
      <c r="H262" s="239" t="s">
        <v>102</v>
      </c>
      <c r="I262" s="255"/>
      <c r="J262" s="240" t="s">
        <v>892</v>
      </c>
      <c r="K262" s="257" t="s">
        <v>1468</v>
      </c>
      <c r="L262" s="269">
        <v>35123200</v>
      </c>
      <c r="M262" s="269">
        <v>35263693</v>
      </c>
      <c r="N262" s="359">
        <v>44166</v>
      </c>
      <c r="O262" s="256">
        <v>1</v>
      </c>
      <c r="P262" s="256">
        <v>12</v>
      </c>
      <c r="Q262" s="256"/>
      <c r="R262" s="255"/>
      <c r="S262" s="256"/>
      <c r="T262" s="256"/>
      <c r="U262" s="259"/>
      <c r="V262" s="259"/>
      <c r="W262" s="256"/>
      <c r="X262" s="256"/>
      <c r="Y262" s="256"/>
      <c r="Z262" s="260"/>
      <c r="AA262" s="261"/>
      <c r="AB262" s="262"/>
      <c r="AC262" s="260"/>
      <c r="AD262" s="256"/>
      <c r="AE262" s="260"/>
      <c r="AF262" s="260"/>
      <c r="AG262" s="260"/>
      <c r="AH262" s="246" t="s">
        <v>1544</v>
      </c>
      <c r="AI262" s="263"/>
      <c r="AJ262" s="260"/>
      <c r="AK262" s="260"/>
      <c r="AL262" s="338">
        <v>35123200</v>
      </c>
      <c r="AM262" s="247">
        <v>35123200</v>
      </c>
      <c r="AN262" s="255"/>
      <c r="AO262" s="256" t="s">
        <v>157</v>
      </c>
      <c r="AP262" s="255" t="s">
        <v>155</v>
      </c>
      <c r="AQ262" s="240" t="s">
        <v>161</v>
      </c>
      <c r="AR262" s="264" t="s">
        <v>724</v>
      </c>
      <c r="AS262" s="256"/>
    </row>
    <row r="263" spans="1:45" s="223" customFormat="1" ht="156.75" x14ac:dyDescent="0.25">
      <c r="A263" s="356" t="s">
        <v>1623</v>
      </c>
      <c r="B263" s="255" t="s">
        <v>10</v>
      </c>
      <c r="C263" s="255" t="s">
        <v>12</v>
      </c>
      <c r="D263" s="239" t="s">
        <v>32</v>
      </c>
      <c r="E263" s="255" t="s">
        <v>84</v>
      </c>
      <c r="F263" s="239" t="s">
        <v>148</v>
      </c>
      <c r="G263" s="239" t="s">
        <v>147</v>
      </c>
      <c r="H263" s="239" t="s">
        <v>102</v>
      </c>
      <c r="I263" s="255"/>
      <c r="J263" s="240" t="s">
        <v>892</v>
      </c>
      <c r="K263" s="257" t="s">
        <v>1142</v>
      </c>
      <c r="L263" s="269">
        <v>34300000</v>
      </c>
      <c r="M263" s="269">
        <v>34437200</v>
      </c>
      <c r="N263" s="359">
        <v>44166</v>
      </c>
      <c r="O263" s="256">
        <v>1</v>
      </c>
      <c r="P263" s="256">
        <v>12</v>
      </c>
      <c r="Q263" s="256"/>
      <c r="R263" s="255"/>
      <c r="S263" s="256"/>
      <c r="T263" s="256"/>
      <c r="U263" s="259"/>
      <c r="V263" s="259"/>
      <c r="W263" s="256"/>
      <c r="X263" s="256"/>
      <c r="Y263" s="256"/>
      <c r="Z263" s="260"/>
      <c r="AA263" s="261"/>
      <c r="AB263" s="262"/>
      <c r="AC263" s="260"/>
      <c r="AD263" s="256"/>
      <c r="AE263" s="260"/>
      <c r="AF263" s="260"/>
      <c r="AG263" s="260"/>
      <c r="AH263" s="246" t="s">
        <v>1544</v>
      </c>
      <c r="AI263" s="263"/>
      <c r="AJ263" s="260"/>
      <c r="AK263" s="260"/>
      <c r="AL263" s="338">
        <v>34300000</v>
      </c>
      <c r="AM263" s="247">
        <v>34300000</v>
      </c>
      <c r="AN263" s="255"/>
      <c r="AO263" s="256" t="s">
        <v>157</v>
      </c>
      <c r="AP263" s="255" t="s">
        <v>155</v>
      </c>
      <c r="AQ263" s="240" t="s">
        <v>161</v>
      </c>
      <c r="AR263" s="264" t="s">
        <v>675</v>
      </c>
      <c r="AS263" s="256" t="s">
        <v>1143</v>
      </c>
    </row>
    <row r="264" spans="1:45" s="223" customFormat="1" ht="156.75" x14ac:dyDescent="0.25">
      <c r="A264" s="356" t="s">
        <v>1623</v>
      </c>
      <c r="B264" s="255" t="s">
        <v>10</v>
      </c>
      <c r="C264" s="255" t="s">
        <v>12</v>
      </c>
      <c r="D264" s="239" t="s">
        <v>32</v>
      </c>
      <c r="E264" s="255" t="s">
        <v>84</v>
      </c>
      <c r="F264" s="239" t="s">
        <v>148</v>
      </c>
      <c r="G264" s="239" t="s">
        <v>147</v>
      </c>
      <c r="H264" s="239" t="s">
        <v>102</v>
      </c>
      <c r="I264" s="255"/>
      <c r="J264" s="240" t="s">
        <v>892</v>
      </c>
      <c r="K264" s="257" t="s">
        <v>1144</v>
      </c>
      <c r="L264" s="269">
        <v>34300000</v>
      </c>
      <c r="M264" s="269">
        <v>34437200</v>
      </c>
      <c r="N264" s="359">
        <v>44166</v>
      </c>
      <c r="O264" s="256">
        <v>1</v>
      </c>
      <c r="P264" s="256">
        <v>12</v>
      </c>
      <c r="Q264" s="256"/>
      <c r="R264" s="255"/>
      <c r="S264" s="256"/>
      <c r="T264" s="256"/>
      <c r="U264" s="259"/>
      <c r="V264" s="259"/>
      <c r="W264" s="256"/>
      <c r="X264" s="256"/>
      <c r="Y264" s="256"/>
      <c r="Z264" s="260"/>
      <c r="AA264" s="261"/>
      <c r="AB264" s="262"/>
      <c r="AC264" s="260"/>
      <c r="AD264" s="256"/>
      <c r="AE264" s="260"/>
      <c r="AF264" s="260"/>
      <c r="AG264" s="260"/>
      <c r="AH264" s="246" t="s">
        <v>1544</v>
      </c>
      <c r="AI264" s="263"/>
      <c r="AJ264" s="260"/>
      <c r="AK264" s="260"/>
      <c r="AL264" s="338">
        <v>34300000</v>
      </c>
      <c r="AM264" s="247">
        <v>34300000</v>
      </c>
      <c r="AN264" s="255"/>
      <c r="AO264" s="256" t="s">
        <v>157</v>
      </c>
      <c r="AP264" s="255" t="s">
        <v>155</v>
      </c>
      <c r="AQ264" s="240" t="s">
        <v>161</v>
      </c>
      <c r="AR264" s="264" t="s">
        <v>675</v>
      </c>
      <c r="AS264" s="256" t="s">
        <v>1143</v>
      </c>
    </row>
    <row r="265" spans="1:45" s="223" customFormat="1" ht="171" x14ac:dyDescent="0.25">
      <c r="A265" s="356" t="s">
        <v>1623</v>
      </c>
      <c r="B265" s="255" t="s">
        <v>10</v>
      </c>
      <c r="C265" s="255" t="s">
        <v>12</v>
      </c>
      <c r="D265" s="239" t="s">
        <v>32</v>
      </c>
      <c r="E265" s="255" t="s">
        <v>84</v>
      </c>
      <c r="F265" s="239" t="s">
        <v>148</v>
      </c>
      <c r="G265" s="239" t="s">
        <v>147</v>
      </c>
      <c r="H265" s="239" t="s">
        <v>102</v>
      </c>
      <c r="I265" s="255"/>
      <c r="J265" s="240" t="s">
        <v>892</v>
      </c>
      <c r="K265" s="257" t="s">
        <v>1145</v>
      </c>
      <c r="L265" s="269">
        <v>53400000</v>
      </c>
      <c r="M265" s="269">
        <v>53613600</v>
      </c>
      <c r="N265" s="359">
        <v>44166</v>
      </c>
      <c r="O265" s="256">
        <v>1</v>
      </c>
      <c r="P265" s="256">
        <v>12</v>
      </c>
      <c r="Q265" s="256"/>
      <c r="R265" s="255"/>
      <c r="S265" s="256"/>
      <c r="T265" s="256"/>
      <c r="U265" s="259"/>
      <c r="V265" s="259"/>
      <c r="W265" s="256"/>
      <c r="X265" s="256"/>
      <c r="Y265" s="256"/>
      <c r="Z265" s="260"/>
      <c r="AA265" s="261"/>
      <c r="AB265" s="262"/>
      <c r="AC265" s="260"/>
      <c r="AD265" s="256"/>
      <c r="AE265" s="260"/>
      <c r="AF265" s="260"/>
      <c r="AG265" s="260"/>
      <c r="AH265" s="246" t="s">
        <v>1543</v>
      </c>
      <c r="AI265" s="263"/>
      <c r="AJ265" s="260"/>
      <c r="AK265" s="260"/>
      <c r="AL265" s="338">
        <v>53400000</v>
      </c>
      <c r="AM265" s="247">
        <v>53400000</v>
      </c>
      <c r="AN265" s="255"/>
      <c r="AO265" s="256" t="s">
        <v>157</v>
      </c>
      <c r="AP265" s="255" t="s">
        <v>155</v>
      </c>
      <c r="AQ265" s="240" t="s">
        <v>161</v>
      </c>
      <c r="AR265" s="264" t="s">
        <v>675</v>
      </c>
      <c r="AS265" s="256" t="s">
        <v>1146</v>
      </c>
    </row>
    <row r="266" spans="1:45" s="223" customFormat="1" ht="156.75" x14ac:dyDescent="0.25">
      <c r="A266" s="356" t="s">
        <v>1623</v>
      </c>
      <c r="B266" s="255" t="s">
        <v>10</v>
      </c>
      <c r="C266" s="255" t="s">
        <v>12</v>
      </c>
      <c r="D266" s="239" t="s">
        <v>32</v>
      </c>
      <c r="E266" s="255" t="s">
        <v>84</v>
      </c>
      <c r="F266" s="239" t="s">
        <v>148</v>
      </c>
      <c r="G266" s="239" t="s">
        <v>147</v>
      </c>
      <c r="H266" s="239" t="s">
        <v>102</v>
      </c>
      <c r="I266" s="255"/>
      <c r="J266" s="240" t="s">
        <v>892</v>
      </c>
      <c r="K266" s="257" t="s">
        <v>1147</v>
      </c>
      <c r="L266" s="269">
        <v>34300000</v>
      </c>
      <c r="M266" s="269">
        <v>34437200</v>
      </c>
      <c r="N266" s="359">
        <v>44166</v>
      </c>
      <c r="O266" s="256">
        <v>1</v>
      </c>
      <c r="P266" s="256">
        <v>12</v>
      </c>
      <c r="Q266" s="256"/>
      <c r="R266" s="255"/>
      <c r="S266" s="256"/>
      <c r="T266" s="256"/>
      <c r="U266" s="259"/>
      <c r="V266" s="259"/>
      <c r="W266" s="256"/>
      <c r="X266" s="256"/>
      <c r="Y266" s="256"/>
      <c r="Z266" s="260"/>
      <c r="AA266" s="261"/>
      <c r="AB266" s="262"/>
      <c r="AC266" s="260"/>
      <c r="AD266" s="256"/>
      <c r="AE266" s="260"/>
      <c r="AF266" s="260"/>
      <c r="AG266" s="260"/>
      <c r="AH266" s="246" t="s">
        <v>1544</v>
      </c>
      <c r="AI266" s="263"/>
      <c r="AJ266" s="260"/>
      <c r="AK266" s="260"/>
      <c r="AL266" s="338">
        <v>34300000</v>
      </c>
      <c r="AM266" s="247">
        <v>34300000</v>
      </c>
      <c r="AN266" s="255"/>
      <c r="AO266" s="256" t="s">
        <v>157</v>
      </c>
      <c r="AP266" s="255" t="s">
        <v>155</v>
      </c>
      <c r="AQ266" s="240" t="s">
        <v>161</v>
      </c>
      <c r="AR266" s="264" t="s">
        <v>675</v>
      </c>
      <c r="AS266" s="256" t="s">
        <v>1148</v>
      </c>
    </row>
    <row r="267" spans="1:45" s="223" customFormat="1" ht="142.5" x14ac:dyDescent="0.25">
      <c r="A267" s="356" t="s">
        <v>1623</v>
      </c>
      <c r="B267" s="255" t="s">
        <v>10</v>
      </c>
      <c r="C267" s="255" t="s">
        <v>12</v>
      </c>
      <c r="D267" s="239" t="s">
        <v>32</v>
      </c>
      <c r="E267" s="255" t="s">
        <v>84</v>
      </c>
      <c r="F267" s="239" t="s">
        <v>148</v>
      </c>
      <c r="G267" s="239" t="s">
        <v>147</v>
      </c>
      <c r="H267" s="239" t="s">
        <v>102</v>
      </c>
      <c r="I267" s="255"/>
      <c r="J267" s="240" t="s">
        <v>892</v>
      </c>
      <c r="K267" s="257" t="s">
        <v>1149</v>
      </c>
      <c r="L267" s="269">
        <v>35600000</v>
      </c>
      <c r="M267" s="269">
        <v>35742400</v>
      </c>
      <c r="N267" s="359">
        <v>44166</v>
      </c>
      <c r="O267" s="256">
        <v>1</v>
      </c>
      <c r="P267" s="256">
        <v>12</v>
      </c>
      <c r="Q267" s="256"/>
      <c r="R267" s="255"/>
      <c r="S267" s="256"/>
      <c r="T267" s="256"/>
      <c r="U267" s="259"/>
      <c r="V267" s="259"/>
      <c r="W267" s="256"/>
      <c r="X267" s="256"/>
      <c r="Y267" s="256"/>
      <c r="Z267" s="260"/>
      <c r="AA267" s="261"/>
      <c r="AB267" s="262"/>
      <c r="AC267" s="260"/>
      <c r="AD267" s="256"/>
      <c r="AE267" s="260"/>
      <c r="AF267" s="260"/>
      <c r="AG267" s="260"/>
      <c r="AH267" s="246" t="s">
        <v>1543</v>
      </c>
      <c r="AI267" s="263"/>
      <c r="AJ267" s="260"/>
      <c r="AK267" s="260"/>
      <c r="AL267" s="338">
        <v>35600000</v>
      </c>
      <c r="AM267" s="247">
        <v>35600000</v>
      </c>
      <c r="AN267" s="255"/>
      <c r="AO267" s="256" t="s">
        <v>157</v>
      </c>
      <c r="AP267" s="255" t="s">
        <v>155</v>
      </c>
      <c r="AQ267" s="240" t="s">
        <v>161</v>
      </c>
      <c r="AR267" s="264" t="s">
        <v>675</v>
      </c>
      <c r="AS267" s="256" t="s">
        <v>1150</v>
      </c>
    </row>
    <row r="268" spans="1:45" s="223" customFormat="1" ht="171" x14ac:dyDescent="0.25">
      <c r="A268" s="356" t="s">
        <v>1623</v>
      </c>
      <c r="B268" s="255" t="s">
        <v>10</v>
      </c>
      <c r="C268" s="255" t="s">
        <v>12</v>
      </c>
      <c r="D268" s="239" t="s">
        <v>32</v>
      </c>
      <c r="E268" s="255" t="s">
        <v>84</v>
      </c>
      <c r="F268" s="239" t="s">
        <v>148</v>
      </c>
      <c r="G268" s="239" t="s">
        <v>147</v>
      </c>
      <c r="H268" s="239" t="s">
        <v>102</v>
      </c>
      <c r="I268" s="255"/>
      <c r="J268" s="240" t="s">
        <v>892</v>
      </c>
      <c r="K268" s="257" t="s">
        <v>1151</v>
      </c>
      <c r="L268" s="269">
        <v>35600000</v>
      </c>
      <c r="M268" s="269">
        <v>35742400</v>
      </c>
      <c r="N268" s="359">
        <v>44166</v>
      </c>
      <c r="O268" s="256">
        <v>1</v>
      </c>
      <c r="P268" s="256">
        <v>12</v>
      </c>
      <c r="Q268" s="256"/>
      <c r="R268" s="255"/>
      <c r="S268" s="256"/>
      <c r="T268" s="256"/>
      <c r="U268" s="259"/>
      <c r="V268" s="259"/>
      <c r="W268" s="256"/>
      <c r="X268" s="256"/>
      <c r="Y268" s="256"/>
      <c r="Z268" s="260"/>
      <c r="AA268" s="261"/>
      <c r="AB268" s="262"/>
      <c r="AC268" s="260"/>
      <c r="AD268" s="256"/>
      <c r="AE268" s="260"/>
      <c r="AF268" s="260"/>
      <c r="AG268" s="260"/>
      <c r="AH268" s="246" t="s">
        <v>1543</v>
      </c>
      <c r="AI268" s="263"/>
      <c r="AJ268" s="260"/>
      <c r="AK268" s="260"/>
      <c r="AL268" s="338">
        <v>35600000</v>
      </c>
      <c r="AM268" s="247">
        <v>35600000</v>
      </c>
      <c r="AN268" s="255"/>
      <c r="AO268" s="256" t="s">
        <v>157</v>
      </c>
      <c r="AP268" s="255" t="s">
        <v>155</v>
      </c>
      <c r="AQ268" s="240" t="s">
        <v>161</v>
      </c>
      <c r="AR268" s="264" t="s">
        <v>675</v>
      </c>
      <c r="AS268" s="256" t="s">
        <v>1152</v>
      </c>
    </row>
    <row r="269" spans="1:45" s="223" customFormat="1" ht="142.5" x14ac:dyDescent="0.25">
      <c r="A269" s="356" t="s">
        <v>1623</v>
      </c>
      <c r="B269" s="255" t="s">
        <v>10</v>
      </c>
      <c r="C269" s="255" t="s">
        <v>12</v>
      </c>
      <c r="D269" s="239" t="s">
        <v>32</v>
      </c>
      <c r="E269" s="255" t="s">
        <v>84</v>
      </c>
      <c r="F269" s="239" t="s">
        <v>148</v>
      </c>
      <c r="G269" s="239" t="s">
        <v>147</v>
      </c>
      <c r="H269" s="239" t="s">
        <v>102</v>
      </c>
      <c r="I269" s="255"/>
      <c r="J269" s="240" t="s">
        <v>892</v>
      </c>
      <c r="K269" s="257" t="s">
        <v>1149</v>
      </c>
      <c r="L269" s="269">
        <v>34300000</v>
      </c>
      <c r="M269" s="269">
        <v>34437200</v>
      </c>
      <c r="N269" s="359">
        <v>44166</v>
      </c>
      <c r="O269" s="256">
        <v>1</v>
      </c>
      <c r="P269" s="256">
        <v>12</v>
      </c>
      <c r="Q269" s="256"/>
      <c r="R269" s="255"/>
      <c r="S269" s="256"/>
      <c r="T269" s="256"/>
      <c r="U269" s="259"/>
      <c r="V269" s="259"/>
      <c r="W269" s="256"/>
      <c r="X269" s="256"/>
      <c r="Y269" s="256"/>
      <c r="Z269" s="260"/>
      <c r="AA269" s="261"/>
      <c r="AB269" s="262"/>
      <c r="AC269" s="260"/>
      <c r="AD269" s="256"/>
      <c r="AE269" s="260"/>
      <c r="AF269" s="260"/>
      <c r="AG269" s="260"/>
      <c r="AH269" s="246" t="s">
        <v>1544</v>
      </c>
      <c r="AI269" s="263"/>
      <c r="AJ269" s="260"/>
      <c r="AK269" s="260"/>
      <c r="AL269" s="338">
        <v>34300000</v>
      </c>
      <c r="AM269" s="247">
        <v>34300000</v>
      </c>
      <c r="AN269" s="255"/>
      <c r="AO269" s="256" t="s">
        <v>157</v>
      </c>
      <c r="AP269" s="255" t="s">
        <v>155</v>
      </c>
      <c r="AQ269" s="240" t="s">
        <v>161</v>
      </c>
      <c r="AR269" s="264" t="s">
        <v>675</v>
      </c>
      <c r="AS269" s="256" t="s">
        <v>1153</v>
      </c>
    </row>
    <row r="270" spans="1:45" s="223" customFormat="1" ht="242.25" x14ac:dyDescent="0.25">
      <c r="A270" s="356" t="s">
        <v>1623</v>
      </c>
      <c r="B270" s="255" t="s">
        <v>10</v>
      </c>
      <c r="C270" s="255" t="s">
        <v>12</v>
      </c>
      <c r="D270" s="239" t="s">
        <v>32</v>
      </c>
      <c r="E270" s="255" t="s">
        <v>84</v>
      </c>
      <c r="F270" s="239" t="s">
        <v>148</v>
      </c>
      <c r="G270" s="239" t="s">
        <v>147</v>
      </c>
      <c r="H270" s="239" t="s">
        <v>102</v>
      </c>
      <c r="I270" s="255"/>
      <c r="J270" s="240" t="s">
        <v>892</v>
      </c>
      <c r="K270" s="257" t="s">
        <v>1154</v>
      </c>
      <c r="L270" s="269">
        <v>45733333</v>
      </c>
      <c r="M270" s="269">
        <v>45916266</v>
      </c>
      <c r="N270" s="359">
        <v>44166</v>
      </c>
      <c r="O270" s="256">
        <v>1</v>
      </c>
      <c r="P270" s="256">
        <v>12</v>
      </c>
      <c r="Q270" s="256"/>
      <c r="R270" s="255"/>
      <c r="S270" s="256"/>
      <c r="T270" s="256"/>
      <c r="U270" s="259"/>
      <c r="V270" s="259"/>
      <c r="W270" s="256"/>
      <c r="X270" s="256"/>
      <c r="Y270" s="256"/>
      <c r="Z270" s="260"/>
      <c r="AA270" s="261"/>
      <c r="AB270" s="262"/>
      <c r="AC270" s="260"/>
      <c r="AD270" s="256"/>
      <c r="AE270" s="260"/>
      <c r="AF270" s="260"/>
      <c r="AG270" s="260"/>
      <c r="AH270" s="246" t="s">
        <v>1544</v>
      </c>
      <c r="AI270" s="263"/>
      <c r="AJ270" s="260"/>
      <c r="AK270" s="260"/>
      <c r="AL270" s="338">
        <v>45733333</v>
      </c>
      <c r="AM270" s="247">
        <v>45733333</v>
      </c>
      <c r="AN270" s="255"/>
      <c r="AO270" s="256" t="s">
        <v>157</v>
      </c>
      <c r="AP270" s="255" t="s">
        <v>155</v>
      </c>
      <c r="AQ270" s="240" t="s">
        <v>161</v>
      </c>
      <c r="AR270" s="264" t="s">
        <v>675</v>
      </c>
      <c r="AS270" s="256" t="s">
        <v>1155</v>
      </c>
    </row>
    <row r="271" spans="1:45" s="223" customFormat="1" ht="199.5" x14ac:dyDescent="0.25">
      <c r="A271" s="356" t="s">
        <v>1623</v>
      </c>
      <c r="B271" s="255" t="s">
        <v>10</v>
      </c>
      <c r="C271" s="255" t="s">
        <v>12</v>
      </c>
      <c r="D271" s="239" t="s">
        <v>32</v>
      </c>
      <c r="E271" s="255" t="s">
        <v>84</v>
      </c>
      <c r="F271" s="239" t="s">
        <v>148</v>
      </c>
      <c r="G271" s="239" t="s">
        <v>147</v>
      </c>
      <c r="H271" s="239" t="s">
        <v>102</v>
      </c>
      <c r="I271" s="255"/>
      <c r="J271" s="240" t="s">
        <v>892</v>
      </c>
      <c r="K271" s="257" t="s">
        <v>1156</v>
      </c>
      <c r="L271" s="269">
        <v>37973333</v>
      </c>
      <c r="M271" s="269">
        <v>38125226</v>
      </c>
      <c r="N271" s="359">
        <v>44166</v>
      </c>
      <c r="O271" s="256">
        <v>1</v>
      </c>
      <c r="P271" s="256">
        <v>12</v>
      </c>
      <c r="Q271" s="256"/>
      <c r="R271" s="255"/>
      <c r="S271" s="256"/>
      <c r="T271" s="256"/>
      <c r="U271" s="259"/>
      <c r="V271" s="259"/>
      <c r="W271" s="256"/>
      <c r="X271" s="256"/>
      <c r="Y271" s="256"/>
      <c r="Z271" s="260"/>
      <c r="AA271" s="261"/>
      <c r="AB271" s="262"/>
      <c r="AC271" s="260"/>
      <c r="AD271" s="256"/>
      <c r="AE271" s="260"/>
      <c r="AF271" s="260"/>
      <c r="AG271" s="260"/>
      <c r="AH271" s="246" t="s">
        <v>1543</v>
      </c>
      <c r="AI271" s="263"/>
      <c r="AJ271" s="260"/>
      <c r="AK271" s="260"/>
      <c r="AL271" s="338">
        <v>37973333</v>
      </c>
      <c r="AM271" s="247">
        <v>37973333</v>
      </c>
      <c r="AN271" s="255"/>
      <c r="AO271" s="256" t="s">
        <v>157</v>
      </c>
      <c r="AP271" s="255" t="s">
        <v>155</v>
      </c>
      <c r="AQ271" s="240" t="s">
        <v>161</v>
      </c>
      <c r="AR271" s="264" t="s">
        <v>675</v>
      </c>
      <c r="AS271" s="256" t="s">
        <v>1157</v>
      </c>
    </row>
    <row r="272" spans="1:45" s="223" customFormat="1" ht="213.75" x14ac:dyDescent="0.25">
      <c r="A272" s="356" t="s">
        <v>1623</v>
      </c>
      <c r="B272" s="255" t="s">
        <v>10</v>
      </c>
      <c r="C272" s="255" t="s">
        <v>12</v>
      </c>
      <c r="D272" s="239" t="s">
        <v>32</v>
      </c>
      <c r="E272" s="255" t="s">
        <v>84</v>
      </c>
      <c r="F272" s="239" t="s">
        <v>148</v>
      </c>
      <c r="G272" s="239" t="s">
        <v>147</v>
      </c>
      <c r="H272" s="239" t="s">
        <v>102</v>
      </c>
      <c r="I272" s="255"/>
      <c r="J272" s="240" t="s">
        <v>892</v>
      </c>
      <c r="K272" s="257" t="s">
        <v>1158</v>
      </c>
      <c r="L272" s="269">
        <v>34300000</v>
      </c>
      <c r="M272" s="269">
        <v>34437200</v>
      </c>
      <c r="N272" s="359">
        <v>44166</v>
      </c>
      <c r="O272" s="256">
        <v>1</v>
      </c>
      <c r="P272" s="256">
        <v>12</v>
      </c>
      <c r="Q272" s="256"/>
      <c r="R272" s="255"/>
      <c r="S272" s="256"/>
      <c r="T272" s="256"/>
      <c r="U272" s="259"/>
      <c r="V272" s="259"/>
      <c r="W272" s="256"/>
      <c r="X272" s="256"/>
      <c r="Y272" s="256"/>
      <c r="Z272" s="260"/>
      <c r="AA272" s="261"/>
      <c r="AB272" s="262"/>
      <c r="AC272" s="260"/>
      <c r="AD272" s="256"/>
      <c r="AE272" s="260"/>
      <c r="AF272" s="260"/>
      <c r="AG272" s="260"/>
      <c r="AH272" s="246" t="s">
        <v>1544</v>
      </c>
      <c r="AI272" s="263"/>
      <c r="AJ272" s="260"/>
      <c r="AK272" s="260"/>
      <c r="AL272" s="338">
        <v>34300000</v>
      </c>
      <c r="AM272" s="247">
        <v>34300000</v>
      </c>
      <c r="AN272" s="255"/>
      <c r="AO272" s="256" t="s">
        <v>157</v>
      </c>
      <c r="AP272" s="255" t="s">
        <v>155</v>
      </c>
      <c r="AQ272" s="240" t="s">
        <v>161</v>
      </c>
      <c r="AR272" s="264" t="s">
        <v>675</v>
      </c>
      <c r="AS272" s="256" t="s">
        <v>1159</v>
      </c>
    </row>
    <row r="273" spans="1:45" s="223" customFormat="1" ht="99.75" x14ac:dyDescent="0.25">
      <c r="A273" s="356" t="s">
        <v>1623</v>
      </c>
      <c r="B273" s="255" t="s">
        <v>10</v>
      </c>
      <c r="C273" s="255" t="s">
        <v>12</v>
      </c>
      <c r="D273" s="240" t="s">
        <v>32</v>
      </c>
      <c r="E273" s="255" t="s">
        <v>84</v>
      </c>
      <c r="F273" s="255" t="s">
        <v>148</v>
      </c>
      <c r="G273" s="255" t="s">
        <v>147</v>
      </c>
      <c r="H273" s="255" t="s">
        <v>102</v>
      </c>
      <c r="I273" s="255"/>
      <c r="J273" s="240" t="s">
        <v>892</v>
      </c>
      <c r="K273" s="257" t="s">
        <v>1607</v>
      </c>
      <c r="L273" s="271">
        <v>7267159655</v>
      </c>
      <c r="M273" s="271">
        <v>7296228294</v>
      </c>
      <c r="N273" s="370">
        <v>44136</v>
      </c>
      <c r="O273" s="256">
        <v>2</v>
      </c>
      <c r="P273" s="256">
        <v>12</v>
      </c>
      <c r="Q273" s="256"/>
      <c r="R273" s="255"/>
      <c r="S273" s="256"/>
      <c r="T273" s="256"/>
      <c r="U273" s="259"/>
      <c r="V273" s="259"/>
      <c r="W273" s="256"/>
      <c r="X273" s="256"/>
      <c r="Y273" s="256"/>
      <c r="Z273" s="260"/>
      <c r="AA273" s="261"/>
      <c r="AB273" s="262"/>
      <c r="AC273" s="260"/>
      <c r="AD273" s="256"/>
      <c r="AE273" s="260"/>
      <c r="AF273" s="260"/>
      <c r="AG273" s="260"/>
      <c r="AH273" s="260"/>
      <c r="AI273" s="263"/>
      <c r="AJ273" s="260"/>
      <c r="AK273" s="260"/>
      <c r="AL273" s="338">
        <v>7267159655</v>
      </c>
      <c r="AM273" s="247">
        <v>7267159655</v>
      </c>
      <c r="AN273" s="255"/>
      <c r="AO273" s="256" t="s">
        <v>159</v>
      </c>
      <c r="AP273" s="255" t="s">
        <v>155</v>
      </c>
      <c r="AQ273" s="256" t="s">
        <v>156</v>
      </c>
      <c r="AR273" s="264" t="s">
        <v>725</v>
      </c>
      <c r="AS273" s="256"/>
    </row>
    <row r="274" spans="1:45" s="223" customFormat="1" ht="28.5" x14ac:dyDescent="0.25">
      <c r="A274" s="356" t="s">
        <v>1623</v>
      </c>
      <c r="B274" s="255" t="s">
        <v>10</v>
      </c>
      <c r="C274" s="255" t="s">
        <v>12</v>
      </c>
      <c r="D274" s="240" t="s">
        <v>32</v>
      </c>
      <c r="E274" s="255" t="s">
        <v>84</v>
      </c>
      <c r="F274" s="255" t="s">
        <v>148</v>
      </c>
      <c r="G274" s="255" t="s">
        <v>147</v>
      </c>
      <c r="H274" s="255" t="s">
        <v>102</v>
      </c>
      <c r="I274" s="255"/>
      <c r="J274" s="240"/>
      <c r="K274" s="257" t="s">
        <v>1608</v>
      </c>
      <c r="L274" s="271">
        <v>954181499</v>
      </c>
      <c r="M274" s="271">
        <v>957998225</v>
      </c>
      <c r="N274" s="370">
        <v>44136</v>
      </c>
      <c r="O274" s="256">
        <v>2</v>
      </c>
      <c r="P274" s="256">
        <v>12</v>
      </c>
      <c r="Q274" s="256"/>
      <c r="R274" s="255" t="s">
        <v>892</v>
      </c>
      <c r="S274" s="256"/>
      <c r="T274" s="256" t="s">
        <v>892</v>
      </c>
      <c r="U274" s="259"/>
      <c r="V274" s="259"/>
      <c r="W274" s="256"/>
      <c r="X274" s="256"/>
      <c r="Y274" s="256"/>
      <c r="Z274" s="260"/>
      <c r="AA274" s="261"/>
      <c r="AB274" s="262"/>
      <c r="AC274" s="260"/>
      <c r="AD274" s="256"/>
      <c r="AE274" s="260"/>
      <c r="AF274" s="260"/>
      <c r="AG274" s="260"/>
      <c r="AH274" s="260"/>
      <c r="AI274" s="263"/>
      <c r="AJ274" s="260"/>
      <c r="AK274" s="260"/>
      <c r="AL274" s="338">
        <v>954181499</v>
      </c>
      <c r="AM274" s="247">
        <v>954181499</v>
      </c>
      <c r="AN274" s="255"/>
      <c r="AO274" s="256" t="s">
        <v>159</v>
      </c>
      <c r="AP274" s="255" t="s">
        <v>155</v>
      </c>
      <c r="AQ274" s="256" t="s">
        <v>156</v>
      </c>
      <c r="AR274" s="264"/>
      <c r="AS274" s="256"/>
    </row>
    <row r="275" spans="1:45" s="223" customFormat="1" ht="99.75" x14ac:dyDescent="0.25">
      <c r="A275" s="356" t="s">
        <v>1623</v>
      </c>
      <c r="B275" s="255" t="s">
        <v>10</v>
      </c>
      <c r="C275" s="255" t="s">
        <v>12</v>
      </c>
      <c r="D275" s="240" t="s">
        <v>32</v>
      </c>
      <c r="E275" s="255" t="s">
        <v>84</v>
      </c>
      <c r="F275" s="255" t="s">
        <v>148</v>
      </c>
      <c r="G275" s="255" t="s">
        <v>147</v>
      </c>
      <c r="H275" s="255" t="s">
        <v>116</v>
      </c>
      <c r="I275" s="255" t="s">
        <v>145</v>
      </c>
      <c r="J275" s="240" t="s">
        <v>402</v>
      </c>
      <c r="K275" s="257" t="s">
        <v>1609</v>
      </c>
      <c r="L275" s="271">
        <v>5358318103</v>
      </c>
      <c r="M275" s="271">
        <v>5379751375</v>
      </c>
      <c r="N275" s="370">
        <v>44136</v>
      </c>
      <c r="O275" s="256">
        <v>2</v>
      </c>
      <c r="P275" s="256">
        <v>12</v>
      </c>
      <c r="Q275" s="256"/>
      <c r="R275" s="255"/>
      <c r="S275" s="256"/>
      <c r="T275" s="256"/>
      <c r="U275" s="259"/>
      <c r="V275" s="259"/>
      <c r="W275" s="256"/>
      <c r="X275" s="256"/>
      <c r="Y275" s="256"/>
      <c r="Z275" s="260"/>
      <c r="AA275" s="261"/>
      <c r="AB275" s="262"/>
      <c r="AC275" s="260"/>
      <c r="AD275" s="256"/>
      <c r="AE275" s="260"/>
      <c r="AF275" s="260"/>
      <c r="AG275" s="260"/>
      <c r="AH275" s="260"/>
      <c r="AI275" s="263"/>
      <c r="AJ275" s="260"/>
      <c r="AK275" s="260"/>
      <c r="AL275" s="338">
        <v>5358318103</v>
      </c>
      <c r="AM275" s="247">
        <v>5358318103</v>
      </c>
      <c r="AN275" s="255"/>
      <c r="AO275" s="256" t="s">
        <v>159</v>
      </c>
      <c r="AP275" s="255" t="s">
        <v>155</v>
      </c>
      <c r="AQ275" s="256" t="s">
        <v>156</v>
      </c>
      <c r="AR275" s="264" t="s">
        <v>725</v>
      </c>
      <c r="AS275" s="256"/>
    </row>
    <row r="276" spans="1:45" s="223" customFormat="1" ht="99.75" x14ac:dyDescent="0.25">
      <c r="A276" s="356" t="s">
        <v>1623</v>
      </c>
      <c r="B276" s="255" t="s">
        <v>10</v>
      </c>
      <c r="C276" s="255" t="s">
        <v>12</v>
      </c>
      <c r="D276" s="240" t="s">
        <v>32</v>
      </c>
      <c r="E276" s="255" t="s">
        <v>84</v>
      </c>
      <c r="F276" s="255" t="s">
        <v>148</v>
      </c>
      <c r="G276" s="255" t="s">
        <v>147</v>
      </c>
      <c r="H276" s="255" t="s">
        <v>102</v>
      </c>
      <c r="I276" s="239" t="s">
        <v>126</v>
      </c>
      <c r="J276" s="240" t="s">
        <v>415</v>
      </c>
      <c r="K276" s="257" t="s">
        <v>1606</v>
      </c>
      <c r="L276" s="271">
        <v>22124731482</v>
      </c>
      <c r="M276" s="271">
        <v>22213230408</v>
      </c>
      <c r="N276" s="370">
        <v>44136</v>
      </c>
      <c r="O276" s="256">
        <v>2</v>
      </c>
      <c r="P276" s="256">
        <v>12</v>
      </c>
      <c r="Q276" s="256"/>
      <c r="R276" s="255"/>
      <c r="S276" s="256"/>
      <c r="T276" s="256"/>
      <c r="U276" s="259"/>
      <c r="V276" s="259"/>
      <c r="W276" s="256"/>
      <c r="X276" s="256"/>
      <c r="Y276" s="256"/>
      <c r="Z276" s="260"/>
      <c r="AA276" s="261"/>
      <c r="AB276" s="262"/>
      <c r="AC276" s="260"/>
      <c r="AD276" s="256"/>
      <c r="AE276" s="260"/>
      <c r="AF276" s="260"/>
      <c r="AG276" s="260"/>
      <c r="AH276" s="260"/>
      <c r="AI276" s="263"/>
      <c r="AJ276" s="260"/>
      <c r="AK276" s="260"/>
      <c r="AL276" s="338">
        <v>22124731482</v>
      </c>
      <c r="AM276" s="247">
        <v>22124731482</v>
      </c>
      <c r="AN276" s="255"/>
      <c r="AO276" s="256" t="s">
        <v>159</v>
      </c>
      <c r="AP276" s="255" t="s">
        <v>155</v>
      </c>
      <c r="AQ276" s="256" t="s">
        <v>156</v>
      </c>
      <c r="AR276" s="264" t="s">
        <v>725</v>
      </c>
      <c r="AS276" s="256"/>
    </row>
    <row r="277" spans="1:45" s="223" customFormat="1" ht="228" x14ac:dyDescent="0.25">
      <c r="A277" s="356" t="s">
        <v>1623</v>
      </c>
      <c r="B277" s="255" t="s">
        <v>10</v>
      </c>
      <c r="C277" s="255" t="s">
        <v>14</v>
      </c>
      <c r="D277" s="239" t="s">
        <v>33</v>
      </c>
      <c r="E277" s="255" t="s">
        <v>84</v>
      </c>
      <c r="F277" s="239" t="s">
        <v>148</v>
      </c>
      <c r="G277" s="239" t="s">
        <v>147</v>
      </c>
      <c r="H277" s="239" t="s">
        <v>102</v>
      </c>
      <c r="I277" s="255"/>
      <c r="J277" s="240" t="s">
        <v>892</v>
      </c>
      <c r="K277" s="272" t="s">
        <v>1160</v>
      </c>
      <c r="L277" s="270">
        <v>44590000</v>
      </c>
      <c r="M277" s="270">
        <v>44768360</v>
      </c>
      <c r="N277" s="359">
        <v>44166</v>
      </c>
      <c r="O277" s="256">
        <v>1</v>
      </c>
      <c r="P277" s="256">
        <v>12</v>
      </c>
      <c r="Q277" s="256"/>
      <c r="R277" s="255"/>
      <c r="S277" s="256"/>
      <c r="T277" s="256"/>
      <c r="U277" s="259"/>
      <c r="V277" s="259"/>
      <c r="W277" s="256"/>
      <c r="X277" s="256"/>
      <c r="Y277" s="256"/>
      <c r="Z277" s="260"/>
      <c r="AA277" s="261"/>
      <c r="AB277" s="262"/>
      <c r="AC277" s="260"/>
      <c r="AD277" s="256"/>
      <c r="AE277" s="260"/>
      <c r="AF277" s="260"/>
      <c r="AG277" s="260"/>
      <c r="AH277" s="260"/>
      <c r="AI277" s="263"/>
      <c r="AJ277" s="260"/>
      <c r="AK277" s="260"/>
      <c r="AL277" s="338">
        <v>44590000</v>
      </c>
      <c r="AM277" s="247">
        <v>44590000</v>
      </c>
      <c r="AN277" s="255"/>
      <c r="AO277" s="256" t="s">
        <v>157</v>
      </c>
      <c r="AP277" s="255" t="s">
        <v>155</v>
      </c>
      <c r="AQ277" s="240" t="s">
        <v>161</v>
      </c>
      <c r="AR277" s="264" t="s">
        <v>729</v>
      </c>
      <c r="AS277" s="256" t="s">
        <v>1161</v>
      </c>
    </row>
    <row r="278" spans="1:45" s="223" customFormat="1" ht="128.25" x14ac:dyDescent="0.25">
      <c r="A278" s="356" t="s">
        <v>1623</v>
      </c>
      <c r="B278" s="255" t="s">
        <v>10</v>
      </c>
      <c r="C278" s="255" t="s">
        <v>14</v>
      </c>
      <c r="D278" s="239" t="s">
        <v>33</v>
      </c>
      <c r="E278" s="255" t="s">
        <v>84</v>
      </c>
      <c r="F278" s="239" t="s">
        <v>148</v>
      </c>
      <c r="G278" s="239" t="s">
        <v>147</v>
      </c>
      <c r="H278" s="239" t="s">
        <v>102</v>
      </c>
      <c r="I278" s="255"/>
      <c r="J278" s="240" t="s">
        <v>892</v>
      </c>
      <c r="K278" s="272" t="s">
        <v>1162</v>
      </c>
      <c r="L278" s="270">
        <v>51026667</v>
      </c>
      <c r="M278" s="270">
        <v>51230774</v>
      </c>
      <c r="N278" s="359">
        <v>44166</v>
      </c>
      <c r="O278" s="256">
        <v>1</v>
      </c>
      <c r="P278" s="256">
        <v>12</v>
      </c>
      <c r="Q278" s="256"/>
      <c r="R278" s="255"/>
      <c r="S278" s="256"/>
      <c r="T278" s="256"/>
      <c r="U278" s="259"/>
      <c r="V278" s="259"/>
      <c r="W278" s="256"/>
      <c r="X278" s="256"/>
      <c r="Y278" s="256"/>
      <c r="Z278" s="260"/>
      <c r="AA278" s="261"/>
      <c r="AB278" s="262"/>
      <c r="AC278" s="260"/>
      <c r="AD278" s="256"/>
      <c r="AE278" s="260"/>
      <c r="AF278" s="260"/>
      <c r="AG278" s="260"/>
      <c r="AH278" s="260"/>
      <c r="AI278" s="263"/>
      <c r="AJ278" s="260"/>
      <c r="AK278" s="260"/>
      <c r="AL278" s="338">
        <v>51026667</v>
      </c>
      <c r="AM278" s="247">
        <v>51026667</v>
      </c>
      <c r="AN278" s="255"/>
      <c r="AO278" s="256" t="s">
        <v>157</v>
      </c>
      <c r="AP278" s="255" t="s">
        <v>155</v>
      </c>
      <c r="AQ278" s="240" t="s">
        <v>161</v>
      </c>
      <c r="AR278" s="264" t="s">
        <v>729</v>
      </c>
      <c r="AS278" s="256" t="s">
        <v>1163</v>
      </c>
    </row>
    <row r="279" spans="1:45" s="223" customFormat="1" ht="128.25" x14ac:dyDescent="0.25">
      <c r="A279" s="356" t="s">
        <v>1623</v>
      </c>
      <c r="B279" s="255" t="s">
        <v>10</v>
      </c>
      <c r="C279" s="255" t="s">
        <v>14</v>
      </c>
      <c r="D279" s="239" t="s">
        <v>33</v>
      </c>
      <c r="E279" s="255" t="s">
        <v>84</v>
      </c>
      <c r="F279" s="239" t="s">
        <v>148</v>
      </c>
      <c r="G279" s="239" t="s">
        <v>147</v>
      </c>
      <c r="H279" s="239" t="s">
        <v>102</v>
      </c>
      <c r="I279" s="255"/>
      <c r="J279" s="240" t="s">
        <v>892</v>
      </c>
      <c r="K279" s="272" t="s">
        <v>1164</v>
      </c>
      <c r="L279" s="269">
        <v>49163333</v>
      </c>
      <c r="M279" s="269">
        <v>49359986</v>
      </c>
      <c r="N279" s="359">
        <v>44166</v>
      </c>
      <c r="O279" s="256">
        <v>1</v>
      </c>
      <c r="P279" s="256">
        <v>12</v>
      </c>
      <c r="Q279" s="256"/>
      <c r="R279" s="255"/>
      <c r="S279" s="256"/>
      <c r="T279" s="256"/>
      <c r="U279" s="259"/>
      <c r="V279" s="259"/>
      <c r="W279" s="256"/>
      <c r="X279" s="256"/>
      <c r="Y279" s="256"/>
      <c r="Z279" s="260"/>
      <c r="AA279" s="261"/>
      <c r="AB279" s="262"/>
      <c r="AC279" s="260"/>
      <c r="AD279" s="256"/>
      <c r="AE279" s="260"/>
      <c r="AF279" s="260"/>
      <c r="AG279" s="260"/>
      <c r="AH279" s="260"/>
      <c r="AI279" s="263"/>
      <c r="AJ279" s="260"/>
      <c r="AK279" s="260"/>
      <c r="AL279" s="338">
        <v>49163333</v>
      </c>
      <c r="AM279" s="247">
        <v>49163333</v>
      </c>
      <c r="AN279" s="255"/>
      <c r="AO279" s="256" t="s">
        <v>157</v>
      </c>
      <c r="AP279" s="255" t="s">
        <v>155</v>
      </c>
      <c r="AQ279" s="240" t="s">
        <v>161</v>
      </c>
      <c r="AR279" s="264" t="s">
        <v>729</v>
      </c>
      <c r="AS279" s="256" t="s">
        <v>1165</v>
      </c>
    </row>
    <row r="280" spans="1:45" s="223" customFormat="1" ht="128.25" x14ac:dyDescent="0.25">
      <c r="A280" s="356" t="s">
        <v>1623</v>
      </c>
      <c r="B280" s="255" t="s">
        <v>10</v>
      </c>
      <c r="C280" s="255" t="s">
        <v>14</v>
      </c>
      <c r="D280" s="239" t="s">
        <v>33</v>
      </c>
      <c r="E280" s="255" t="s">
        <v>84</v>
      </c>
      <c r="F280" s="239" t="s">
        <v>148</v>
      </c>
      <c r="G280" s="239" t="s">
        <v>147</v>
      </c>
      <c r="H280" s="239" t="s">
        <v>102</v>
      </c>
      <c r="I280" s="255"/>
      <c r="J280" s="240" t="s">
        <v>892</v>
      </c>
      <c r="K280" s="257" t="s">
        <v>1166</v>
      </c>
      <c r="L280" s="269">
        <v>52213333</v>
      </c>
      <c r="M280" s="269">
        <v>52422186</v>
      </c>
      <c r="N280" s="359">
        <v>44166</v>
      </c>
      <c r="O280" s="256">
        <v>1</v>
      </c>
      <c r="P280" s="256">
        <v>12</v>
      </c>
      <c r="Q280" s="256"/>
      <c r="R280" s="255"/>
      <c r="S280" s="256"/>
      <c r="T280" s="256"/>
      <c r="U280" s="259"/>
      <c r="V280" s="259"/>
      <c r="W280" s="256"/>
      <c r="X280" s="256"/>
      <c r="Y280" s="256"/>
      <c r="Z280" s="260"/>
      <c r="AA280" s="261"/>
      <c r="AB280" s="262"/>
      <c r="AC280" s="260"/>
      <c r="AD280" s="256"/>
      <c r="AE280" s="260"/>
      <c r="AF280" s="260"/>
      <c r="AG280" s="260"/>
      <c r="AH280" s="260"/>
      <c r="AI280" s="263"/>
      <c r="AJ280" s="260"/>
      <c r="AK280" s="260"/>
      <c r="AL280" s="338">
        <v>52213333</v>
      </c>
      <c r="AM280" s="247">
        <v>52213333</v>
      </c>
      <c r="AN280" s="255"/>
      <c r="AO280" s="256" t="s">
        <v>157</v>
      </c>
      <c r="AP280" s="255" t="s">
        <v>155</v>
      </c>
      <c r="AQ280" s="240" t="s">
        <v>161</v>
      </c>
      <c r="AR280" s="264" t="s">
        <v>729</v>
      </c>
      <c r="AS280" s="256" t="s">
        <v>1165</v>
      </c>
    </row>
    <row r="281" spans="1:45" s="223" customFormat="1" ht="128.25" x14ac:dyDescent="0.25">
      <c r="A281" s="356" t="s">
        <v>1623</v>
      </c>
      <c r="B281" s="255" t="s">
        <v>10</v>
      </c>
      <c r="C281" s="255" t="s">
        <v>14</v>
      </c>
      <c r="D281" s="239" t="s">
        <v>33</v>
      </c>
      <c r="E281" s="255" t="s">
        <v>84</v>
      </c>
      <c r="F281" s="239" t="s">
        <v>148</v>
      </c>
      <c r="G281" s="239" t="s">
        <v>147</v>
      </c>
      <c r="H281" s="239" t="s">
        <v>102</v>
      </c>
      <c r="I281" s="255"/>
      <c r="J281" s="240" t="s">
        <v>892</v>
      </c>
      <c r="K281" s="257" t="s">
        <v>1167</v>
      </c>
      <c r="L281" s="269">
        <v>52213333</v>
      </c>
      <c r="M281" s="269">
        <v>52422186</v>
      </c>
      <c r="N281" s="359">
        <v>44166</v>
      </c>
      <c r="O281" s="256">
        <v>1</v>
      </c>
      <c r="P281" s="256">
        <v>12</v>
      </c>
      <c r="Q281" s="256"/>
      <c r="R281" s="255"/>
      <c r="S281" s="256"/>
      <c r="T281" s="256"/>
      <c r="U281" s="259"/>
      <c r="V281" s="259"/>
      <c r="W281" s="256"/>
      <c r="X281" s="256"/>
      <c r="Y281" s="256"/>
      <c r="Z281" s="260"/>
      <c r="AA281" s="261"/>
      <c r="AB281" s="262"/>
      <c r="AC281" s="260"/>
      <c r="AD281" s="256"/>
      <c r="AE281" s="260"/>
      <c r="AF281" s="260"/>
      <c r="AG281" s="260"/>
      <c r="AH281" s="260"/>
      <c r="AI281" s="263"/>
      <c r="AJ281" s="260"/>
      <c r="AK281" s="260"/>
      <c r="AL281" s="338">
        <v>52213333</v>
      </c>
      <c r="AM281" s="247">
        <v>52213333</v>
      </c>
      <c r="AN281" s="255"/>
      <c r="AO281" s="256" t="s">
        <v>157</v>
      </c>
      <c r="AP281" s="255" t="s">
        <v>155</v>
      </c>
      <c r="AQ281" s="240" t="s">
        <v>161</v>
      </c>
      <c r="AR281" s="264" t="s">
        <v>729</v>
      </c>
      <c r="AS281" s="256" t="s">
        <v>1165</v>
      </c>
    </row>
    <row r="282" spans="1:45" s="223" customFormat="1" ht="128.25" x14ac:dyDescent="0.25">
      <c r="A282" s="356" t="s">
        <v>1623</v>
      </c>
      <c r="B282" s="255" t="s">
        <v>10</v>
      </c>
      <c r="C282" s="255" t="s">
        <v>14</v>
      </c>
      <c r="D282" s="239" t="s">
        <v>33</v>
      </c>
      <c r="E282" s="255" t="s">
        <v>84</v>
      </c>
      <c r="F282" s="239" t="s">
        <v>148</v>
      </c>
      <c r="G282" s="239" t="s">
        <v>147</v>
      </c>
      <c r="H282" s="239" t="s">
        <v>102</v>
      </c>
      <c r="I282" s="255"/>
      <c r="J282" s="240" t="s">
        <v>892</v>
      </c>
      <c r="K282" s="257" t="s">
        <v>1167</v>
      </c>
      <c r="L282" s="269">
        <v>52213333</v>
      </c>
      <c r="M282" s="269">
        <v>52422186</v>
      </c>
      <c r="N282" s="359">
        <v>44166</v>
      </c>
      <c r="O282" s="256">
        <v>1</v>
      </c>
      <c r="P282" s="256">
        <v>12</v>
      </c>
      <c r="Q282" s="256"/>
      <c r="R282" s="255"/>
      <c r="S282" s="256"/>
      <c r="T282" s="256"/>
      <c r="U282" s="259"/>
      <c r="V282" s="259"/>
      <c r="W282" s="256"/>
      <c r="X282" s="256"/>
      <c r="Y282" s="256"/>
      <c r="Z282" s="260"/>
      <c r="AA282" s="261"/>
      <c r="AB282" s="262"/>
      <c r="AC282" s="260"/>
      <c r="AD282" s="256"/>
      <c r="AE282" s="260"/>
      <c r="AF282" s="260"/>
      <c r="AG282" s="260"/>
      <c r="AH282" s="260"/>
      <c r="AI282" s="263"/>
      <c r="AJ282" s="260"/>
      <c r="AK282" s="260"/>
      <c r="AL282" s="338">
        <v>52213333</v>
      </c>
      <c r="AM282" s="247">
        <v>52213333</v>
      </c>
      <c r="AN282" s="255"/>
      <c r="AO282" s="256" t="s">
        <v>157</v>
      </c>
      <c r="AP282" s="255" t="s">
        <v>155</v>
      </c>
      <c r="AQ282" s="240" t="s">
        <v>161</v>
      </c>
      <c r="AR282" s="264" t="s">
        <v>729</v>
      </c>
      <c r="AS282" s="256" t="s">
        <v>1168</v>
      </c>
    </row>
    <row r="283" spans="1:45" s="223" customFormat="1" ht="128.25" x14ac:dyDescent="0.25">
      <c r="A283" s="356" t="s">
        <v>1623</v>
      </c>
      <c r="B283" s="255" t="s">
        <v>10</v>
      </c>
      <c r="C283" s="255" t="s">
        <v>14</v>
      </c>
      <c r="D283" s="239" t="s">
        <v>33</v>
      </c>
      <c r="E283" s="255" t="s">
        <v>84</v>
      </c>
      <c r="F283" s="239" t="s">
        <v>148</v>
      </c>
      <c r="G283" s="239" t="s">
        <v>147</v>
      </c>
      <c r="H283" s="239" t="s">
        <v>102</v>
      </c>
      <c r="I283" s="255"/>
      <c r="J283" s="240" t="s">
        <v>892</v>
      </c>
      <c r="K283" s="257" t="s">
        <v>1167</v>
      </c>
      <c r="L283" s="269">
        <v>52213333</v>
      </c>
      <c r="M283" s="269">
        <v>52422186</v>
      </c>
      <c r="N283" s="359">
        <v>44166</v>
      </c>
      <c r="O283" s="256">
        <v>1</v>
      </c>
      <c r="P283" s="256">
        <v>12</v>
      </c>
      <c r="Q283" s="256"/>
      <c r="R283" s="255"/>
      <c r="S283" s="256"/>
      <c r="T283" s="256"/>
      <c r="U283" s="259"/>
      <c r="V283" s="259"/>
      <c r="W283" s="256"/>
      <c r="X283" s="256"/>
      <c r="Y283" s="256"/>
      <c r="Z283" s="260"/>
      <c r="AA283" s="261"/>
      <c r="AB283" s="262"/>
      <c r="AC283" s="260"/>
      <c r="AD283" s="256"/>
      <c r="AE283" s="260"/>
      <c r="AF283" s="260"/>
      <c r="AG283" s="260"/>
      <c r="AH283" s="260"/>
      <c r="AI283" s="263"/>
      <c r="AJ283" s="260"/>
      <c r="AK283" s="260"/>
      <c r="AL283" s="338">
        <v>52213333</v>
      </c>
      <c r="AM283" s="247">
        <v>52213333</v>
      </c>
      <c r="AN283" s="255"/>
      <c r="AO283" s="256" t="s">
        <v>157</v>
      </c>
      <c r="AP283" s="255" t="s">
        <v>155</v>
      </c>
      <c r="AQ283" s="240" t="s">
        <v>161</v>
      </c>
      <c r="AR283" s="264" t="s">
        <v>729</v>
      </c>
      <c r="AS283" s="256" t="s">
        <v>1165</v>
      </c>
    </row>
    <row r="284" spans="1:45" s="223" customFormat="1" ht="128.25" x14ac:dyDescent="0.25">
      <c r="A284" s="356" t="s">
        <v>1623</v>
      </c>
      <c r="B284" s="255" t="s">
        <v>10</v>
      </c>
      <c r="C284" s="255" t="s">
        <v>14</v>
      </c>
      <c r="D284" s="239" t="s">
        <v>33</v>
      </c>
      <c r="E284" s="255" t="s">
        <v>84</v>
      </c>
      <c r="F284" s="239" t="s">
        <v>148</v>
      </c>
      <c r="G284" s="239" t="s">
        <v>147</v>
      </c>
      <c r="H284" s="239" t="s">
        <v>102</v>
      </c>
      <c r="I284" s="255"/>
      <c r="J284" s="240" t="s">
        <v>892</v>
      </c>
      <c r="K284" s="257" t="s">
        <v>1169</v>
      </c>
      <c r="L284" s="269">
        <v>52213333</v>
      </c>
      <c r="M284" s="269">
        <v>52422186</v>
      </c>
      <c r="N284" s="359">
        <v>44166</v>
      </c>
      <c r="O284" s="256">
        <v>1</v>
      </c>
      <c r="P284" s="256">
        <v>12</v>
      </c>
      <c r="Q284" s="256"/>
      <c r="R284" s="255"/>
      <c r="S284" s="256"/>
      <c r="T284" s="256"/>
      <c r="U284" s="259"/>
      <c r="V284" s="259"/>
      <c r="W284" s="256"/>
      <c r="X284" s="256"/>
      <c r="Y284" s="256"/>
      <c r="Z284" s="260"/>
      <c r="AA284" s="261"/>
      <c r="AB284" s="262"/>
      <c r="AC284" s="260"/>
      <c r="AD284" s="256"/>
      <c r="AE284" s="260"/>
      <c r="AF284" s="260"/>
      <c r="AG284" s="260"/>
      <c r="AH284" s="260"/>
      <c r="AI284" s="263"/>
      <c r="AJ284" s="260"/>
      <c r="AK284" s="260"/>
      <c r="AL284" s="338">
        <v>52213333</v>
      </c>
      <c r="AM284" s="247">
        <v>52213333</v>
      </c>
      <c r="AN284" s="255"/>
      <c r="AO284" s="256" t="s">
        <v>157</v>
      </c>
      <c r="AP284" s="255" t="s">
        <v>155</v>
      </c>
      <c r="AQ284" s="240" t="s">
        <v>161</v>
      </c>
      <c r="AR284" s="264" t="s">
        <v>729</v>
      </c>
      <c r="AS284" s="256" t="s">
        <v>1165</v>
      </c>
    </row>
    <row r="285" spans="1:45" s="223" customFormat="1" ht="128.25" x14ac:dyDescent="0.25">
      <c r="A285" s="356" t="s">
        <v>1623</v>
      </c>
      <c r="B285" s="255" t="s">
        <v>10</v>
      </c>
      <c r="C285" s="255" t="s">
        <v>14</v>
      </c>
      <c r="D285" s="239" t="s">
        <v>33</v>
      </c>
      <c r="E285" s="255" t="s">
        <v>84</v>
      </c>
      <c r="F285" s="239" t="s">
        <v>148</v>
      </c>
      <c r="G285" s="239" t="s">
        <v>147</v>
      </c>
      <c r="H285" s="239" t="s">
        <v>102</v>
      </c>
      <c r="I285" s="255"/>
      <c r="J285" s="240" t="s">
        <v>892</v>
      </c>
      <c r="K285" s="257" t="s">
        <v>1169</v>
      </c>
      <c r="L285" s="269">
        <v>52213333</v>
      </c>
      <c r="M285" s="269">
        <v>52422186</v>
      </c>
      <c r="N285" s="359">
        <v>44166</v>
      </c>
      <c r="O285" s="256">
        <v>1</v>
      </c>
      <c r="P285" s="256">
        <v>12</v>
      </c>
      <c r="Q285" s="256"/>
      <c r="R285" s="255"/>
      <c r="S285" s="256"/>
      <c r="T285" s="256"/>
      <c r="U285" s="259"/>
      <c r="V285" s="259"/>
      <c r="W285" s="256"/>
      <c r="X285" s="256"/>
      <c r="Y285" s="256"/>
      <c r="Z285" s="260"/>
      <c r="AA285" s="261"/>
      <c r="AB285" s="262"/>
      <c r="AC285" s="260"/>
      <c r="AD285" s="256"/>
      <c r="AE285" s="260"/>
      <c r="AF285" s="260"/>
      <c r="AG285" s="260"/>
      <c r="AH285" s="260"/>
      <c r="AI285" s="263"/>
      <c r="AJ285" s="260"/>
      <c r="AK285" s="260"/>
      <c r="AL285" s="338">
        <v>52213333</v>
      </c>
      <c r="AM285" s="247">
        <v>52213333</v>
      </c>
      <c r="AN285" s="255"/>
      <c r="AO285" s="256" t="s">
        <v>157</v>
      </c>
      <c r="AP285" s="255" t="s">
        <v>155</v>
      </c>
      <c r="AQ285" s="240" t="s">
        <v>161</v>
      </c>
      <c r="AR285" s="264" t="s">
        <v>729</v>
      </c>
      <c r="AS285" s="256" t="s">
        <v>1165</v>
      </c>
    </row>
    <row r="286" spans="1:45" s="223" customFormat="1" ht="171" x14ac:dyDescent="0.25">
      <c r="A286" s="356" t="s">
        <v>1623</v>
      </c>
      <c r="B286" s="255" t="s">
        <v>10</v>
      </c>
      <c r="C286" s="255" t="s">
        <v>14</v>
      </c>
      <c r="D286" s="239" t="s">
        <v>33</v>
      </c>
      <c r="E286" s="255" t="s">
        <v>84</v>
      </c>
      <c r="F286" s="239" t="s">
        <v>148</v>
      </c>
      <c r="G286" s="239" t="s">
        <v>147</v>
      </c>
      <c r="H286" s="239" t="s">
        <v>102</v>
      </c>
      <c r="I286" s="255"/>
      <c r="J286" s="240" t="s">
        <v>892</v>
      </c>
      <c r="K286" s="257" t="s">
        <v>1170</v>
      </c>
      <c r="L286" s="269">
        <v>49163333</v>
      </c>
      <c r="M286" s="269">
        <v>49359986</v>
      </c>
      <c r="N286" s="359">
        <v>44166</v>
      </c>
      <c r="O286" s="256">
        <v>1</v>
      </c>
      <c r="P286" s="256">
        <v>12</v>
      </c>
      <c r="Q286" s="256"/>
      <c r="R286" s="255"/>
      <c r="S286" s="256"/>
      <c r="T286" s="256"/>
      <c r="U286" s="259"/>
      <c r="V286" s="259"/>
      <c r="W286" s="256"/>
      <c r="X286" s="256"/>
      <c r="Y286" s="256"/>
      <c r="Z286" s="260"/>
      <c r="AA286" s="261"/>
      <c r="AB286" s="262"/>
      <c r="AC286" s="260"/>
      <c r="AD286" s="256"/>
      <c r="AE286" s="260"/>
      <c r="AF286" s="260"/>
      <c r="AG286" s="260"/>
      <c r="AH286" s="260"/>
      <c r="AI286" s="263"/>
      <c r="AJ286" s="260"/>
      <c r="AK286" s="260"/>
      <c r="AL286" s="338">
        <v>49163333</v>
      </c>
      <c r="AM286" s="247">
        <v>49163333</v>
      </c>
      <c r="AN286" s="255"/>
      <c r="AO286" s="256" t="s">
        <v>157</v>
      </c>
      <c r="AP286" s="255" t="s">
        <v>155</v>
      </c>
      <c r="AQ286" s="240" t="s">
        <v>161</v>
      </c>
      <c r="AR286" s="264" t="s">
        <v>726</v>
      </c>
      <c r="AS286" s="256" t="s">
        <v>1171</v>
      </c>
    </row>
    <row r="287" spans="1:45" s="223" customFormat="1" ht="213.75" x14ac:dyDescent="0.25">
      <c r="A287" s="356" t="s">
        <v>1623</v>
      </c>
      <c r="B287" s="255" t="s">
        <v>10</v>
      </c>
      <c r="C287" s="255" t="s">
        <v>14</v>
      </c>
      <c r="D287" s="239" t="s">
        <v>33</v>
      </c>
      <c r="E287" s="255" t="s">
        <v>84</v>
      </c>
      <c r="F287" s="239" t="s">
        <v>148</v>
      </c>
      <c r="G287" s="239" t="s">
        <v>147</v>
      </c>
      <c r="H287" s="239" t="s">
        <v>102</v>
      </c>
      <c r="I287" s="255"/>
      <c r="J287" s="240" t="s">
        <v>892</v>
      </c>
      <c r="K287" s="257" t="s">
        <v>1172</v>
      </c>
      <c r="L287" s="269">
        <v>52213333</v>
      </c>
      <c r="M287" s="269">
        <v>52422186</v>
      </c>
      <c r="N287" s="359">
        <v>44166</v>
      </c>
      <c r="O287" s="256">
        <v>1</v>
      </c>
      <c r="P287" s="256">
        <v>12</v>
      </c>
      <c r="Q287" s="256"/>
      <c r="R287" s="255"/>
      <c r="S287" s="256"/>
      <c r="T287" s="256"/>
      <c r="U287" s="259"/>
      <c r="V287" s="259"/>
      <c r="W287" s="256"/>
      <c r="X287" s="256"/>
      <c r="Y287" s="256"/>
      <c r="Z287" s="260"/>
      <c r="AA287" s="261"/>
      <c r="AB287" s="262"/>
      <c r="AC287" s="260"/>
      <c r="AD287" s="256"/>
      <c r="AE287" s="260"/>
      <c r="AF287" s="260"/>
      <c r="AG287" s="260"/>
      <c r="AH287" s="260"/>
      <c r="AI287" s="263"/>
      <c r="AJ287" s="260"/>
      <c r="AK287" s="260"/>
      <c r="AL287" s="338">
        <v>52213333</v>
      </c>
      <c r="AM287" s="247">
        <v>52213333</v>
      </c>
      <c r="AN287" s="255"/>
      <c r="AO287" s="256" t="s">
        <v>157</v>
      </c>
      <c r="AP287" s="255" t="s">
        <v>155</v>
      </c>
      <c r="AQ287" s="240" t="s">
        <v>161</v>
      </c>
      <c r="AR287" s="264" t="s">
        <v>729</v>
      </c>
      <c r="AS287" s="256" t="s">
        <v>1173</v>
      </c>
    </row>
    <row r="288" spans="1:45" s="223" customFormat="1" ht="313.5" x14ac:dyDescent="0.25">
      <c r="A288" s="356" t="s">
        <v>1623</v>
      </c>
      <c r="B288" s="255" t="s">
        <v>10</v>
      </c>
      <c r="C288" s="255" t="s">
        <v>14</v>
      </c>
      <c r="D288" s="239" t="s">
        <v>33</v>
      </c>
      <c r="E288" s="255" t="s">
        <v>84</v>
      </c>
      <c r="F288" s="239" t="s">
        <v>148</v>
      </c>
      <c r="G288" s="239" t="s">
        <v>147</v>
      </c>
      <c r="H288" s="239" t="s">
        <v>102</v>
      </c>
      <c r="I288" s="255"/>
      <c r="J288" s="240" t="s">
        <v>892</v>
      </c>
      <c r="K288" s="257" t="s">
        <v>1174</v>
      </c>
      <c r="L288" s="269">
        <v>52213333</v>
      </c>
      <c r="M288" s="269">
        <v>52422186</v>
      </c>
      <c r="N288" s="359">
        <v>44166</v>
      </c>
      <c r="O288" s="256">
        <v>1</v>
      </c>
      <c r="P288" s="256">
        <v>12</v>
      </c>
      <c r="Q288" s="256"/>
      <c r="R288" s="255"/>
      <c r="S288" s="256"/>
      <c r="T288" s="256"/>
      <c r="U288" s="259"/>
      <c r="V288" s="259"/>
      <c r="W288" s="256"/>
      <c r="X288" s="256"/>
      <c r="Y288" s="256"/>
      <c r="Z288" s="260"/>
      <c r="AA288" s="261"/>
      <c r="AB288" s="262"/>
      <c r="AC288" s="260"/>
      <c r="AD288" s="256"/>
      <c r="AE288" s="260"/>
      <c r="AF288" s="260"/>
      <c r="AG288" s="260"/>
      <c r="AH288" s="260"/>
      <c r="AI288" s="263"/>
      <c r="AJ288" s="260"/>
      <c r="AK288" s="260"/>
      <c r="AL288" s="338">
        <v>52213333</v>
      </c>
      <c r="AM288" s="247">
        <v>52213333</v>
      </c>
      <c r="AN288" s="255"/>
      <c r="AO288" s="256" t="s">
        <v>157</v>
      </c>
      <c r="AP288" s="255" t="s">
        <v>155</v>
      </c>
      <c r="AQ288" s="240" t="s">
        <v>161</v>
      </c>
      <c r="AR288" s="264" t="s">
        <v>729</v>
      </c>
      <c r="AS288" s="256" t="s">
        <v>1175</v>
      </c>
    </row>
    <row r="289" spans="1:45" s="223" customFormat="1" ht="171" x14ac:dyDescent="0.25">
      <c r="A289" s="356" t="s">
        <v>1623</v>
      </c>
      <c r="B289" s="255" t="s">
        <v>10</v>
      </c>
      <c r="C289" s="255" t="s">
        <v>14</v>
      </c>
      <c r="D289" s="239" t="s">
        <v>33</v>
      </c>
      <c r="E289" s="255" t="s">
        <v>84</v>
      </c>
      <c r="F289" s="239" t="s">
        <v>148</v>
      </c>
      <c r="G289" s="239" t="s">
        <v>147</v>
      </c>
      <c r="H289" s="239" t="s">
        <v>102</v>
      </c>
      <c r="I289" s="255"/>
      <c r="J289" s="240" t="s">
        <v>892</v>
      </c>
      <c r="K289" s="257" t="s">
        <v>1170</v>
      </c>
      <c r="L289" s="269">
        <v>49163333</v>
      </c>
      <c r="M289" s="269">
        <v>49359986</v>
      </c>
      <c r="N289" s="359">
        <v>44166</v>
      </c>
      <c r="O289" s="256">
        <v>1</v>
      </c>
      <c r="P289" s="256">
        <v>12</v>
      </c>
      <c r="Q289" s="256"/>
      <c r="R289" s="255"/>
      <c r="S289" s="256"/>
      <c r="T289" s="256"/>
      <c r="U289" s="259"/>
      <c r="V289" s="259"/>
      <c r="W289" s="256"/>
      <c r="X289" s="256"/>
      <c r="Y289" s="256"/>
      <c r="Z289" s="260"/>
      <c r="AA289" s="261"/>
      <c r="AB289" s="262"/>
      <c r="AC289" s="260"/>
      <c r="AD289" s="256"/>
      <c r="AE289" s="260"/>
      <c r="AF289" s="260"/>
      <c r="AG289" s="260"/>
      <c r="AH289" s="260"/>
      <c r="AI289" s="263"/>
      <c r="AJ289" s="260"/>
      <c r="AK289" s="260"/>
      <c r="AL289" s="338">
        <v>49163333</v>
      </c>
      <c r="AM289" s="247">
        <v>49163333</v>
      </c>
      <c r="AN289" s="255"/>
      <c r="AO289" s="256" t="s">
        <v>157</v>
      </c>
      <c r="AP289" s="255" t="s">
        <v>155</v>
      </c>
      <c r="AQ289" s="240" t="s">
        <v>161</v>
      </c>
      <c r="AR289" s="264" t="s">
        <v>726</v>
      </c>
      <c r="AS289" s="256" t="s">
        <v>1171</v>
      </c>
    </row>
    <row r="290" spans="1:45" s="223" customFormat="1" ht="171" x14ac:dyDescent="0.25">
      <c r="A290" s="356" t="s">
        <v>1623</v>
      </c>
      <c r="B290" s="255" t="s">
        <v>10</v>
      </c>
      <c r="C290" s="255" t="s">
        <v>14</v>
      </c>
      <c r="D290" s="239" t="s">
        <v>33</v>
      </c>
      <c r="E290" s="255" t="s">
        <v>84</v>
      </c>
      <c r="F290" s="239" t="s">
        <v>148</v>
      </c>
      <c r="G290" s="239" t="s">
        <v>147</v>
      </c>
      <c r="H290" s="239" t="s">
        <v>102</v>
      </c>
      <c r="I290" s="255"/>
      <c r="J290" s="240" t="s">
        <v>892</v>
      </c>
      <c r="K290" s="257" t="s">
        <v>1176</v>
      </c>
      <c r="L290" s="269">
        <v>59333333</v>
      </c>
      <c r="M290" s="269">
        <v>59570666</v>
      </c>
      <c r="N290" s="359">
        <v>44166</v>
      </c>
      <c r="O290" s="256">
        <v>1</v>
      </c>
      <c r="P290" s="256">
        <v>12</v>
      </c>
      <c r="Q290" s="256"/>
      <c r="R290" s="255"/>
      <c r="S290" s="256"/>
      <c r="T290" s="256"/>
      <c r="U290" s="259"/>
      <c r="V290" s="259"/>
      <c r="W290" s="256"/>
      <c r="X290" s="256"/>
      <c r="Y290" s="256"/>
      <c r="Z290" s="260"/>
      <c r="AA290" s="261"/>
      <c r="AB290" s="262"/>
      <c r="AC290" s="260"/>
      <c r="AD290" s="256"/>
      <c r="AE290" s="260"/>
      <c r="AF290" s="260"/>
      <c r="AG290" s="260"/>
      <c r="AH290" s="260"/>
      <c r="AI290" s="263"/>
      <c r="AJ290" s="260"/>
      <c r="AK290" s="260"/>
      <c r="AL290" s="338">
        <v>59333333</v>
      </c>
      <c r="AM290" s="247">
        <v>59333333</v>
      </c>
      <c r="AN290" s="255"/>
      <c r="AO290" s="256" t="s">
        <v>157</v>
      </c>
      <c r="AP290" s="255" t="s">
        <v>155</v>
      </c>
      <c r="AQ290" s="240" t="s">
        <v>161</v>
      </c>
      <c r="AR290" s="264" t="s">
        <v>727</v>
      </c>
      <c r="AS290" s="256" t="s">
        <v>730</v>
      </c>
    </row>
    <row r="291" spans="1:45" s="223" customFormat="1" ht="156.75" x14ac:dyDescent="0.25">
      <c r="A291" s="356" t="s">
        <v>1623</v>
      </c>
      <c r="B291" s="255" t="s">
        <v>10</v>
      </c>
      <c r="C291" s="255" t="s">
        <v>14</v>
      </c>
      <c r="D291" s="239" t="s">
        <v>33</v>
      </c>
      <c r="E291" s="255" t="s">
        <v>84</v>
      </c>
      <c r="F291" s="239" t="s">
        <v>148</v>
      </c>
      <c r="G291" s="239" t="s">
        <v>147</v>
      </c>
      <c r="H291" s="239" t="s">
        <v>102</v>
      </c>
      <c r="I291" s="255"/>
      <c r="J291" s="240" t="s">
        <v>892</v>
      </c>
      <c r="K291" s="257" t="s">
        <v>1176</v>
      </c>
      <c r="L291" s="269">
        <v>59333333</v>
      </c>
      <c r="M291" s="269">
        <v>59570666</v>
      </c>
      <c r="N291" s="359">
        <v>44166</v>
      </c>
      <c r="O291" s="256">
        <v>1</v>
      </c>
      <c r="P291" s="256">
        <v>12</v>
      </c>
      <c r="Q291" s="256"/>
      <c r="R291" s="255"/>
      <c r="S291" s="256"/>
      <c r="T291" s="256"/>
      <c r="U291" s="259"/>
      <c r="V291" s="259"/>
      <c r="W291" s="256"/>
      <c r="X291" s="256"/>
      <c r="Y291" s="256"/>
      <c r="Z291" s="260"/>
      <c r="AA291" s="261"/>
      <c r="AB291" s="262"/>
      <c r="AC291" s="260"/>
      <c r="AD291" s="256"/>
      <c r="AE291" s="260"/>
      <c r="AF291" s="260"/>
      <c r="AG291" s="260"/>
      <c r="AH291" s="260"/>
      <c r="AI291" s="263"/>
      <c r="AJ291" s="260"/>
      <c r="AK291" s="260"/>
      <c r="AL291" s="338">
        <v>59333333</v>
      </c>
      <c r="AM291" s="247">
        <v>59333333</v>
      </c>
      <c r="AN291" s="255"/>
      <c r="AO291" s="256" t="s">
        <v>157</v>
      </c>
      <c r="AP291" s="255" t="s">
        <v>155</v>
      </c>
      <c r="AQ291" s="240" t="s">
        <v>161</v>
      </c>
      <c r="AR291" s="264" t="s">
        <v>730</v>
      </c>
      <c r="AS291" s="256" t="s">
        <v>1177</v>
      </c>
    </row>
    <row r="292" spans="1:45" s="223" customFormat="1" ht="156.75" x14ac:dyDescent="0.25">
      <c r="A292" s="356" t="s">
        <v>1623</v>
      </c>
      <c r="B292" s="255" t="s">
        <v>10</v>
      </c>
      <c r="C292" s="255" t="s">
        <v>14</v>
      </c>
      <c r="D292" s="239" t="s">
        <v>33</v>
      </c>
      <c r="E292" s="255" t="s">
        <v>84</v>
      </c>
      <c r="F292" s="239" t="s">
        <v>148</v>
      </c>
      <c r="G292" s="239" t="s">
        <v>147</v>
      </c>
      <c r="H292" s="239" t="s">
        <v>102</v>
      </c>
      <c r="I292" s="255"/>
      <c r="J292" s="240" t="s">
        <v>892</v>
      </c>
      <c r="K292" s="257" t="s">
        <v>1178</v>
      </c>
      <c r="L292" s="269">
        <v>49163333</v>
      </c>
      <c r="M292" s="269">
        <v>49359986</v>
      </c>
      <c r="N292" s="359">
        <v>44166</v>
      </c>
      <c r="O292" s="256">
        <v>1</v>
      </c>
      <c r="P292" s="256">
        <v>12</v>
      </c>
      <c r="Q292" s="256"/>
      <c r="R292" s="255"/>
      <c r="S292" s="256"/>
      <c r="T292" s="256"/>
      <c r="U292" s="259"/>
      <c r="V292" s="259"/>
      <c r="W292" s="256"/>
      <c r="X292" s="256"/>
      <c r="Y292" s="256"/>
      <c r="Z292" s="260"/>
      <c r="AA292" s="261"/>
      <c r="AB292" s="262"/>
      <c r="AC292" s="260"/>
      <c r="AD292" s="256"/>
      <c r="AE292" s="260"/>
      <c r="AF292" s="260"/>
      <c r="AG292" s="260"/>
      <c r="AH292" s="260"/>
      <c r="AI292" s="263"/>
      <c r="AJ292" s="260"/>
      <c r="AK292" s="260"/>
      <c r="AL292" s="338">
        <v>49163333</v>
      </c>
      <c r="AM292" s="247">
        <v>49163333</v>
      </c>
      <c r="AN292" s="255"/>
      <c r="AO292" s="256" t="s">
        <v>157</v>
      </c>
      <c r="AP292" s="255" t="s">
        <v>155</v>
      </c>
      <c r="AQ292" s="240" t="s">
        <v>161</v>
      </c>
      <c r="AR292" s="264" t="s">
        <v>730</v>
      </c>
      <c r="AS292" s="256" t="s">
        <v>1177</v>
      </c>
    </row>
    <row r="293" spans="1:45" s="223" customFormat="1" ht="128.25" x14ac:dyDescent="0.25">
      <c r="A293" s="356" t="s">
        <v>1623</v>
      </c>
      <c r="B293" s="255" t="s">
        <v>10</v>
      </c>
      <c r="C293" s="255" t="s">
        <v>14</v>
      </c>
      <c r="D293" s="239" t="s">
        <v>33</v>
      </c>
      <c r="E293" s="255" t="s">
        <v>84</v>
      </c>
      <c r="F293" s="239" t="s">
        <v>148</v>
      </c>
      <c r="G293" s="239" t="s">
        <v>147</v>
      </c>
      <c r="H293" s="239" t="s">
        <v>102</v>
      </c>
      <c r="I293" s="255"/>
      <c r="J293" s="240" t="s">
        <v>892</v>
      </c>
      <c r="K293" s="257" t="s">
        <v>1179</v>
      </c>
      <c r="L293" s="269">
        <v>92560000</v>
      </c>
      <c r="M293" s="269">
        <v>92930240</v>
      </c>
      <c r="N293" s="359">
        <v>44166</v>
      </c>
      <c r="O293" s="256">
        <v>1</v>
      </c>
      <c r="P293" s="256">
        <v>12</v>
      </c>
      <c r="Q293" s="256"/>
      <c r="R293" s="255"/>
      <c r="S293" s="256"/>
      <c r="T293" s="256"/>
      <c r="U293" s="259"/>
      <c r="V293" s="259"/>
      <c r="W293" s="256"/>
      <c r="X293" s="256"/>
      <c r="Y293" s="256"/>
      <c r="Z293" s="260"/>
      <c r="AA293" s="261"/>
      <c r="AB293" s="262"/>
      <c r="AC293" s="260"/>
      <c r="AD293" s="256"/>
      <c r="AE293" s="260"/>
      <c r="AF293" s="260"/>
      <c r="AG293" s="260"/>
      <c r="AH293" s="260"/>
      <c r="AI293" s="263"/>
      <c r="AJ293" s="260"/>
      <c r="AK293" s="260"/>
      <c r="AL293" s="338">
        <v>92560000</v>
      </c>
      <c r="AM293" s="247">
        <v>92560000</v>
      </c>
      <c r="AN293" s="255"/>
      <c r="AO293" s="256" t="s">
        <v>157</v>
      </c>
      <c r="AP293" s="255" t="s">
        <v>155</v>
      </c>
      <c r="AQ293" s="240" t="s">
        <v>161</v>
      </c>
      <c r="AR293" s="264" t="s">
        <v>729</v>
      </c>
      <c r="AS293" s="256" t="s">
        <v>1165</v>
      </c>
    </row>
    <row r="294" spans="1:45" s="223" customFormat="1" ht="156.75" x14ac:dyDescent="0.25">
      <c r="A294" s="356" t="s">
        <v>1623</v>
      </c>
      <c r="B294" s="255" t="s">
        <v>10</v>
      </c>
      <c r="C294" s="255" t="s">
        <v>14</v>
      </c>
      <c r="D294" s="239" t="s">
        <v>33</v>
      </c>
      <c r="E294" s="255" t="s">
        <v>85</v>
      </c>
      <c r="F294" s="239" t="s">
        <v>149</v>
      </c>
      <c r="G294" s="239" t="s">
        <v>151</v>
      </c>
      <c r="H294" s="255" t="s">
        <v>1587</v>
      </c>
      <c r="I294" s="239" t="s">
        <v>1633</v>
      </c>
      <c r="J294" s="315"/>
      <c r="K294" s="257" t="s">
        <v>1180</v>
      </c>
      <c r="L294" s="269">
        <v>300000000</v>
      </c>
      <c r="M294" s="269">
        <v>301200000</v>
      </c>
      <c r="N294" s="371">
        <v>44256</v>
      </c>
      <c r="O294" s="256">
        <v>5</v>
      </c>
      <c r="P294" s="256">
        <v>12</v>
      </c>
      <c r="Q294" s="256"/>
      <c r="R294" s="255"/>
      <c r="S294" s="256"/>
      <c r="T294" s="256"/>
      <c r="U294" s="259"/>
      <c r="V294" s="259"/>
      <c r="W294" s="256"/>
      <c r="X294" s="256"/>
      <c r="Y294" s="256"/>
      <c r="Z294" s="260"/>
      <c r="AA294" s="261"/>
      <c r="AB294" s="262"/>
      <c r="AC294" s="260"/>
      <c r="AD294" s="256"/>
      <c r="AE294" s="260"/>
      <c r="AF294" s="260"/>
      <c r="AG294" s="260"/>
      <c r="AH294" s="339"/>
      <c r="AI294" s="260" t="s">
        <v>1181</v>
      </c>
      <c r="AJ294" s="260"/>
      <c r="AK294" s="260"/>
      <c r="AL294" s="338">
        <v>300000000</v>
      </c>
      <c r="AM294" s="247">
        <v>300000000</v>
      </c>
      <c r="AN294" s="255"/>
      <c r="AO294" s="256" t="s">
        <v>159</v>
      </c>
      <c r="AP294" s="255" t="s">
        <v>155</v>
      </c>
      <c r="AQ294" s="256" t="s">
        <v>158</v>
      </c>
      <c r="AR294" s="264" t="s">
        <v>730</v>
      </c>
      <c r="AS294" s="256" t="s">
        <v>1181</v>
      </c>
    </row>
    <row r="295" spans="1:45" s="223" customFormat="1" ht="156.75" x14ac:dyDescent="0.25">
      <c r="A295" s="356" t="s">
        <v>1623</v>
      </c>
      <c r="B295" s="255" t="s">
        <v>10</v>
      </c>
      <c r="C295" s="255" t="s">
        <v>14</v>
      </c>
      <c r="D295" s="239" t="s">
        <v>33</v>
      </c>
      <c r="E295" s="255" t="s">
        <v>84</v>
      </c>
      <c r="F295" s="255" t="s">
        <v>148</v>
      </c>
      <c r="G295" s="255" t="s">
        <v>147</v>
      </c>
      <c r="H295" s="255" t="s">
        <v>102</v>
      </c>
      <c r="I295" s="255" t="s">
        <v>126</v>
      </c>
      <c r="J295" s="240" t="s">
        <v>415</v>
      </c>
      <c r="K295" s="257" t="s">
        <v>1182</v>
      </c>
      <c r="L295" s="269">
        <v>175000000</v>
      </c>
      <c r="M295" s="269">
        <v>175700000</v>
      </c>
      <c r="N295" s="370">
        <v>44409</v>
      </c>
      <c r="O295" s="256">
        <v>9</v>
      </c>
      <c r="P295" s="256">
        <v>12</v>
      </c>
      <c r="Q295" s="256"/>
      <c r="R295" s="255"/>
      <c r="S295" s="256"/>
      <c r="T295" s="256"/>
      <c r="U295" s="259"/>
      <c r="V295" s="259"/>
      <c r="W295" s="256"/>
      <c r="X295" s="256"/>
      <c r="Y295" s="256"/>
      <c r="Z295" s="260"/>
      <c r="AA295" s="261"/>
      <c r="AB295" s="262"/>
      <c r="AC295" s="260"/>
      <c r="AD295" s="256"/>
      <c r="AE295" s="260"/>
      <c r="AF295" s="260"/>
      <c r="AG295" s="260"/>
      <c r="AH295" s="260"/>
      <c r="AI295" s="263"/>
      <c r="AJ295" s="260"/>
      <c r="AK295" s="260"/>
      <c r="AL295" s="338">
        <v>175000000</v>
      </c>
      <c r="AM295" s="247">
        <v>175000000</v>
      </c>
      <c r="AN295" s="255"/>
      <c r="AO295" s="256" t="s">
        <v>159</v>
      </c>
      <c r="AP295" s="255" t="s">
        <v>155</v>
      </c>
      <c r="AQ295" s="240" t="s">
        <v>161</v>
      </c>
      <c r="AR295" s="264" t="s">
        <v>730</v>
      </c>
      <c r="AS295" s="256"/>
    </row>
    <row r="296" spans="1:45" s="223" customFormat="1" ht="156.75" x14ac:dyDescent="0.25">
      <c r="A296" s="356" t="s">
        <v>1623</v>
      </c>
      <c r="B296" s="255" t="s">
        <v>10</v>
      </c>
      <c r="C296" s="255" t="s">
        <v>14</v>
      </c>
      <c r="D296" s="240" t="s">
        <v>33</v>
      </c>
      <c r="E296" s="255" t="s">
        <v>84</v>
      </c>
      <c r="F296" s="255" t="s">
        <v>148</v>
      </c>
      <c r="G296" s="255" t="s">
        <v>147</v>
      </c>
      <c r="H296" s="255" t="s">
        <v>102</v>
      </c>
      <c r="I296" s="255" t="s">
        <v>126</v>
      </c>
      <c r="J296" s="240" t="s">
        <v>415</v>
      </c>
      <c r="K296" s="257" t="s">
        <v>1183</v>
      </c>
      <c r="L296" s="269">
        <v>2041247236</v>
      </c>
      <c r="M296" s="269">
        <v>2049412225</v>
      </c>
      <c r="N296" s="371">
        <v>44166</v>
      </c>
      <c r="O296" s="256">
        <v>3</v>
      </c>
      <c r="P296" s="256">
        <v>12</v>
      </c>
      <c r="Q296" s="256"/>
      <c r="R296" s="255"/>
      <c r="S296" s="256"/>
      <c r="T296" s="256"/>
      <c r="U296" s="259"/>
      <c r="V296" s="259"/>
      <c r="W296" s="256"/>
      <c r="X296" s="256"/>
      <c r="Y296" s="256"/>
      <c r="Z296" s="260"/>
      <c r="AA296" s="261"/>
      <c r="AB296" s="262"/>
      <c r="AC296" s="260"/>
      <c r="AD296" s="256"/>
      <c r="AE296" s="260"/>
      <c r="AF296" s="260"/>
      <c r="AG296" s="260"/>
      <c r="AH296" s="339"/>
      <c r="AI296" s="260" t="s">
        <v>1184</v>
      </c>
      <c r="AJ296" s="260"/>
      <c r="AK296" s="260"/>
      <c r="AL296" s="338">
        <v>2041247236</v>
      </c>
      <c r="AM296" s="247">
        <v>2041247236</v>
      </c>
      <c r="AN296" s="255"/>
      <c r="AO296" s="256" t="s">
        <v>159</v>
      </c>
      <c r="AP296" s="255" t="s">
        <v>155</v>
      </c>
      <c r="AQ296" s="256" t="s">
        <v>156</v>
      </c>
      <c r="AR296" s="264" t="s">
        <v>730</v>
      </c>
      <c r="AS296" s="256" t="s">
        <v>1184</v>
      </c>
    </row>
    <row r="297" spans="1:45" s="223" customFormat="1" ht="85.5" x14ac:dyDescent="0.25">
      <c r="A297" s="356" t="s">
        <v>1623</v>
      </c>
      <c r="B297" s="255" t="s">
        <v>11</v>
      </c>
      <c r="C297" s="255" t="s">
        <v>11</v>
      </c>
      <c r="D297" s="239" t="s">
        <v>34</v>
      </c>
      <c r="E297" s="255" t="s">
        <v>83</v>
      </c>
      <c r="F297" s="239" t="s">
        <v>88</v>
      </c>
      <c r="G297" s="239" t="s">
        <v>94</v>
      </c>
      <c r="H297" s="239" t="s">
        <v>102</v>
      </c>
      <c r="I297" s="255"/>
      <c r="J297" s="240" t="s">
        <v>892</v>
      </c>
      <c r="K297" s="257" t="s">
        <v>1298</v>
      </c>
      <c r="L297" s="258">
        <v>45893364</v>
      </c>
      <c r="M297" s="258">
        <v>46076937</v>
      </c>
      <c r="N297" s="359">
        <v>44166</v>
      </c>
      <c r="O297" s="256">
        <v>1</v>
      </c>
      <c r="P297" s="256">
        <v>12</v>
      </c>
      <c r="Q297" s="256"/>
      <c r="R297" s="255" t="s">
        <v>892</v>
      </c>
      <c r="S297" s="256"/>
      <c r="T297" s="256" t="s">
        <v>892</v>
      </c>
      <c r="U297" s="259"/>
      <c r="V297" s="259"/>
      <c r="W297" s="256"/>
      <c r="X297" s="256"/>
      <c r="Y297" s="256"/>
      <c r="Z297" s="260"/>
      <c r="AA297" s="261"/>
      <c r="AB297" s="262"/>
      <c r="AC297" s="260"/>
      <c r="AD297" s="256"/>
      <c r="AE297" s="260"/>
      <c r="AF297" s="260"/>
      <c r="AG297" s="260"/>
      <c r="AH297" s="260"/>
      <c r="AI297" s="263"/>
      <c r="AJ297" s="260"/>
      <c r="AK297" s="260"/>
      <c r="AL297" s="338">
        <v>45893364</v>
      </c>
      <c r="AM297" s="247">
        <v>45893364</v>
      </c>
      <c r="AN297" s="255"/>
      <c r="AO297" s="256" t="s">
        <v>157</v>
      </c>
      <c r="AP297" s="255" t="s">
        <v>155</v>
      </c>
      <c r="AQ297" s="240" t="s">
        <v>161</v>
      </c>
      <c r="AR297" s="264" t="s">
        <v>675</v>
      </c>
      <c r="AS297" s="256" t="s">
        <v>1185</v>
      </c>
    </row>
    <row r="298" spans="1:45" s="223" customFormat="1" ht="142.5" x14ac:dyDescent="0.25">
      <c r="A298" s="356" t="s">
        <v>1623</v>
      </c>
      <c r="B298" s="255" t="s">
        <v>11</v>
      </c>
      <c r="C298" s="255" t="s">
        <v>11</v>
      </c>
      <c r="D298" s="239" t="s">
        <v>34</v>
      </c>
      <c r="E298" s="255" t="s">
        <v>84</v>
      </c>
      <c r="F298" s="239" t="s">
        <v>148</v>
      </c>
      <c r="G298" s="239" t="s">
        <v>147</v>
      </c>
      <c r="H298" s="239" t="s">
        <v>102</v>
      </c>
      <c r="I298" s="255"/>
      <c r="J298" s="240" t="s">
        <v>892</v>
      </c>
      <c r="K298" s="257" t="s">
        <v>1299</v>
      </c>
      <c r="L298" s="258">
        <v>108000000</v>
      </c>
      <c r="M298" s="258">
        <v>108432000</v>
      </c>
      <c r="N298" s="359">
        <v>44166</v>
      </c>
      <c r="O298" s="256">
        <v>1</v>
      </c>
      <c r="P298" s="256">
        <v>12</v>
      </c>
      <c r="Q298" s="256"/>
      <c r="R298" s="255" t="s">
        <v>892</v>
      </c>
      <c r="S298" s="256"/>
      <c r="T298" s="256" t="s">
        <v>892</v>
      </c>
      <c r="U298" s="259"/>
      <c r="V298" s="259"/>
      <c r="W298" s="256"/>
      <c r="X298" s="256"/>
      <c r="Y298" s="256"/>
      <c r="Z298" s="260"/>
      <c r="AA298" s="261"/>
      <c r="AB298" s="262"/>
      <c r="AC298" s="260"/>
      <c r="AD298" s="256"/>
      <c r="AE298" s="260"/>
      <c r="AF298" s="260"/>
      <c r="AG298" s="260"/>
      <c r="AH298" s="260"/>
      <c r="AI298" s="263"/>
      <c r="AJ298" s="260"/>
      <c r="AK298" s="260"/>
      <c r="AL298" s="338">
        <v>108000000</v>
      </c>
      <c r="AM298" s="247">
        <v>108000000</v>
      </c>
      <c r="AN298" s="255"/>
      <c r="AO298" s="256" t="s">
        <v>157</v>
      </c>
      <c r="AP298" s="255" t="s">
        <v>155</v>
      </c>
      <c r="AQ298" s="240" t="s">
        <v>161</v>
      </c>
      <c r="AR298" s="264" t="s">
        <v>733</v>
      </c>
      <c r="AS298" s="256"/>
    </row>
    <row r="299" spans="1:45" s="223" customFormat="1" ht="85.5" x14ac:dyDescent="0.25">
      <c r="A299" s="356" t="s">
        <v>1623</v>
      </c>
      <c r="B299" s="255" t="s">
        <v>11</v>
      </c>
      <c r="C299" s="255" t="s">
        <v>11</v>
      </c>
      <c r="D299" s="239" t="s">
        <v>34</v>
      </c>
      <c r="E299" s="255" t="s">
        <v>83</v>
      </c>
      <c r="F299" s="239" t="s">
        <v>88</v>
      </c>
      <c r="G299" s="239" t="s">
        <v>94</v>
      </c>
      <c r="H299" s="239" t="s">
        <v>102</v>
      </c>
      <c r="I299" s="255"/>
      <c r="J299" s="240" t="s">
        <v>892</v>
      </c>
      <c r="K299" s="257" t="s">
        <v>1300</v>
      </c>
      <c r="L299" s="258">
        <v>102000000</v>
      </c>
      <c r="M299" s="258">
        <v>102408000</v>
      </c>
      <c r="N299" s="359">
        <v>44166</v>
      </c>
      <c r="O299" s="256">
        <v>1</v>
      </c>
      <c r="P299" s="256">
        <v>12</v>
      </c>
      <c r="Q299" s="256"/>
      <c r="R299" s="255" t="s">
        <v>892</v>
      </c>
      <c r="S299" s="256"/>
      <c r="T299" s="256" t="s">
        <v>892</v>
      </c>
      <c r="U299" s="259"/>
      <c r="V299" s="259"/>
      <c r="W299" s="256"/>
      <c r="X299" s="256"/>
      <c r="Y299" s="256"/>
      <c r="Z299" s="260"/>
      <c r="AA299" s="261"/>
      <c r="AB299" s="262"/>
      <c r="AC299" s="260"/>
      <c r="AD299" s="256"/>
      <c r="AE299" s="260"/>
      <c r="AF299" s="260"/>
      <c r="AG299" s="260"/>
      <c r="AH299" s="260"/>
      <c r="AI299" s="263"/>
      <c r="AJ299" s="260"/>
      <c r="AK299" s="260"/>
      <c r="AL299" s="338">
        <v>102000000</v>
      </c>
      <c r="AM299" s="247">
        <v>102000000</v>
      </c>
      <c r="AN299" s="255"/>
      <c r="AO299" s="256" t="s">
        <v>157</v>
      </c>
      <c r="AP299" s="255" t="s">
        <v>155</v>
      </c>
      <c r="AQ299" s="240" t="s">
        <v>161</v>
      </c>
      <c r="AR299" s="264" t="s">
        <v>739</v>
      </c>
      <c r="AS299" s="256"/>
    </row>
    <row r="300" spans="1:45" s="223" customFormat="1" ht="142.5" x14ac:dyDescent="0.25">
      <c r="A300" s="356" t="s">
        <v>1623</v>
      </c>
      <c r="B300" s="255" t="s">
        <v>11</v>
      </c>
      <c r="C300" s="255" t="s">
        <v>11</v>
      </c>
      <c r="D300" s="239" t="s">
        <v>34</v>
      </c>
      <c r="E300" s="255" t="s">
        <v>84</v>
      </c>
      <c r="F300" s="239" t="s">
        <v>148</v>
      </c>
      <c r="G300" s="239" t="s">
        <v>147</v>
      </c>
      <c r="H300" s="239" t="s">
        <v>102</v>
      </c>
      <c r="I300" s="255"/>
      <c r="J300" s="240" t="s">
        <v>892</v>
      </c>
      <c r="K300" s="257" t="s">
        <v>1301</v>
      </c>
      <c r="L300" s="258">
        <v>102000000</v>
      </c>
      <c r="M300" s="258">
        <v>102408000</v>
      </c>
      <c r="N300" s="359">
        <v>44166</v>
      </c>
      <c r="O300" s="256">
        <v>1</v>
      </c>
      <c r="P300" s="256">
        <v>12</v>
      </c>
      <c r="Q300" s="256"/>
      <c r="R300" s="255" t="s">
        <v>892</v>
      </c>
      <c r="S300" s="256"/>
      <c r="T300" s="256" t="s">
        <v>892</v>
      </c>
      <c r="U300" s="259"/>
      <c r="V300" s="259"/>
      <c r="W300" s="256"/>
      <c r="X300" s="256"/>
      <c r="Y300" s="256"/>
      <c r="Z300" s="260"/>
      <c r="AA300" s="261"/>
      <c r="AB300" s="262"/>
      <c r="AC300" s="260"/>
      <c r="AD300" s="256"/>
      <c r="AE300" s="260"/>
      <c r="AF300" s="260"/>
      <c r="AG300" s="260"/>
      <c r="AH300" s="260"/>
      <c r="AI300" s="263"/>
      <c r="AJ300" s="260"/>
      <c r="AK300" s="260"/>
      <c r="AL300" s="338">
        <v>102000000</v>
      </c>
      <c r="AM300" s="247">
        <v>102000000</v>
      </c>
      <c r="AN300" s="255"/>
      <c r="AO300" s="256" t="s">
        <v>157</v>
      </c>
      <c r="AP300" s="255" t="s">
        <v>155</v>
      </c>
      <c r="AQ300" s="240" t="s">
        <v>161</v>
      </c>
      <c r="AR300" s="264" t="s">
        <v>733</v>
      </c>
      <c r="AS300" s="256"/>
    </row>
    <row r="301" spans="1:45" s="223" customFormat="1" ht="85.5" x14ac:dyDescent="0.25">
      <c r="A301" s="356" t="s">
        <v>1623</v>
      </c>
      <c r="B301" s="255" t="s">
        <v>11</v>
      </c>
      <c r="C301" s="255" t="s">
        <v>11</v>
      </c>
      <c r="D301" s="239" t="s">
        <v>34</v>
      </c>
      <c r="E301" s="255" t="s">
        <v>83</v>
      </c>
      <c r="F301" s="239" t="s">
        <v>88</v>
      </c>
      <c r="G301" s="239" t="s">
        <v>94</v>
      </c>
      <c r="H301" s="239" t="s">
        <v>102</v>
      </c>
      <c r="I301" s="255"/>
      <c r="J301" s="240" t="s">
        <v>892</v>
      </c>
      <c r="K301" s="257" t="s">
        <v>1302</v>
      </c>
      <c r="L301" s="258">
        <v>78000000</v>
      </c>
      <c r="M301" s="258">
        <v>78312000</v>
      </c>
      <c r="N301" s="359">
        <v>44166</v>
      </c>
      <c r="O301" s="256">
        <v>1</v>
      </c>
      <c r="P301" s="256">
        <v>12</v>
      </c>
      <c r="Q301" s="256"/>
      <c r="R301" s="255" t="s">
        <v>892</v>
      </c>
      <c r="S301" s="256"/>
      <c r="T301" s="256" t="s">
        <v>892</v>
      </c>
      <c r="U301" s="259"/>
      <c r="V301" s="259"/>
      <c r="W301" s="256"/>
      <c r="X301" s="256"/>
      <c r="Y301" s="256"/>
      <c r="Z301" s="260"/>
      <c r="AA301" s="261"/>
      <c r="AB301" s="262"/>
      <c r="AC301" s="260"/>
      <c r="AD301" s="256"/>
      <c r="AE301" s="260"/>
      <c r="AF301" s="260"/>
      <c r="AG301" s="260"/>
      <c r="AH301" s="260"/>
      <c r="AI301" s="263"/>
      <c r="AJ301" s="260"/>
      <c r="AK301" s="260"/>
      <c r="AL301" s="338">
        <v>78000000</v>
      </c>
      <c r="AM301" s="247">
        <v>78000000</v>
      </c>
      <c r="AN301" s="255"/>
      <c r="AO301" s="256" t="s">
        <v>157</v>
      </c>
      <c r="AP301" s="255" t="s">
        <v>155</v>
      </c>
      <c r="AQ301" s="240" t="s">
        <v>161</v>
      </c>
      <c r="AR301" s="264" t="s">
        <v>739</v>
      </c>
      <c r="AS301" s="256"/>
    </row>
    <row r="302" spans="1:45" s="223" customFormat="1" ht="142.5" x14ac:dyDescent="0.25">
      <c r="A302" s="356" t="s">
        <v>1623</v>
      </c>
      <c r="B302" s="255" t="s">
        <v>11</v>
      </c>
      <c r="C302" s="255" t="s">
        <v>11</v>
      </c>
      <c r="D302" s="239" t="s">
        <v>34</v>
      </c>
      <c r="E302" s="255" t="s">
        <v>84</v>
      </c>
      <c r="F302" s="239" t="s">
        <v>148</v>
      </c>
      <c r="G302" s="239" t="s">
        <v>147</v>
      </c>
      <c r="H302" s="239" t="s">
        <v>102</v>
      </c>
      <c r="I302" s="255"/>
      <c r="J302" s="240" t="s">
        <v>892</v>
      </c>
      <c r="K302" s="257" t="s">
        <v>1303</v>
      </c>
      <c r="L302" s="258">
        <v>121380000</v>
      </c>
      <c r="M302" s="258">
        <v>121865520</v>
      </c>
      <c r="N302" s="359">
        <v>44166</v>
      </c>
      <c r="O302" s="256">
        <v>1</v>
      </c>
      <c r="P302" s="256">
        <v>12</v>
      </c>
      <c r="Q302" s="256"/>
      <c r="R302" s="255" t="s">
        <v>892</v>
      </c>
      <c r="S302" s="256"/>
      <c r="T302" s="256" t="s">
        <v>892</v>
      </c>
      <c r="U302" s="259"/>
      <c r="V302" s="259"/>
      <c r="W302" s="256"/>
      <c r="X302" s="256"/>
      <c r="Y302" s="256"/>
      <c r="Z302" s="260"/>
      <c r="AA302" s="261"/>
      <c r="AB302" s="262"/>
      <c r="AC302" s="260"/>
      <c r="AD302" s="256"/>
      <c r="AE302" s="260"/>
      <c r="AF302" s="260"/>
      <c r="AG302" s="260"/>
      <c r="AH302" s="260"/>
      <c r="AI302" s="263"/>
      <c r="AJ302" s="260"/>
      <c r="AK302" s="260"/>
      <c r="AL302" s="338">
        <v>121380000</v>
      </c>
      <c r="AM302" s="247">
        <v>121380000</v>
      </c>
      <c r="AN302" s="255"/>
      <c r="AO302" s="256" t="s">
        <v>157</v>
      </c>
      <c r="AP302" s="255" t="s">
        <v>155</v>
      </c>
      <c r="AQ302" s="240" t="s">
        <v>161</v>
      </c>
      <c r="AR302" s="264" t="s">
        <v>733</v>
      </c>
      <c r="AS302" s="256"/>
    </row>
    <row r="303" spans="1:45" s="223" customFormat="1" ht="142.5" x14ac:dyDescent="0.25">
      <c r="A303" s="356" t="s">
        <v>1623</v>
      </c>
      <c r="B303" s="255" t="s">
        <v>11</v>
      </c>
      <c r="C303" s="255" t="s">
        <v>11</v>
      </c>
      <c r="D303" s="239" t="s">
        <v>34</v>
      </c>
      <c r="E303" s="255" t="s">
        <v>84</v>
      </c>
      <c r="F303" s="239" t="s">
        <v>148</v>
      </c>
      <c r="G303" s="239" t="s">
        <v>147</v>
      </c>
      <c r="H303" s="239" t="s">
        <v>102</v>
      </c>
      <c r="I303" s="255"/>
      <c r="J303" s="240" t="s">
        <v>892</v>
      </c>
      <c r="K303" s="257" t="s">
        <v>1304</v>
      </c>
      <c r="L303" s="258">
        <v>93500000</v>
      </c>
      <c r="M303" s="258">
        <v>93874000</v>
      </c>
      <c r="N303" s="359">
        <v>44197</v>
      </c>
      <c r="O303" s="256">
        <v>2</v>
      </c>
      <c r="P303" s="256">
        <v>12</v>
      </c>
      <c r="Q303" s="256"/>
      <c r="R303" s="255" t="s">
        <v>892</v>
      </c>
      <c r="S303" s="256"/>
      <c r="T303" s="256" t="s">
        <v>892</v>
      </c>
      <c r="U303" s="259"/>
      <c r="V303" s="259"/>
      <c r="W303" s="256"/>
      <c r="X303" s="256"/>
      <c r="Y303" s="256"/>
      <c r="Z303" s="260"/>
      <c r="AA303" s="261"/>
      <c r="AB303" s="262"/>
      <c r="AC303" s="260"/>
      <c r="AD303" s="256"/>
      <c r="AE303" s="260"/>
      <c r="AF303" s="260"/>
      <c r="AG303" s="260"/>
      <c r="AH303" s="260"/>
      <c r="AI303" s="263"/>
      <c r="AJ303" s="260"/>
      <c r="AK303" s="260"/>
      <c r="AL303" s="338">
        <v>93500000</v>
      </c>
      <c r="AM303" s="247">
        <v>93500000</v>
      </c>
      <c r="AN303" s="255"/>
      <c r="AO303" s="256" t="s">
        <v>157</v>
      </c>
      <c r="AP303" s="255" t="s">
        <v>155</v>
      </c>
      <c r="AQ303" s="240" t="s">
        <v>161</v>
      </c>
      <c r="AR303" s="264" t="s">
        <v>733</v>
      </c>
      <c r="AS303" s="256"/>
    </row>
    <row r="304" spans="1:45" s="223" customFormat="1" ht="142.5" x14ac:dyDescent="0.25">
      <c r="A304" s="356" t="s">
        <v>1623</v>
      </c>
      <c r="B304" s="255" t="s">
        <v>11</v>
      </c>
      <c r="C304" s="255" t="s">
        <v>11</v>
      </c>
      <c r="D304" s="239" t="s">
        <v>34</v>
      </c>
      <c r="E304" s="255" t="s">
        <v>85</v>
      </c>
      <c r="F304" s="239" t="s">
        <v>149</v>
      </c>
      <c r="G304" s="239" t="s">
        <v>151</v>
      </c>
      <c r="H304" s="255" t="s">
        <v>1588</v>
      </c>
      <c r="I304" s="239" t="s">
        <v>1633</v>
      </c>
      <c r="J304" s="315"/>
      <c r="K304" s="257" t="s">
        <v>1188</v>
      </c>
      <c r="L304" s="258">
        <v>71500000</v>
      </c>
      <c r="M304" s="258">
        <v>71786000</v>
      </c>
      <c r="N304" s="359">
        <v>44197</v>
      </c>
      <c r="O304" s="256">
        <v>2</v>
      </c>
      <c r="P304" s="256">
        <v>12</v>
      </c>
      <c r="Q304" s="256"/>
      <c r="R304" s="255" t="s">
        <v>892</v>
      </c>
      <c r="S304" s="256"/>
      <c r="T304" s="256" t="s">
        <v>892</v>
      </c>
      <c r="U304" s="259"/>
      <c r="V304" s="259"/>
      <c r="W304" s="256"/>
      <c r="X304" s="256"/>
      <c r="Y304" s="256"/>
      <c r="Z304" s="260"/>
      <c r="AA304" s="261"/>
      <c r="AB304" s="262"/>
      <c r="AC304" s="260"/>
      <c r="AD304" s="256"/>
      <c r="AE304" s="260"/>
      <c r="AF304" s="260"/>
      <c r="AG304" s="260"/>
      <c r="AH304" s="260"/>
      <c r="AI304" s="263"/>
      <c r="AJ304" s="260"/>
      <c r="AK304" s="260"/>
      <c r="AL304" s="338">
        <v>71500000</v>
      </c>
      <c r="AM304" s="247">
        <v>71500000</v>
      </c>
      <c r="AN304" s="255"/>
      <c r="AO304" s="256" t="s">
        <v>157</v>
      </c>
      <c r="AP304" s="255" t="s">
        <v>155</v>
      </c>
      <c r="AQ304" s="240" t="s">
        <v>161</v>
      </c>
      <c r="AR304" s="264" t="s">
        <v>733</v>
      </c>
      <c r="AS304" s="256"/>
    </row>
    <row r="305" spans="1:45" s="223" customFormat="1" ht="142.5" x14ac:dyDescent="0.25">
      <c r="A305" s="356" t="s">
        <v>1623</v>
      </c>
      <c r="B305" s="255" t="s">
        <v>11</v>
      </c>
      <c r="C305" s="255" t="s">
        <v>11</v>
      </c>
      <c r="D305" s="239" t="s">
        <v>34</v>
      </c>
      <c r="E305" s="255" t="s">
        <v>84</v>
      </c>
      <c r="F305" s="239" t="s">
        <v>148</v>
      </c>
      <c r="G305" s="239" t="s">
        <v>147</v>
      </c>
      <c r="H305" s="239" t="s">
        <v>102</v>
      </c>
      <c r="I305" s="255"/>
      <c r="J305" s="240" t="s">
        <v>892</v>
      </c>
      <c r="K305" s="273" t="s">
        <v>1188</v>
      </c>
      <c r="L305" s="258">
        <v>78000000</v>
      </c>
      <c r="M305" s="258">
        <v>78312000</v>
      </c>
      <c r="N305" s="359">
        <v>44166</v>
      </c>
      <c r="O305" s="256">
        <v>1</v>
      </c>
      <c r="P305" s="256">
        <v>12</v>
      </c>
      <c r="Q305" s="256"/>
      <c r="R305" s="255" t="s">
        <v>892</v>
      </c>
      <c r="S305" s="256"/>
      <c r="T305" s="256" t="s">
        <v>892</v>
      </c>
      <c r="U305" s="259"/>
      <c r="V305" s="259"/>
      <c r="W305" s="256"/>
      <c r="X305" s="256"/>
      <c r="Y305" s="256"/>
      <c r="Z305" s="260"/>
      <c r="AA305" s="261"/>
      <c r="AB305" s="262"/>
      <c r="AC305" s="260"/>
      <c r="AD305" s="256"/>
      <c r="AE305" s="260"/>
      <c r="AF305" s="260"/>
      <c r="AG305" s="260"/>
      <c r="AH305" s="260"/>
      <c r="AI305" s="263"/>
      <c r="AJ305" s="260"/>
      <c r="AK305" s="260"/>
      <c r="AL305" s="338">
        <v>78000000</v>
      </c>
      <c r="AM305" s="247">
        <v>78000000</v>
      </c>
      <c r="AN305" s="255"/>
      <c r="AO305" s="256" t="s">
        <v>157</v>
      </c>
      <c r="AP305" s="255" t="s">
        <v>155</v>
      </c>
      <c r="AQ305" s="240" t="s">
        <v>161</v>
      </c>
      <c r="AR305" s="264" t="s">
        <v>733</v>
      </c>
      <c r="AS305" s="256"/>
    </row>
    <row r="306" spans="1:45" s="223" customFormat="1" ht="142.5" x14ac:dyDescent="0.25">
      <c r="A306" s="356" t="s">
        <v>1623</v>
      </c>
      <c r="B306" s="255" t="s">
        <v>11</v>
      </c>
      <c r="C306" s="255" t="s">
        <v>11</v>
      </c>
      <c r="D306" s="239" t="s">
        <v>34</v>
      </c>
      <c r="E306" s="255" t="s">
        <v>85</v>
      </c>
      <c r="F306" s="239" t="s">
        <v>149</v>
      </c>
      <c r="G306" s="239" t="s">
        <v>151</v>
      </c>
      <c r="H306" s="255" t="s">
        <v>1588</v>
      </c>
      <c r="I306" s="239" t="s">
        <v>1633</v>
      </c>
      <c r="J306" s="315"/>
      <c r="K306" s="257" t="s">
        <v>1189</v>
      </c>
      <c r="L306" s="258">
        <v>66000000</v>
      </c>
      <c r="M306" s="258">
        <v>66264000</v>
      </c>
      <c r="N306" s="359">
        <v>44166</v>
      </c>
      <c r="O306" s="256">
        <v>1</v>
      </c>
      <c r="P306" s="256">
        <v>12</v>
      </c>
      <c r="Q306" s="256"/>
      <c r="R306" s="255" t="s">
        <v>892</v>
      </c>
      <c r="S306" s="256"/>
      <c r="T306" s="256" t="s">
        <v>892</v>
      </c>
      <c r="U306" s="259"/>
      <c r="V306" s="259"/>
      <c r="W306" s="256"/>
      <c r="X306" s="256"/>
      <c r="Y306" s="256"/>
      <c r="Z306" s="260"/>
      <c r="AA306" s="261"/>
      <c r="AB306" s="262"/>
      <c r="AC306" s="260"/>
      <c r="AD306" s="256"/>
      <c r="AE306" s="260"/>
      <c r="AF306" s="260"/>
      <c r="AG306" s="260"/>
      <c r="AH306" s="260"/>
      <c r="AI306" s="263"/>
      <c r="AJ306" s="260"/>
      <c r="AK306" s="260"/>
      <c r="AL306" s="338">
        <v>66000000</v>
      </c>
      <c r="AM306" s="247">
        <v>66000000</v>
      </c>
      <c r="AN306" s="255"/>
      <c r="AO306" s="256" t="s">
        <v>157</v>
      </c>
      <c r="AP306" s="255" t="s">
        <v>155</v>
      </c>
      <c r="AQ306" s="240" t="s">
        <v>161</v>
      </c>
      <c r="AR306" s="264" t="s">
        <v>733</v>
      </c>
      <c r="AS306" s="256"/>
    </row>
    <row r="307" spans="1:45" s="223" customFormat="1" ht="142.5" x14ac:dyDescent="0.25">
      <c r="A307" s="356" t="s">
        <v>1623</v>
      </c>
      <c r="B307" s="255" t="s">
        <v>11</v>
      </c>
      <c r="C307" s="255" t="s">
        <v>11</v>
      </c>
      <c r="D307" s="239" t="s">
        <v>34</v>
      </c>
      <c r="E307" s="255" t="s">
        <v>85</v>
      </c>
      <c r="F307" s="239" t="s">
        <v>149</v>
      </c>
      <c r="G307" s="239" t="s">
        <v>151</v>
      </c>
      <c r="H307" s="255" t="s">
        <v>1588</v>
      </c>
      <c r="I307" s="239" t="s">
        <v>1633</v>
      </c>
      <c r="J307" s="315"/>
      <c r="K307" s="257" t="s">
        <v>1189</v>
      </c>
      <c r="L307" s="258">
        <v>66000000</v>
      </c>
      <c r="M307" s="258">
        <v>66264000</v>
      </c>
      <c r="N307" s="359">
        <v>44166</v>
      </c>
      <c r="O307" s="256">
        <v>1</v>
      </c>
      <c r="P307" s="256">
        <v>12</v>
      </c>
      <c r="Q307" s="256"/>
      <c r="R307" s="255" t="s">
        <v>892</v>
      </c>
      <c r="S307" s="256"/>
      <c r="T307" s="256" t="s">
        <v>892</v>
      </c>
      <c r="U307" s="259"/>
      <c r="V307" s="259"/>
      <c r="W307" s="256"/>
      <c r="X307" s="256"/>
      <c r="Y307" s="256"/>
      <c r="Z307" s="260"/>
      <c r="AA307" s="261"/>
      <c r="AB307" s="262"/>
      <c r="AC307" s="260"/>
      <c r="AD307" s="256"/>
      <c r="AE307" s="260"/>
      <c r="AF307" s="260"/>
      <c r="AG307" s="260"/>
      <c r="AH307" s="260"/>
      <c r="AI307" s="263"/>
      <c r="AJ307" s="260"/>
      <c r="AK307" s="260"/>
      <c r="AL307" s="338">
        <v>66000000</v>
      </c>
      <c r="AM307" s="247">
        <v>66000000</v>
      </c>
      <c r="AN307" s="255"/>
      <c r="AO307" s="256" t="s">
        <v>157</v>
      </c>
      <c r="AP307" s="255" t="s">
        <v>155</v>
      </c>
      <c r="AQ307" s="240" t="s">
        <v>161</v>
      </c>
      <c r="AR307" s="264" t="s">
        <v>733</v>
      </c>
      <c r="AS307" s="256"/>
    </row>
    <row r="308" spans="1:45" s="223" customFormat="1" ht="142.5" x14ac:dyDescent="0.25">
      <c r="A308" s="356" t="s">
        <v>1623</v>
      </c>
      <c r="B308" s="255" t="s">
        <v>11</v>
      </c>
      <c r="C308" s="255" t="s">
        <v>11</v>
      </c>
      <c r="D308" s="239" t="s">
        <v>34</v>
      </c>
      <c r="E308" s="255" t="s">
        <v>84</v>
      </c>
      <c r="F308" s="239" t="s">
        <v>148</v>
      </c>
      <c r="G308" s="239" t="s">
        <v>147</v>
      </c>
      <c r="H308" s="239" t="s">
        <v>102</v>
      </c>
      <c r="I308" s="255"/>
      <c r="J308" s="240" t="s">
        <v>892</v>
      </c>
      <c r="K308" s="273" t="s">
        <v>1305</v>
      </c>
      <c r="L308" s="274">
        <v>78000000</v>
      </c>
      <c r="M308" s="274">
        <v>78312000</v>
      </c>
      <c r="N308" s="359">
        <v>44166</v>
      </c>
      <c r="O308" s="256">
        <v>1</v>
      </c>
      <c r="P308" s="256">
        <v>12</v>
      </c>
      <c r="Q308" s="256"/>
      <c r="R308" s="255" t="s">
        <v>892</v>
      </c>
      <c r="S308" s="256"/>
      <c r="T308" s="256" t="s">
        <v>892</v>
      </c>
      <c r="U308" s="259"/>
      <c r="V308" s="259"/>
      <c r="W308" s="256"/>
      <c r="X308" s="256"/>
      <c r="Y308" s="256"/>
      <c r="Z308" s="260"/>
      <c r="AA308" s="261"/>
      <c r="AB308" s="262"/>
      <c r="AC308" s="260"/>
      <c r="AD308" s="256"/>
      <c r="AE308" s="260"/>
      <c r="AF308" s="260"/>
      <c r="AG308" s="260"/>
      <c r="AH308" s="260"/>
      <c r="AI308" s="263"/>
      <c r="AJ308" s="260"/>
      <c r="AK308" s="260"/>
      <c r="AL308" s="338">
        <v>78000000</v>
      </c>
      <c r="AM308" s="247">
        <v>78000000</v>
      </c>
      <c r="AN308" s="255"/>
      <c r="AO308" s="256" t="s">
        <v>157</v>
      </c>
      <c r="AP308" s="255" t="s">
        <v>155</v>
      </c>
      <c r="AQ308" s="240" t="s">
        <v>161</v>
      </c>
      <c r="AR308" s="264" t="s">
        <v>733</v>
      </c>
      <c r="AS308" s="256"/>
    </row>
    <row r="309" spans="1:45" s="223" customFormat="1" ht="142.5" x14ac:dyDescent="0.25">
      <c r="A309" s="356" t="s">
        <v>1623</v>
      </c>
      <c r="B309" s="255" t="s">
        <v>11</v>
      </c>
      <c r="C309" s="255" t="s">
        <v>11</v>
      </c>
      <c r="D309" s="239" t="s">
        <v>34</v>
      </c>
      <c r="E309" s="255" t="s">
        <v>84</v>
      </c>
      <c r="F309" s="239" t="s">
        <v>148</v>
      </c>
      <c r="G309" s="239" t="s">
        <v>147</v>
      </c>
      <c r="H309" s="239" t="s">
        <v>102</v>
      </c>
      <c r="I309" s="255"/>
      <c r="J309" s="240" t="s">
        <v>892</v>
      </c>
      <c r="K309" s="257" t="s">
        <v>1306</v>
      </c>
      <c r="L309" s="258">
        <v>102000000</v>
      </c>
      <c r="M309" s="258">
        <v>102408000</v>
      </c>
      <c r="N309" s="359">
        <v>44166</v>
      </c>
      <c r="O309" s="256">
        <v>1</v>
      </c>
      <c r="P309" s="256">
        <v>12</v>
      </c>
      <c r="Q309" s="256"/>
      <c r="R309" s="255" t="s">
        <v>892</v>
      </c>
      <c r="S309" s="256"/>
      <c r="T309" s="256" t="s">
        <v>892</v>
      </c>
      <c r="U309" s="259"/>
      <c r="V309" s="259"/>
      <c r="W309" s="256"/>
      <c r="X309" s="256"/>
      <c r="Y309" s="256"/>
      <c r="Z309" s="260"/>
      <c r="AA309" s="261"/>
      <c r="AB309" s="262"/>
      <c r="AC309" s="260"/>
      <c r="AD309" s="256"/>
      <c r="AE309" s="260"/>
      <c r="AF309" s="260"/>
      <c r="AG309" s="260"/>
      <c r="AH309" s="260"/>
      <c r="AI309" s="263"/>
      <c r="AJ309" s="260"/>
      <c r="AK309" s="260"/>
      <c r="AL309" s="338">
        <v>102000000</v>
      </c>
      <c r="AM309" s="247">
        <v>102000000</v>
      </c>
      <c r="AN309" s="255"/>
      <c r="AO309" s="256" t="s">
        <v>157</v>
      </c>
      <c r="AP309" s="255" t="s">
        <v>155</v>
      </c>
      <c r="AQ309" s="240" t="s">
        <v>161</v>
      </c>
      <c r="AR309" s="264" t="s">
        <v>733</v>
      </c>
      <c r="AS309" s="256"/>
    </row>
    <row r="310" spans="1:45" s="223" customFormat="1" ht="142.5" x14ac:dyDescent="0.25">
      <c r="A310" s="356" t="s">
        <v>1623</v>
      </c>
      <c r="B310" s="275" t="s">
        <v>0</v>
      </c>
      <c r="C310" s="275" t="s">
        <v>0</v>
      </c>
      <c r="D310" s="239" t="s">
        <v>21</v>
      </c>
      <c r="E310" s="275" t="s">
        <v>85</v>
      </c>
      <c r="F310" s="239" t="s">
        <v>149</v>
      </c>
      <c r="G310" s="239" t="s">
        <v>151</v>
      </c>
      <c r="H310" s="255" t="s">
        <v>1588</v>
      </c>
      <c r="I310" s="239" t="s">
        <v>1633</v>
      </c>
      <c r="J310" s="315"/>
      <c r="K310" s="277" t="s">
        <v>1307</v>
      </c>
      <c r="L310" s="278">
        <v>85000000</v>
      </c>
      <c r="M310" s="278">
        <v>85340000</v>
      </c>
      <c r="N310" s="359">
        <v>44228</v>
      </c>
      <c r="O310" s="276">
        <v>3</v>
      </c>
      <c r="P310" s="276">
        <v>12</v>
      </c>
      <c r="Q310" s="256"/>
      <c r="R310" s="255" t="s">
        <v>892</v>
      </c>
      <c r="S310" s="256"/>
      <c r="T310" s="256" t="s">
        <v>892</v>
      </c>
      <c r="U310" s="259"/>
      <c r="V310" s="259"/>
      <c r="W310" s="256"/>
      <c r="X310" s="256"/>
      <c r="Y310" s="256"/>
      <c r="Z310" s="260"/>
      <c r="AA310" s="261"/>
      <c r="AB310" s="262"/>
      <c r="AC310" s="260"/>
      <c r="AD310" s="256"/>
      <c r="AE310" s="260"/>
      <c r="AF310" s="260"/>
      <c r="AG310" s="260"/>
      <c r="AH310" s="260"/>
      <c r="AI310" s="279" t="s">
        <v>1409</v>
      </c>
      <c r="AJ310" s="260"/>
      <c r="AK310" s="260"/>
      <c r="AL310" s="338">
        <v>85000000</v>
      </c>
      <c r="AM310" s="247">
        <v>85000000</v>
      </c>
      <c r="AN310" s="275"/>
      <c r="AO310" s="276" t="s">
        <v>157</v>
      </c>
      <c r="AP310" s="275" t="s">
        <v>155</v>
      </c>
      <c r="AQ310" s="240" t="s">
        <v>161</v>
      </c>
      <c r="AR310" s="280" t="s">
        <v>736</v>
      </c>
      <c r="AS310" s="276"/>
    </row>
    <row r="311" spans="1:45" s="223" customFormat="1" ht="142.5" x14ac:dyDescent="0.25">
      <c r="A311" s="356" t="s">
        <v>1623</v>
      </c>
      <c r="B311" s="275" t="s">
        <v>0</v>
      </c>
      <c r="C311" s="275" t="s">
        <v>0</v>
      </c>
      <c r="D311" s="239" t="s">
        <v>21</v>
      </c>
      <c r="E311" s="275" t="s">
        <v>85</v>
      </c>
      <c r="F311" s="239" t="s">
        <v>149</v>
      </c>
      <c r="G311" s="239" t="s">
        <v>151</v>
      </c>
      <c r="H311" s="255" t="s">
        <v>1588</v>
      </c>
      <c r="I311" s="239" t="s">
        <v>1633</v>
      </c>
      <c r="J311" s="315"/>
      <c r="K311" s="277" t="s">
        <v>1186</v>
      </c>
      <c r="L311" s="278">
        <v>85000000</v>
      </c>
      <c r="M311" s="278">
        <v>85340000</v>
      </c>
      <c r="N311" s="359">
        <v>44228</v>
      </c>
      <c r="O311" s="276">
        <v>3</v>
      </c>
      <c r="P311" s="276">
        <v>12</v>
      </c>
      <c r="Q311" s="256"/>
      <c r="R311" s="255" t="s">
        <v>892</v>
      </c>
      <c r="S311" s="256"/>
      <c r="T311" s="256" t="s">
        <v>892</v>
      </c>
      <c r="U311" s="259"/>
      <c r="V311" s="259"/>
      <c r="W311" s="256"/>
      <c r="X311" s="256"/>
      <c r="Y311" s="256"/>
      <c r="Z311" s="260"/>
      <c r="AA311" s="261"/>
      <c r="AB311" s="262"/>
      <c r="AC311" s="260"/>
      <c r="AD311" s="256"/>
      <c r="AE311" s="260"/>
      <c r="AF311" s="260"/>
      <c r="AG311" s="260"/>
      <c r="AH311" s="260"/>
      <c r="AI311" s="279" t="s">
        <v>1409</v>
      </c>
      <c r="AJ311" s="260"/>
      <c r="AK311" s="260"/>
      <c r="AL311" s="338">
        <v>85000000</v>
      </c>
      <c r="AM311" s="247">
        <v>85000000</v>
      </c>
      <c r="AN311" s="275"/>
      <c r="AO311" s="276" t="s">
        <v>157</v>
      </c>
      <c r="AP311" s="275" t="s">
        <v>155</v>
      </c>
      <c r="AQ311" s="240" t="s">
        <v>161</v>
      </c>
      <c r="AR311" s="280" t="s">
        <v>736</v>
      </c>
      <c r="AS311" s="276"/>
    </row>
    <row r="312" spans="1:45" s="223" customFormat="1" ht="128.25" x14ac:dyDescent="0.25">
      <c r="A312" s="356" t="s">
        <v>1623</v>
      </c>
      <c r="B312" s="275" t="s">
        <v>0</v>
      </c>
      <c r="C312" s="275" t="s">
        <v>0</v>
      </c>
      <c r="D312" s="239" t="s">
        <v>21</v>
      </c>
      <c r="E312" s="275" t="s">
        <v>85</v>
      </c>
      <c r="F312" s="239" t="s">
        <v>149</v>
      </c>
      <c r="G312" s="239" t="s">
        <v>151</v>
      </c>
      <c r="H312" s="255" t="s">
        <v>1588</v>
      </c>
      <c r="I312" s="239" t="s">
        <v>1633</v>
      </c>
      <c r="J312" s="315"/>
      <c r="K312" s="277" t="s">
        <v>1187</v>
      </c>
      <c r="L312" s="278">
        <v>85000000</v>
      </c>
      <c r="M312" s="278">
        <v>85340000</v>
      </c>
      <c r="N312" s="359">
        <v>44228</v>
      </c>
      <c r="O312" s="276">
        <v>3</v>
      </c>
      <c r="P312" s="276">
        <v>12</v>
      </c>
      <c r="Q312" s="256"/>
      <c r="R312" s="255" t="s">
        <v>892</v>
      </c>
      <c r="S312" s="256"/>
      <c r="T312" s="256" t="s">
        <v>892</v>
      </c>
      <c r="U312" s="259"/>
      <c r="V312" s="259"/>
      <c r="W312" s="256"/>
      <c r="X312" s="256"/>
      <c r="Y312" s="256"/>
      <c r="Z312" s="260"/>
      <c r="AA312" s="261"/>
      <c r="AB312" s="262"/>
      <c r="AC312" s="260"/>
      <c r="AD312" s="256"/>
      <c r="AE312" s="260"/>
      <c r="AF312" s="260"/>
      <c r="AG312" s="260"/>
      <c r="AH312" s="260"/>
      <c r="AI312" s="279" t="s">
        <v>1409</v>
      </c>
      <c r="AJ312" s="260"/>
      <c r="AK312" s="260"/>
      <c r="AL312" s="338">
        <v>85000000</v>
      </c>
      <c r="AM312" s="247">
        <v>85000000</v>
      </c>
      <c r="AN312" s="275"/>
      <c r="AO312" s="276" t="s">
        <v>157</v>
      </c>
      <c r="AP312" s="275" t="s">
        <v>155</v>
      </c>
      <c r="AQ312" s="240" t="s">
        <v>161</v>
      </c>
      <c r="AR312" s="280" t="s">
        <v>737</v>
      </c>
      <c r="AS312" s="276"/>
    </row>
    <row r="313" spans="1:45" s="223" customFormat="1" ht="128.25" x14ac:dyDescent="0.25">
      <c r="A313" s="356" t="s">
        <v>1623</v>
      </c>
      <c r="B313" s="255" t="s">
        <v>11</v>
      </c>
      <c r="C313" s="255" t="s">
        <v>11</v>
      </c>
      <c r="D313" s="239" t="s">
        <v>34</v>
      </c>
      <c r="E313" s="255" t="s">
        <v>84</v>
      </c>
      <c r="F313" s="239" t="s">
        <v>148</v>
      </c>
      <c r="G313" s="239" t="s">
        <v>147</v>
      </c>
      <c r="H313" s="239" t="s">
        <v>102</v>
      </c>
      <c r="I313" s="255"/>
      <c r="J313" s="240" t="s">
        <v>892</v>
      </c>
      <c r="K313" s="273" t="s">
        <v>1308</v>
      </c>
      <c r="L313" s="258">
        <v>33000000</v>
      </c>
      <c r="M313" s="258">
        <v>33132000</v>
      </c>
      <c r="N313" s="359">
        <v>44197</v>
      </c>
      <c r="O313" s="256">
        <v>2</v>
      </c>
      <c r="P313" s="256">
        <v>12</v>
      </c>
      <c r="Q313" s="256"/>
      <c r="R313" s="255" t="s">
        <v>892</v>
      </c>
      <c r="S313" s="256"/>
      <c r="T313" s="256" t="s">
        <v>892</v>
      </c>
      <c r="U313" s="259"/>
      <c r="V313" s="259"/>
      <c r="W313" s="256"/>
      <c r="X313" s="256"/>
      <c r="Y313" s="256"/>
      <c r="Z313" s="260"/>
      <c r="AA313" s="261"/>
      <c r="AB313" s="262"/>
      <c r="AC313" s="260"/>
      <c r="AD313" s="256"/>
      <c r="AE313" s="260"/>
      <c r="AF313" s="260"/>
      <c r="AG313" s="260"/>
      <c r="AH313" s="260"/>
      <c r="AI313" s="263"/>
      <c r="AJ313" s="260"/>
      <c r="AK313" s="260"/>
      <c r="AL313" s="338">
        <v>33000000</v>
      </c>
      <c r="AM313" s="247">
        <v>33000000</v>
      </c>
      <c r="AN313" s="255"/>
      <c r="AO313" s="256" t="s">
        <v>157</v>
      </c>
      <c r="AP313" s="255" t="s">
        <v>155</v>
      </c>
      <c r="AQ313" s="240" t="s">
        <v>161</v>
      </c>
      <c r="AR313" s="264" t="s">
        <v>737</v>
      </c>
      <c r="AS313" s="256"/>
    </row>
    <row r="314" spans="1:45" s="223" customFormat="1" ht="142.5" x14ac:dyDescent="0.25">
      <c r="A314" s="356" t="s">
        <v>1623</v>
      </c>
      <c r="B314" s="255" t="s">
        <v>11</v>
      </c>
      <c r="C314" s="255" t="s">
        <v>11</v>
      </c>
      <c r="D314" s="239" t="s">
        <v>34</v>
      </c>
      <c r="E314" s="255" t="s">
        <v>83</v>
      </c>
      <c r="F314" s="239" t="s">
        <v>88</v>
      </c>
      <c r="G314" s="239" t="s">
        <v>94</v>
      </c>
      <c r="H314" s="239" t="s">
        <v>102</v>
      </c>
      <c r="I314" s="255"/>
      <c r="J314" s="240" t="s">
        <v>892</v>
      </c>
      <c r="K314" s="273" t="s">
        <v>1486</v>
      </c>
      <c r="L314" s="258">
        <v>102000000</v>
      </c>
      <c r="M314" s="258">
        <v>102408000</v>
      </c>
      <c r="N314" s="359">
        <v>44166</v>
      </c>
      <c r="O314" s="256">
        <v>1</v>
      </c>
      <c r="P314" s="256">
        <v>12</v>
      </c>
      <c r="Q314" s="256"/>
      <c r="R314" s="255" t="s">
        <v>892</v>
      </c>
      <c r="S314" s="256"/>
      <c r="T314" s="256" t="s">
        <v>892</v>
      </c>
      <c r="U314" s="259"/>
      <c r="V314" s="259"/>
      <c r="W314" s="256"/>
      <c r="X314" s="256"/>
      <c r="Y314" s="256"/>
      <c r="Z314" s="260"/>
      <c r="AA314" s="261"/>
      <c r="AB314" s="262"/>
      <c r="AC314" s="260"/>
      <c r="AD314" s="256"/>
      <c r="AE314" s="260"/>
      <c r="AF314" s="260"/>
      <c r="AG314" s="260"/>
      <c r="AH314" s="260"/>
      <c r="AI314" s="263"/>
      <c r="AJ314" s="260"/>
      <c r="AK314" s="260"/>
      <c r="AL314" s="338">
        <v>102000000</v>
      </c>
      <c r="AM314" s="247">
        <v>102000000</v>
      </c>
      <c r="AN314" s="255"/>
      <c r="AO314" s="256" t="s">
        <v>157</v>
      </c>
      <c r="AP314" s="255" t="s">
        <v>155</v>
      </c>
      <c r="AQ314" s="240" t="s">
        <v>161</v>
      </c>
      <c r="AR314" s="264" t="s">
        <v>733</v>
      </c>
      <c r="AS314" s="256"/>
    </row>
    <row r="315" spans="1:45" s="223" customFormat="1" ht="142.5" x14ac:dyDescent="0.25">
      <c r="A315" s="356" t="s">
        <v>1623</v>
      </c>
      <c r="B315" s="255" t="s">
        <v>11</v>
      </c>
      <c r="C315" s="255" t="s">
        <v>11</v>
      </c>
      <c r="D315" s="239" t="s">
        <v>34</v>
      </c>
      <c r="E315" s="255" t="s">
        <v>85</v>
      </c>
      <c r="F315" s="239" t="s">
        <v>149</v>
      </c>
      <c r="G315" s="239" t="s">
        <v>151</v>
      </c>
      <c r="H315" s="255" t="s">
        <v>1588</v>
      </c>
      <c r="I315" s="239" t="s">
        <v>1633</v>
      </c>
      <c r="J315" s="315"/>
      <c r="K315" s="257" t="s">
        <v>1309</v>
      </c>
      <c r="L315" s="258">
        <v>124800000</v>
      </c>
      <c r="M315" s="258">
        <v>125299200</v>
      </c>
      <c r="N315" s="359">
        <v>44166</v>
      </c>
      <c r="O315" s="256">
        <v>1</v>
      </c>
      <c r="P315" s="256">
        <v>12</v>
      </c>
      <c r="Q315" s="256"/>
      <c r="R315" s="255" t="s">
        <v>892</v>
      </c>
      <c r="S315" s="256"/>
      <c r="T315" s="256" t="s">
        <v>892</v>
      </c>
      <c r="U315" s="259"/>
      <c r="V315" s="259"/>
      <c r="W315" s="256"/>
      <c r="X315" s="256"/>
      <c r="Y315" s="256"/>
      <c r="Z315" s="260"/>
      <c r="AA315" s="261"/>
      <c r="AB315" s="262"/>
      <c r="AC315" s="260"/>
      <c r="AD315" s="256"/>
      <c r="AE315" s="260"/>
      <c r="AF315" s="260"/>
      <c r="AG315" s="260"/>
      <c r="AH315" s="260"/>
      <c r="AI315" s="263"/>
      <c r="AJ315" s="260"/>
      <c r="AK315" s="260"/>
      <c r="AL315" s="338">
        <v>124800000</v>
      </c>
      <c r="AM315" s="247">
        <v>124800000</v>
      </c>
      <c r="AN315" s="255"/>
      <c r="AO315" s="256" t="s">
        <v>157</v>
      </c>
      <c r="AP315" s="255" t="s">
        <v>155</v>
      </c>
      <c r="AQ315" s="240" t="s">
        <v>161</v>
      </c>
      <c r="AR315" s="264" t="s">
        <v>733</v>
      </c>
      <c r="AS315" s="256"/>
    </row>
    <row r="316" spans="1:45" s="223" customFormat="1" ht="85.5" x14ac:dyDescent="0.25">
      <c r="A316" s="356" t="s">
        <v>1623</v>
      </c>
      <c r="B316" s="255" t="s">
        <v>11</v>
      </c>
      <c r="C316" s="255" t="s">
        <v>15</v>
      </c>
      <c r="D316" s="281" t="s">
        <v>35</v>
      </c>
      <c r="E316" s="255" t="s">
        <v>83</v>
      </c>
      <c r="F316" s="239" t="s">
        <v>88</v>
      </c>
      <c r="G316" s="239" t="s">
        <v>94</v>
      </c>
      <c r="H316" s="239" t="s">
        <v>102</v>
      </c>
      <c r="I316" s="255"/>
      <c r="J316" s="240" t="s">
        <v>892</v>
      </c>
      <c r="K316" s="257" t="s">
        <v>1310</v>
      </c>
      <c r="L316" s="258">
        <v>45893364</v>
      </c>
      <c r="M316" s="258">
        <v>46076937</v>
      </c>
      <c r="N316" s="359">
        <v>44166</v>
      </c>
      <c r="O316" s="256">
        <v>1</v>
      </c>
      <c r="P316" s="256">
        <v>12</v>
      </c>
      <c r="Q316" s="256"/>
      <c r="R316" s="255" t="s">
        <v>892</v>
      </c>
      <c r="S316" s="256"/>
      <c r="T316" s="256" t="s">
        <v>892</v>
      </c>
      <c r="U316" s="259"/>
      <c r="V316" s="259"/>
      <c r="W316" s="256"/>
      <c r="X316" s="256"/>
      <c r="Y316" s="256"/>
      <c r="Z316" s="260"/>
      <c r="AA316" s="261"/>
      <c r="AB316" s="262"/>
      <c r="AC316" s="260"/>
      <c r="AD316" s="256"/>
      <c r="AE316" s="260"/>
      <c r="AF316" s="260"/>
      <c r="AG316" s="260"/>
      <c r="AH316" s="260"/>
      <c r="AI316" s="263"/>
      <c r="AJ316" s="260"/>
      <c r="AK316" s="260"/>
      <c r="AL316" s="338">
        <v>45893364</v>
      </c>
      <c r="AM316" s="247">
        <v>45893364</v>
      </c>
      <c r="AN316" s="255"/>
      <c r="AO316" s="256" t="s">
        <v>157</v>
      </c>
      <c r="AP316" s="255" t="s">
        <v>155</v>
      </c>
      <c r="AQ316" s="240" t="s">
        <v>161</v>
      </c>
      <c r="AR316" s="264" t="s">
        <v>675</v>
      </c>
      <c r="AS316" s="256" t="s">
        <v>1185</v>
      </c>
    </row>
    <row r="317" spans="1:45" s="223" customFormat="1" ht="142.5" x14ac:dyDescent="0.25">
      <c r="A317" s="356" t="s">
        <v>1623</v>
      </c>
      <c r="B317" s="255" t="s">
        <v>11</v>
      </c>
      <c r="C317" s="255" t="s">
        <v>15</v>
      </c>
      <c r="D317" s="239" t="s">
        <v>35</v>
      </c>
      <c r="E317" s="255" t="s">
        <v>85</v>
      </c>
      <c r="F317" s="239" t="s">
        <v>149</v>
      </c>
      <c r="G317" s="239" t="s">
        <v>151</v>
      </c>
      <c r="H317" s="255" t="s">
        <v>1588</v>
      </c>
      <c r="I317" s="239" t="s">
        <v>1633</v>
      </c>
      <c r="J317" s="315"/>
      <c r="K317" s="257" t="s">
        <v>1190</v>
      </c>
      <c r="L317" s="258">
        <v>109736880</v>
      </c>
      <c r="M317" s="258">
        <v>110175828</v>
      </c>
      <c r="N317" s="359">
        <v>44166</v>
      </c>
      <c r="O317" s="256">
        <v>1</v>
      </c>
      <c r="P317" s="256">
        <v>12</v>
      </c>
      <c r="Q317" s="256"/>
      <c r="R317" s="255" t="s">
        <v>892</v>
      </c>
      <c r="S317" s="256"/>
      <c r="T317" s="256" t="s">
        <v>892</v>
      </c>
      <c r="U317" s="259"/>
      <c r="V317" s="259"/>
      <c r="W317" s="256"/>
      <c r="X317" s="256"/>
      <c r="Y317" s="256"/>
      <c r="Z317" s="260"/>
      <c r="AA317" s="261"/>
      <c r="AB317" s="262"/>
      <c r="AC317" s="260"/>
      <c r="AD317" s="256"/>
      <c r="AE317" s="260"/>
      <c r="AF317" s="260"/>
      <c r="AG317" s="260"/>
      <c r="AH317" s="260"/>
      <c r="AI317" s="263"/>
      <c r="AJ317" s="260"/>
      <c r="AK317" s="260"/>
      <c r="AL317" s="338">
        <v>109736880</v>
      </c>
      <c r="AM317" s="247">
        <v>109736880</v>
      </c>
      <c r="AN317" s="255"/>
      <c r="AO317" s="256" t="s">
        <v>157</v>
      </c>
      <c r="AP317" s="255" t="s">
        <v>155</v>
      </c>
      <c r="AQ317" s="240" t="s">
        <v>161</v>
      </c>
      <c r="AR317" s="264" t="s">
        <v>732</v>
      </c>
      <c r="AS317" s="256"/>
    </row>
    <row r="318" spans="1:45" s="223" customFormat="1" ht="142.5" x14ac:dyDescent="0.25">
      <c r="A318" s="356" t="s">
        <v>1623</v>
      </c>
      <c r="B318" s="255" t="s">
        <v>11</v>
      </c>
      <c r="C318" s="255" t="s">
        <v>15</v>
      </c>
      <c r="D318" s="239" t="s">
        <v>35</v>
      </c>
      <c r="E318" s="255" t="s">
        <v>85</v>
      </c>
      <c r="F318" s="239" t="s">
        <v>149</v>
      </c>
      <c r="G318" s="239" t="s">
        <v>151</v>
      </c>
      <c r="H318" s="255" t="s">
        <v>1588</v>
      </c>
      <c r="I318" s="239" t="s">
        <v>1633</v>
      </c>
      <c r="J318" s="315"/>
      <c r="K318" s="257" t="s">
        <v>1191</v>
      </c>
      <c r="L318" s="258">
        <v>102000000</v>
      </c>
      <c r="M318" s="258">
        <v>102408000</v>
      </c>
      <c r="N318" s="359">
        <v>44166</v>
      </c>
      <c r="O318" s="256">
        <v>1</v>
      </c>
      <c r="P318" s="256">
        <v>12</v>
      </c>
      <c r="Q318" s="256"/>
      <c r="R318" s="255" t="s">
        <v>892</v>
      </c>
      <c r="S318" s="256"/>
      <c r="T318" s="256" t="s">
        <v>892</v>
      </c>
      <c r="U318" s="259"/>
      <c r="V318" s="259"/>
      <c r="W318" s="256"/>
      <c r="X318" s="256"/>
      <c r="Y318" s="256"/>
      <c r="Z318" s="260"/>
      <c r="AA318" s="261"/>
      <c r="AB318" s="262"/>
      <c r="AC318" s="260"/>
      <c r="AD318" s="256"/>
      <c r="AE318" s="260"/>
      <c r="AF318" s="260"/>
      <c r="AG318" s="260"/>
      <c r="AH318" s="260"/>
      <c r="AI318" s="263"/>
      <c r="AJ318" s="260"/>
      <c r="AK318" s="260"/>
      <c r="AL318" s="338">
        <v>102000000</v>
      </c>
      <c r="AM318" s="247">
        <v>102000000</v>
      </c>
      <c r="AN318" s="255"/>
      <c r="AO318" s="256" t="s">
        <v>157</v>
      </c>
      <c r="AP318" s="255" t="s">
        <v>155</v>
      </c>
      <c r="AQ318" s="240" t="s">
        <v>161</v>
      </c>
      <c r="AR318" s="264" t="s">
        <v>732</v>
      </c>
      <c r="AS318" s="256"/>
    </row>
    <row r="319" spans="1:45" s="223" customFormat="1" ht="142.5" x14ac:dyDescent="0.25">
      <c r="A319" s="356" t="s">
        <v>1623</v>
      </c>
      <c r="B319" s="255" t="s">
        <v>11</v>
      </c>
      <c r="C319" s="255" t="s">
        <v>15</v>
      </c>
      <c r="D319" s="239" t="s">
        <v>35</v>
      </c>
      <c r="E319" s="255" t="s">
        <v>85</v>
      </c>
      <c r="F319" s="239" t="s">
        <v>149</v>
      </c>
      <c r="G319" s="239" t="s">
        <v>151</v>
      </c>
      <c r="H319" s="255" t="s">
        <v>1588</v>
      </c>
      <c r="I319" s="239" t="s">
        <v>1633</v>
      </c>
      <c r="J319" s="315"/>
      <c r="K319" s="257" t="s">
        <v>1192</v>
      </c>
      <c r="L319" s="258">
        <v>79126080</v>
      </c>
      <c r="M319" s="258">
        <v>79442584</v>
      </c>
      <c r="N319" s="359">
        <v>44166</v>
      </c>
      <c r="O319" s="256">
        <v>1</v>
      </c>
      <c r="P319" s="256">
        <v>12</v>
      </c>
      <c r="Q319" s="256"/>
      <c r="R319" s="255" t="s">
        <v>892</v>
      </c>
      <c r="S319" s="256"/>
      <c r="T319" s="256" t="s">
        <v>892</v>
      </c>
      <c r="U319" s="259"/>
      <c r="V319" s="259"/>
      <c r="W319" s="256"/>
      <c r="X319" s="256"/>
      <c r="Y319" s="256"/>
      <c r="Z319" s="260"/>
      <c r="AA319" s="261"/>
      <c r="AB319" s="262"/>
      <c r="AC319" s="260"/>
      <c r="AD319" s="256"/>
      <c r="AE319" s="260"/>
      <c r="AF319" s="260"/>
      <c r="AG319" s="260"/>
      <c r="AH319" s="260"/>
      <c r="AI319" s="263"/>
      <c r="AJ319" s="260"/>
      <c r="AK319" s="260"/>
      <c r="AL319" s="338">
        <v>79126080</v>
      </c>
      <c r="AM319" s="247">
        <v>79126080</v>
      </c>
      <c r="AN319" s="255"/>
      <c r="AO319" s="256" t="s">
        <v>157</v>
      </c>
      <c r="AP319" s="255" t="s">
        <v>155</v>
      </c>
      <c r="AQ319" s="240" t="s">
        <v>161</v>
      </c>
      <c r="AR319" s="264" t="s">
        <v>732</v>
      </c>
      <c r="AS319" s="256"/>
    </row>
    <row r="320" spans="1:45" s="223" customFormat="1" ht="99.75" x14ac:dyDescent="0.25">
      <c r="A320" s="356" t="s">
        <v>1623</v>
      </c>
      <c r="B320" s="255" t="s">
        <v>11</v>
      </c>
      <c r="C320" s="255" t="s">
        <v>15</v>
      </c>
      <c r="D320" s="239" t="s">
        <v>35</v>
      </c>
      <c r="E320" s="255" t="s">
        <v>85</v>
      </c>
      <c r="F320" s="239" t="s">
        <v>149</v>
      </c>
      <c r="G320" s="239" t="s">
        <v>151</v>
      </c>
      <c r="H320" s="255" t="s">
        <v>1588</v>
      </c>
      <c r="I320" s="239" t="s">
        <v>1633</v>
      </c>
      <c r="J320" s="315"/>
      <c r="K320" s="257" t="s">
        <v>1193</v>
      </c>
      <c r="L320" s="258">
        <v>109736880</v>
      </c>
      <c r="M320" s="258">
        <v>110175828</v>
      </c>
      <c r="N320" s="359">
        <v>44166</v>
      </c>
      <c r="O320" s="256">
        <v>1</v>
      </c>
      <c r="P320" s="256">
        <v>12</v>
      </c>
      <c r="Q320" s="256"/>
      <c r="R320" s="255" t="s">
        <v>892</v>
      </c>
      <c r="S320" s="256"/>
      <c r="T320" s="256" t="s">
        <v>892</v>
      </c>
      <c r="U320" s="259"/>
      <c r="V320" s="259"/>
      <c r="W320" s="256"/>
      <c r="X320" s="256"/>
      <c r="Y320" s="256"/>
      <c r="Z320" s="260"/>
      <c r="AA320" s="261"/>
      <c r="AB320" s="262"/>
      <c r="AC320" s="260"/>
      <c r="AD320" s="256"/>
      <c r="AE320" s="260"/>
      <c r="AF320" s="260"/>
      <c r="AG320" s="260"/>
      <c r="AH320" s="260"/>
      <c r="AI320" s="263"/>
      <c r="AJ320" s="260"/>
      <c r="AK320" s="260"/>
      <c r="AL320" s="338">
        <v>109736880</v>
      </c>
      <c r="AM320" s="247">
        <v>109736880</v>
      </c>
      <c r="AN320" s="255"/>
      <c r="AO320" s="256" t="s">
        <v>157</v>
      </c>
      <c r="AP320" s="255" t="s">
        <v>155</v>
      </c>
      <c r="AQ320" s="240" t="s">
        <v>161</v>
      </c>
      <c r="AR320" s="264" t="s">
        <v>741</v>
      </c>
      <c r="AS320" s="256"/>
    </row>
    <row r="321" spans="1:45" s="223" customFormat="1" ht="99.75" x14ac:dyDescent="0.25">
      <c r="A321" s="356" t="s">
        <v>1623</v>
      </c>
      <c r="B321" s="255" t="s">
        <v>11</v>
      </c>
      <c r="C321" s="255" t="s">
        <v>15</v>
      </c>
      <c r="D321" s="239" t="s">
        <v>35</v>
      </c>
      <c r="E321" s="255" t="s">
        <v>85</v>
      </c>
      <c r="F321" s="239" t="s">
        <v>149</v>
      </c>
      <c r="G321" s="239" t="s">
        <v>151</v>
      </c>
      <c r="H321" s="255" t="s">
        <v>1588</v>
      </c>
      <c r="I321" s="239" t="s">
        <v>1633</v>
      </c>
      <c r="J321" s="315"/>
      <c r="K321" s="257" t="s">
        <v>1194</v>
      </c>
      <c r="L321" s="258">
        <v>93500000</v>
      </c>
      <c r="M321" s="258">
        <v>93874000</v>
      </c>
      <c r="N321" s="359">
        <v>44197</v>
      </c>
      <c r="O321" s="256">
        <v>2</v>
      </c>
      <c r="P321" s="256">
        <v>12</v>
      </c>
      <c r="Q321" s="256"/>
      <c r="R321" s="255" t="s">
        <v>892</v>
      </c>
      <c r="S321" s="256"/>
      <c r="T321" s="256" t="s">
        <v>892</v>
      </c>
      <c r="U321" s="259"/>
      <c r="V321" s="259"/>
      <c r="W321" s="256"/>
      <c r="X321" s="256"/>
      <c r="Y321" s="256"/>
      <c r="Z321" s="260"/>
      <c r="AA321" s="261"/>
      <c r="AB321" s="262"/>
      <c r="AC321" s="260"/>
      <c r="AD321" s="256"/>
      <c r="AE321" s="260"/>
      <c r="AF321" s="260"/>
      <c r="AG321" s="260"/>
      <c r="AH321" s="260"/>
      <c r="AI321" s="263"/>
      <c r="AJ321" s="260"/>
      <c r="AK321" s="260"/>
      <c r="AL321" s="338">
        <v>93500000</v>
      </c>
      <c r="AM321" s="247">
        <v>93500000</v>
      </c>
      <c r="AN321" s="255"/>
      <c r="AO321" s="256" t="s">
        <v>157</v>
      </c>
      <c r="AP321" s="255" t="s">
        <v>155</v>
      </c>
      <c r="AQ321" s="240" t="s">
        <v>161</v>
      </c>
      <c r="AR321" s="264" t="s">
        <v>741</v>
      </c>
      <c r="AS321" s="256"/>
    </row>
    <row r="322" spans="1:45" s="223" customFormat="1" ht="128.25" x14ac:dyDescent="0.25">
      <c r="A322" s="356" t="s">
        <v>1623</v>
      </c>
      <c r="B322" s="255" t="s">
        <v>11</v>
      </c>
      <c r="C322" s="255" t="s">
        <v>15</v>
      </c>
      <c r="D322" s="239" t="s">
        <v>35</v>
      </c>
      <c r="E322" s="255" t="s">
        <v>85</v>
      </c>
      <c r="F322" s="239" t="s">
        <v>149</v>
      </c>
      <c r="G322" s="239" t="s">
        <v>151</v>
      </c>
      <c r="H322" s="255" t="s">
        <v>1588</v>
      </c>
      <c r="I322" s="239" t="s">
        <v>1633</v>
      </c>
      <c r="J322" s="315"/>
      <c r="K322" s="257" t="s">
        <v>1195</v>
      </c>
      <c r="L322" s="258">
        <v>138671652</v>
      </c>
      <c r="M322" s="258">
        <v>139226339</v>
      </c>
      <c r="N322" s="359">
        <v>44166</v>
      </c>
      <c r="O322" s="256">
        <v>1</v>
      </c>
      <c r="P322" s="256">
        <v>12</v>
      </c>
      <c r="Q322" s="256"/>
      <c r="R322" s="255" t="s">
        <v>892</v>
      </c>
      <c r="S322" s="256"/>
      <c r="T322" s="256" t="s">
        <v>892</v>
      </c>
      <c r="U322" s="259"/>
      <c r="V322" s="259"/>
      <c r="W322" s="256"/>
      <c r="X322" s="256"/>
      <c r="Y322" s="256"/>
      <c r="Z322" s="260"/>
      <c r="AA322" s="261"/>
      <c r="AB322" s="262"/>
      <c r="AC322" s="260"/>
      <c r="AD322" s="256"/>
      <c r="AE322" s="260"/>
      <c r="AF322" s="260"/>
      <c r="AG322" s="260"/>
      <c r="AH322" s="260"/>
      <c r="AI322" s="263"/>
      <c r="AJ322" s="260"/>
      <c r="AK322" s="260"/>
      <c r="AL322" s="338">
        <v>138671652</v>
      </c>
      <c r="AM322" s="247">
        <v>138671652</v>
      </c>
      <c r="AN322" s="255"/>
      <c r="AO322" s="256" t="s">
        <v>157</v>
      </c>
      <c r="AP322" s="255" t="s">
        <v>155</v>
      </c>
      <c r="AQ322" s="240" t="s">
        <v>161</v>
      </c>
      <c r="AR322" s="264" t="s">
        <v>731</v>
      </c>
      <c r="AS322" s="256"/>
    </row>
    <row r="323" spans="1:45" s="223" customFormat="1" ht="128.25" x14ac:dyDescent="0.25">
      <c r="A323" s="356" t="s">
        <v>1623</v>
      </c>
      <c r="B323" s="255" t="s">
        <v>11</v>
      </c>
      <c r="C323" s="255" t="s">
        <v>15</v>
      </c>
      <c r="D323" s="239" t="s">
        <v>35</v>
      </c>
      <c r="E323" s="255" t="s">
        <v>85</v>
      </c>
      <c r="F323" s="239" t="s">
        <v>149</v>
      </c>
      <c r="G323" s="239" t="s">
        <v>151</v>
      </c>
      <c r="H323" s="255" t="s">
        <v>1588</v>
      </c>
      <c r="I323" s="239" t="s">
        <v>1633</v>
      </c>
      <c r="J323" s="315"/>
      <c r="K323" s="257" t="s">
        <v>1196</v>
      </c>
      <c r="L323" s="258">
        <v>93500000</v>
      </c>
      <c r="M323" s="258">
        <v>93874000</v>
      </c>
      <c r="N323" s="359">
        <v>44197</v>
      </c>
      <c r="O323" s="256">
        <v>2</v>
      </c>
      <c r="P323" s="256">
        <v>12</v>
      </c>
      <c r="Q323" s="256"/>
      <c r="R323" s="255" t="s">
        <v>892</v>
      </c>
      <c r="S323" s="256"/>
      <c r="T323" s="256" t="s">
        <v>892</v>
      </c>
      <c r="U323" s="259"/>
      <c r="V323" s="259"/>
      <c r="W323" s="256"/>
      <c r="X323" s="256"/>
      <c r="Y323" s="256"/>
      <c r="Z323" s="260"/>
      <c r="AA323" s="261"/>
      <c r="AB323" s="262"/>
      <c r="AC323" s="260"/>
      <c r="AD323" s="256"/>
      <c r="AE323" s="260"/>
      <c r="AF323" s="260"/>
      <c r="AG323" s="260"/>
      <c r="AH323" s="260"/>
      <c r="AI323" s="263"/>
      <c r="AJ323" s="260"/>
      <c r="AK323" s="260"/>
      <c r="AL323" s="338">
        <v>93500000</v>
      </c>
      <c r="AM323" s="247">
        <v>93500000</v>
      </c>
      <c r="AN323" s="255"/>
      <c r="AO323" s="256" t="s">
        <v>157</v>
      </c>
      <c r="AP323" s="255" t="s">
        <v>155</v>
      </c>
      <c r="AQ323" s="240" t="s">
        <v>161</v>
      </c>
      <c r="AR323" s="264" t="s">
        <v>731</v>
      </c>
      <c r="AS323" s="256"/>
    </row>
    <row r="324" spans="1:45" s="223" customFormat="1" ht="85.5" x14ac:dyDescent="0.25">
      <c r="A324" s="356" t="s">
        <v>1623</v>
      </c>
      <c r="B324" s="255" t="s">
        <v>11</v>
      </c>
      <c r="C324" s="255" t="s">
        <v>15</v>
      </c>
      <c r="D324" s="239" t="s">
        <v>35</v>
      </c>
      <c r="E324" s="255" t="s">
        <v>85</v>
      </c>
      <c r="F324" s="239" t="s">
        <v>149</v>
      </c>
      <c r="G324" s="239" t="s">
        <v>151</v>
      </c>
      <c r="H324" s="255" t="s">
        <v>1588</v>
      </c>
      <c r="I324" s="239" t="s">
        <v>1633</v>
      </c>
      <c r="J324" s="315"/>
      <c r="K324" s="257" t="s">
        <v>1197</v>
      </c>
      <c r="L324" s="258">
        <v>86250000</v>
      </c>
      <c r="M324" s="258">
        <v>86595000</v>
      </c>
      <c r="N324" s="359">
        <v>44166</v>
      </c>
      <c r="O324" s="256">
        <v>1</v>
      </c>
      <c r="P324" s="256">
        <v>12</v>
      </c>
      <c r="Q324" s="256"/>
      <c r="R324" s="255" t="s">
        <v>892</v>
      </c>
      <c r="S324" s="256"/>
      <c r="T324" s="256" t="s">
        <v>892</v>
      </c>
      <c r="U324" s="259"/>
      <c r="V324" s="259"/>
      <c r="W324" s="256"/>
      <c r="X324" s="256"/>
      <c r="Y324" s="256"/>
      <c r="Z324" s="260"/>
      <c r="AA324" s="261"/>
      <c r="AB324" s="262"/>
      <c r="AC324" s="260"/>
      <c r="AD324" s="256"/>
      <c r="AE324" s="260"/>
      <c r="AF324" s="260"/>
      <c r="AG324" s="260"/>
      <c r="AH324" s="260"/>
      <c r="AI324" s="263"/>
      <c r="AJ324" s="260"/>
      <c r="AK324" s="260"/>
      <c r="AL324" s="338">
        <v>86250000</v>
      </c>
      <c r="AM324" s="247">
        <v>86250000</v>
      </c>
      <c r="AN324" s="255"/>
      <c r="AO324" s="256" t="s">
        <v>157</v>
      </c>
      <c r="AP324" s="255" t="s">
        <v>155</v>
      </c>
      <c r="AQ324" s="240" t="s">
        <v>161</v>
      </c>
      <c r="AR324" s="264" t="s">
        <v>742</v>
      </c>
      <c r="AS324" s="256"/>
    </row>
    <row r="325" spans="1:45" s="223" customFormat="1" ht="128.25" x14ac:dyDescent="0.25">
      <c r="A325" s="356" t="s">
        <v>1623</v>
      </c>
      <c r="B325" s="255" t="s">
        <v>11</v>
      </c>
      <c r="C325" s="255" t="s">
        <v>15</v>
      </c>
      <c r="D325" s="239" t="s">
        <v>35</v>
      </c>
      <c r="E325" s="255" t="s">
        <v>85</v>
      </c>
      <c r="F325" s="239" t="s">
        <v>149</v>
      </c>
      <c r="G325" s="239" t="s">
        <v>151</v>
      </c>
      <c r="H325" s="255" t="s">
        <v>1588</v>
      </c>
      <c r="I325" s="239" t="s">
        <v>1633</v>
      </c>
      <c r="J325" s="315"/>
      <c r="K325" s="257" t="s">
        <v>1311</v>
      </c>
      <c r="L325" s="258">
        <v>90000000</v>
      </c>
      <c r="M325" s="258">
        <v>90360000</v>
      </c>
      <c r="N325" s="359">
        <v>44166</v>
      </c>
      <c r="O325" s="256">
        <v>1</v>
      </c>
      <c r="P325" s="256">
        <v>12</v>
      </c>
      <c r="Q325" s="256"/>
      <c r="R325" s="255" t="s">
        <v>892</v>
      </c>
      <c r="S325" s="256"/>
      <c r="T325" s="256" t="s">
        <v>892</v>
      </c>
      <c r="U325" s="259"/>
      <c r="V325" s="259"/>
      <c r="W325" s="256"/>
      <c r="X325" s="256"/>
      <c r="Y325" s="256"/>
      <c r="Z325" s="260"/>
      <c r="AA325" s="261"/>
      <c r="AB325" s="262"/>
      <c r="AC325" s="260"/>
      <c r="AD325" s="256"/>
      <c r="AE325" s="260"/>
      <c r="AF325" s="260"/>
      <c r="AG325" s="260"/>
      <c r="AH325" s="260"/>
      <c r="AI325" s="263"/>
      <c r="AJ325" s="260"/>
      <c r="AK325" s="260"/>
      <c r="AL325" s="338">
        <v>90000000</v>
      </c>
      <c r="AM325" s="247">
        <v>90000000</v>
      </c>
      <c r="AN325" s="255"/>
      <c r="AO325" s="256" t="s">
        <v>157</v>
      </c>
      <c r="AP325" s="255" t="s">
        <v>155</v>
      </c>
      <c r="AQ325" s="240" t="s">
        <v>161</v>
      </c>
      <c r="AR325" s="264" t="s">
        <v>738</v>
      </c>
      <c r="AS325" s="256"/>
    </row>
    <row r="326" spans="1:45" s="223" customFormat="1" ht="128.25" x14ac:dyDescent="0.25">
      <c r="A326" s="356" t="s">
        <v>1623</v>
      </c>
      <c r="B326" s="255" t="s">
        <v>11</v>
      </c>
      <c r="C326" s="255" t="s">
        <v>15</v>
      </c>
      <c r="D326" s="239" t="s">
        <v>35</v>
      </c>
      <c r="E326" s="255" t="s">
        <v>85</v>
      </c>
      <c r="F326" s="239" t="s">
        <v>149</v>
      </c>
      <c r="G326" s="239" t="s">
        <v>151</v>
      </c>
      <c r="H326" s="255" t="s">
        <v>1588</v>
      </c>
      <c r="I326" s="239" t="s">
        <v>1633</v>
      </c>
      <c r="J326" s="315"/>
      <c r="K326" s="257" t="s">
        <v>1199</v>
      </c>
      <c r="L326" s="258">
        <v>109736880</v>
      </c>
      <c r="M326" s="258">
        <v>110175828</v>
      </c>
      <c r="N326" s="359">
        <v>44166</v>
      </c>
      <c r="O326" s="256">
        <v>1</v>
      </c>
      <c r="P326" s="256">
        <v>12</v>
      </c>
      <c r="Q326" s="256"/>
      <c r="R326" s="255" t="s">
        <v>892</v>
      </c>
      <c r="S326" s="256"/>
      <c r="T326" s="256" t="s">
        <v>892</v>
      </c>
      <c r="U326" s="259"/>
      <c r="V326" s="259"/>
      <c r="W326" s="256"/>
      <c r="X326" s="256"/>
      <c r="Y326" s="256"/>
      <c r="Z326" s="260"/>
      <c r="AA326" s="261"/>
      <c r="AB326" s="262"/>
      <c r="AC326" s="260"/>
      <c r="AD326" s="256"/>
      <c r="AE326" s="260"/>
      <c r="AF326" s="260"/>
      <c r="AG326" s="260"/>
      <c r="AH326" s="260"/>
      <c r="AI326" s="263"/>
      <c r="AJ326" s="260"/>
      <c r="AK326" s="260"/>
      <c r="AL326" s="338">
        <v>109736880</v>
      </c>
      <c r="AM326" s="247">
        <v>109736880</v>
      </c>
      <c r="AN326" s="255"/>
      <c r="AO326" s="256" t="s">
        <v>157</v>
      </c>
      <c r="AP326" s="255" t="s">
        <v>155</v>
      </c>
      <c r="AQ326" s="240" t="s">
        <v>161</v>
      </c>
      <c r="AR326" s="264" t="s">
        <v>738</v>
      </c>
      <c r="AS326" s="256"/>
    </row>
    <row r="327" spans="1:45" s="223" customFormat="1" ht="142.5" x14ac:dyDescent="0.25">
      <c r="A327" s="356" t="s">
        <v>1623</v>
      </c>
      <c r="B327" s="255" t="s">
        <v>11</v>
      </c>
      <c r="C327" s="255" t="s">
        <v>15</v>
      </c>
      <c r="D327" s="239" t="s">
        <v>35</v>
      </c>
      <c r="E327" s="255" t="s">
        <v>85</v>
      </c>
      <c r="F327" s="239" t="s">
        <v>149</v>
      </c>
      <c r="G327" s="239" t="s">
        <v>151</v>
      </c>
      <c r="H327" s="255" t="s">
        <v>1588</v>
      </c>
      <c r="I327" s="239" t="s">
        <v>1633</v>
      </c>
      <c r="J327" s="315"/>
      <c r="K327" s="257" t="s">
        <v>1200</v>
      </c>
      <c r="L327" s="258">
        <v>102000000</v>
      </c>
      <c r="M327" s="258">
        <v>102408000</v>
      </c>
      <c r="N327" s="359">
        <v>44166</v>
      </c>
      <c r="O327" s="256">
        <v>1</v>
      </c>
      <c r="P327" s="256">
        <v>12</v>
      </c>
      <c r="Q327" s="256"/>
      <c r="R327" s="255" t="s">
        <v>892</v>
      </c>
      <c r="S327" s="256"/>
      <c r="T327" s="256" t="s">
        <v>892</v>
      </c>
      <c r="U327" s="259"/>
      <c r="V327" s="259"/>
      <c r="W327" s="256"/>
      <c r="X327" s="256"/>
      <c r="Y327" s="256"/>
      <c r="Z327" s="260"/>
      <c r="AA327" s="261"/>
      <c r="AB327" s="262"/>
      <c r="AC327" s="260"/>
      <c r="AD327" s="256"/>
      <c r="AE327" s="260"/>
      <c r="AF327" s="260"/>
      <c r="AG327" s="260"/>
      <c r="AH327" s="260"/>
      <c r="AI327" s="263"/>
      <c r="AJ327" s="260"/>
      <c r="AK327" s="260"/>
      <c r="AL327" s="338">
        <v>102000000</v>
      </c>
      <c r="AM327" s="247">
        <v>102000000</v>
      </c>
      <c r="AN327" s="255"/>
      <c r="AO327" s="256" t="s">
        <v>157</v>
      </c>
      <c r="AP327" s="255" t="s">
        <v>155</v>
      </c>
      <c r="AQ327" s="240" t="s">
        <v>161</v>
      </c>
      <c r="AR327" s="264" t="s">
        <v>738</v>
      </c>
      <c r="AS327" s="256"/>
    </row>
    <row r="328" spans="1:45" s="223" customFormat="1" ht="128.25" x14ac:dyDescent="0.25">
      <c r="A328" s="356" t="s">
        <v>1623</v>
      </c>
      <c r="B328" s="255" t="s">
        <v>11</v>
      </c>
      <c r="C328" s="255" t="s">
        <v>15</v>
      </c>
      <c r="D328" s="239" t="s">
        <v>35</v>
      </c>
      <c r="E328" s="255" t="s">
        <v>85</v>
      </c>
      <c r="F328" s="239" t="s">
        <v>149</v>
      </c>
      <c r="G328" s="239" t="s">
        <v>151</v>
      </c>
      <c r="H328" s="255" t="s">
        <v>1588</v>
      </c>
      <c r="I328" s="239" t="s">
        <v>1633</v>
      </c>
      <c r="J328" s="315"/>
      <c r="K328" s="257" t="s">
        <v>1201</v>
      </c>
      <c r="L328" s="258">
        <v>78000000</v>
      </c>
      <c r="M328" s="258">
        <v>78312000</v>
      </c>
      <c r="N328" s="359">
        <v>44166</v>
      </c>
      <c r="O328" s="256">
        <v>1</v>
      </c>
      <c r="P328" s="256">
        <v>12</v>
      </c>
      <c r="Q328" s="256"/>
      <c r="R328" s="255" t="s">
        <v>892</v>
      </c>
      <c r="S328" s="256"/>
      <c r="T328" s="256" t="s">
        <v>892</v>
      </c>
      <c r="U328" s="259"/>
      <c r="V328" s="259"/>
      <c r="W328" s="256"/>
      <c r="X328" s="256"/>
      <c r="Y328" s="256"/>
      <c r="Z328" s="260"/>
      <c r="AA328" s="261"/>
      <c r="AB328" s="262"/>
      <c r="AC328" s="260"/>
      <c r="AD328" s="256"/>
      <c r="AE328" s="260"/>
      <c r="AF328" s="260"/>
      <c r="AG328" s="260"/>
      <c r="AH328" s="260"/>
      <c r="AI328" s="263"/>
      <c r="AJ328" s="260"/>
      <c r="AK328" s="260"/>
      <c r="AL328" s="338">
        <v>78000000</v>
      </c>
      <c r="AM328" s="247">
        <v>78000000</v>
      </c>
      <c r="AN328" s="255"/>
      <c r="AO328" s="256" t="s">
        <v>157</v>
      </c>
      <c r="AP328" s="255" t="s">
        <v>155</v>
      </c>
      <c r="AQ328" s="240" t="s">
        <v>161</v>
      </c>
      <c r="AR328" s="264" t="s">
        <v>738</v>
      </c>
      <c r="AS328" s="256"/>
    </row>
    <row r="329" spans="1:45" s="223" customFormat="1" ht="128.25" x14ac:dyDescent="0.25">
      <c r="A329" s="356" t="s">
        <v>1623</v>
      </c>
      <c r="B329" s="255" t="s">
        <v>11</v>
      </c>
      <c r="C329" s="255" t="s">
        <v>15</v>
      </c>
      <c r="D329" s="239" t="s">
        <v>35</v>
      </c>
      <c r="E329" s="255" t="s">
        <v>85</v>
      </c>
      <c r="F329" s="239" t="s">
        <v>149</v>
      </c>
      <c r="G329" s="239" t="s">
        <v>151</v>
      </c>
      <c r="H329" s="255" t="s">
        <v>1588</v>
      </c>
      <c r="I329" s="239" t="s">
        <v>1633</v>
      </c>
      <c r="J329" s="315"/>
      <c r="K329" s="257" t="s">
        <v>1201</v>
      </c>
      <c r="L329" s="258">
        <v>71500000</v>
      </c>
      <c r="M329" s="258">
        <v>71786000</v>
      </c>
      <c r="N329" s="359">
        <v>44166</v>
      </c>
      <c r="O329" s="256">
        <v>1</v>
      </c>
      <c r="P329" s="256">
        <v>12</v>
      </c>
      <c r="Q329" s="256"/>
      <c r="R329" s="255" t="s">
        <v>892</v>
      </c>
      <c r="S329" s="256"/>
      <c r="T329" s="256" t="s">
        <v>892</v>
      </c>
      <c r="U329" s="259"/>
      <c r="V329" s="259"/>
      <c r="W329" s="256"/>
      <c r="X329" s="256"/>
      <c r="Y329" s="256"/>
      <c r="Z329" s="260"/>
      <c r="AA329" s="261"/>
      <c r="AB329" s="262"/>
      <c r="AC329" s="260"/>
      <c r="AD329" s="256"/>
      <c r="AE329" s="260"/>
      <c r="AF329" s="260"/>
      <c r="AG329" s="260"/>
      <c r="AH329" s="260"/>
      <c r="AI329" s="263"/>
      <c r="AJ329" s="260"/>
      <c r="AK329" s="260"/>
      <c r="AL329" s="338">
        <v>71500000</v>
      </c>
      <c r="AM329" s="247">
        <v>71500000</v>
      </c>
      <c r="AN329" s="255"/>
      <c r="AO329" s="256" t="s">
        <v>157</v>
      </c>
      <c r="AP329" s="255" t="s">
        <v>155</v>
      </c>
      <c r="AQ329" s="240" t="s">
        <v>161</v>
      </c>
      <c r="AR329" s="264" t="s">
        <v>738</v>
      </c>
      <c r="AS329" s="256"/>
    </row>
    <row r="330" spans="1:45" s="223" customFormat="1" ht="128.25" x14ac:dyDescent="0.25">
      <c r="A330" s="356" t="s">
        <v>1623</v>
      </c>
      <c r="B330" s="255" t="s">
        <v>11</v>
      </c>
      <c r="C330" s="255" t="s">
        <v>15</v>
      </c>
      <c r="D330" s="281" t="s">
        <v>35</v>
      </c>
      <c r="E330" s="255" t="s">
        <v>84</v>
      </c>
      <c r="F330" s="239" t="s">
        <v>148</v>
      </c>
      <c r="G330" s="239" t="s">
        <v>147</v>
      </c>
      <c r="H330" s="239" t="s">
        <v>102</v>
      </c>
      <c r="I330" s="255"/>
      <c r="J330" s="240" t="s">
        <v>892</v>
      </c>
      <c r="K330" s="257" t="s">
        <v>1201</v>
      </c>
      <c r="L330" s="258">
        <v>71500000</v>
      </c>
      <c r="M330" s="258">
        <v>71786000</v>
      </c>
      <c r="N330" s="359">
        <v>44166</v>
      </c>
      <c r="O330" s="256">
        <v>1</v>
      </c>
      <c r="P330" s="256">
        <v>12</v>
      </c>
      <c r="Q330" s="256"/>
      <c r="R330" s="255" t="s">
        <v>892</v>
      </c>
      <c r="S330" s="256"/>
      <c r="T330" s="256" t="s">
        <v>892</v>
      </c>
      <c r="U330" s="259"/>
      <c r="V330" s="259"/>
      <c r="W330" s="256"/>
      <c r="X330" s="256"/>
      <c r="Y330" s="256"/>
      <c r="Z330" s="260"/>
      <c r="AA330" s="261"/>
      <c r="AB330" s="262"/>
      <c r="AC330" s="260"/>
      <c r="AD330" s="256"/>
      <c r="AE330" s="260"/>
      <c r="AF330" s="260"/>
      <c r="AG330" s="260"/>
      <c r="AH330" s="260"/>
      <c r="AI330" s="263"/>
      <c r="AJ330" s="260"/>
      <c r="AK330" s="260"/>
      <c r="AL330" s="338">
        <v>71500000</v>
      </c>
      <c r="AM330" s="247">
        <v>71500000</v>
      </c>
      <c r="AN330" s="255"/>
      <c r="AO330" s="256" t="s">
        <v>157</v>
      </c>
      <c r="AP330" s="255" t="s">
        <v>155</v>
      </c>
      <c r="AQ330" s="240" t="s">
        <v>161</v>
      </c>
      <c r="AR330" s="264" t="s">
        <v>738</v>
      </c>
      <c r="AS330" s="256"/>
    </row>
    <row r="331" spans="1:45" s="223" customFormat="1" ht="128.25" x14ac:dyDescent="0.25">
      <c r="A331" s="356" t="s">
        <v>1623</v>
      </c>
      <c r="B331" s="255" t="s">
        <v>11</v>
      </c>
      <c r="C331" s="255" t="s">
        <v>15</v>
      </c>
      <c r="D331" s="281" t="s">
        <v>35</v>
      </c>
      <c r="E331" s="255" t="s">
        <v>84</v>
      </c>
      <c r="F331" s="239" t="s">
        <v>148</v>
      </c>
      <c r="G331" s="239" t="s">
        <v>147</v>
      </c>
      <c r="H331" s="239" t="s">
        <v>102</v>
      </c>
      <c r="I331" s="255"/>
      <c r="J331" s="240" t="s">
        <v>892</v>
      </c>
      <c r="K331" s="257" t="s">
        <v>1188</v>
      </c>
      <c r="L331" s="258">
        <v>82500000</v>
      </c>
      <c r="M331" s="258">
        <v>82830000</v>
      </c>
      <c r="N331" s="359">
        <v>44197</v>
      </c>
      <c r="O331" s="256">
        <v>2</v>
      </c>
      <c r="P331" s="256">
        <v>12</v>
      </c>
      <c r="Q331" s="256"/>
      <c r="R331" s="255" t="s">
        <v>892</v>
      </c>
      <c r="S331" s="256"/>
      <c r="T331" s="256" t="s">
        <v>892</v>
      </c>
      <c r="U331" s="259"/>
      <c r="V331" s="259"/>
      <c r="W331" s="256"/>
      <c r="X331" s="256"/>
      <c r="Y331" s="256"/>
      <c r="Z331" s="260"/>
      <c r="AA331" s="261"/>
      <c r="AB331" s="262"/>
      <c r="AC331" s="260"/>
      <c r="AD331" s="256"/>
      <c r="AE331" s="260"/>
      <c r="AF331" s="260"/>
      <c r="AG331" s="260"/>
      <c r="AH331" s="260"/>
      <c r="AI331" s="263"/>
      <c r="AJ331" s="260"/>
      <c r="AK331" s="260"/>
      <c r="AL331" s="338">
        <v>82500000</v>
      </c>
      <c r="AM331" s="247">
        <v>82500000</v>
      </c>
      <c r="AN331" s="255"/>
      <c r="AO331" s="256" t="s">
        <v>157</v>
      </c>
      <c r="AP331" s="255" t="s">
        <v>155</v>
      </c>
      <c r="AQ331" s="240" t="s">
        <v>161</v>
      </c>
      <c r="AR331" s="264" t="s">
        <v>738</v>
      </c>
      <c r="AS331" s="256"/>
    </row>
    <row r="332" spans="1:45" s="223" customFormat="1" ht="128.25" x14ac:dyDescent="0.25">
      <c r="A332" s="356" t="s">
        <v>1623</v>
      </c>
      <c r="B332" s="255" t="s">
        <v>11</v>
      </c>
      <c r="C332" s="255" t="s">
        <v>15</v>
      </c>
      <c r="D332" s="281" t="s">
        <v>35</v>
      </c>
      <c r="E332" s="255" t="s">
        <v>84</v>
      </c>
      <c r="F332" s="239" t="s">
        <v>148</v>
      </c>
      <c r="G332" s="239" t="s">
        <v>147</v>
      </c>
      <c r="H332" s="239" t="s">
        <v>102</v>
      </c>
      <c r="I332" s="255"/>
      <c r="J332" s="240" t="s">
        <v>892</v>
      </c>
      <c r="K332" s="257" t="s">
        <v>1202</v>
      </c>
      <c r="L332" s="258">
        <v>102000000</v>
      </c>
      <c r="M332" s="258">
        <v>102408000</v>
      </c>
      <c r="N332" s="359">
        <v>44166</v>
      </c>
      <c r="O332" s="256">
        <v>1</v>
      </c>
      <c r="P332" s="256">
        <v>12</v>
      </c>
      <c r="Q332" s="256"/>
      <c r="R332" s="255" t="s">
        <v>892</v>
      </c>
      <c r="S332" s="256"/>
      <c r="T332" s="256" t="s">
        <v>892</v>
      </c>
      <c r="U332" s="259"/>
      <c r="V332" s="259"/>
      <c r="W332" s="256"/>
      <c r="X332" s="256"/>
      <c r="Y332" s="256"/>
      <c r="Z332" s="260"/>
      <c r="AA332" s="261"/>
      <c r="AB332" s="262"/>
      <c r="AC332" s="260"/>
      <c r="AD332" s="256"/>
      <c r="AE332" s="260"/>
      <c r="AF332" s="260"/>
      <c r="AG332" s="260"/>
      <c r="AH332" s="260"/>
      <c r="AI332" s="263"/>
      <c r="AJ332" s="260"/>
      <c r="AK332" s="260"/>
      <c r="AL332" s="338">
        <v>102000000</v>
      </c>
      <c r="AM332" s="247">
        <v>102000000</v>
      </c>
      <c r="AN332" s="255"/>
      <c r="AO332" s="256" t="s">
        <v>157</v>
      </c>
      <c r="AP332" s="255" t="s">
        <v>155</v>
      </c>
      <c r="AQ332" s="240" t="s">
        <v>161</v>
      </c>
      <c r="AR332" s="264" t="s">
        <v>738</v>
      </c>
      <c r="AS332" s="256"/>
    </row>
    <row r="333" spans="1:45" s="223" customFormat="1" ht="142.5" x14ac:dyDescent="0.25">
      <c r="A333" s="356" t="s">
        <v>1623</v>
      </c>
      <c r="B333" s="255" t="s">
        <v>11</v>
      </c>
      <c r="C333" s="255" t="s">
        <v>15</v>
      </c>
      <c r="D333" s="281" t="s">
        <v>35</v>
      </c>
      <c r="E333" s="255" t="s">
        <v>83</v>
      </c>
      <c r="F333" s="239" t="s">
        <v>88</v>
      </c>
      <c r="G333" s="239" t="s">
        <v>94</v>
      </c>
      <c r="H333" s="239" t="s">
        <v>102</v>
      </c>
      <c r="I333" s="255"/>
      <c r="J333" s="240" t="s">
        <v>892</v>
      </c>
      <c r="K333" s="257" t="s">
        <v>1203</v>
      </c>
      <c r="L333" s="258">
        <v>102000000</v>
      </c>
      <c r="M333" s="258">
        <v>102408000</v>
      </c>
      <c r="N333" s="359">
        <v>44166</v>
      </c>
      <c r="O333" s="256">
        <v>1</v>
      </c>
      <c r="P333" s="256">
        <v>12</v>
      </c>
      <c r="Q333" s="256"/>
      <c r="R333" s="255" t="s">
        <v>892</v>
      </c>
      <c r="S333" s="256"/>
      <c r="T333" s="256" t="s">
        <v>892</v>
      </c>
      <c r="U333" s="259"/>
      <c r="V333" s="259"/>
      <c r="W333" s="256"/>
      <c r="X333" s="256"/>
      <c r="Y333" s="256"/>
      <c r="Z333" s="260"/>
      <c r="AA333" s="261"/>
      <c r="AB333" s="262"/>
      <c r="AC333" s="260"/>
      <c r="AD333" s="256"/>
      <c r="AE333" s="260"/>
      <c r="AF333" s="260"/>
      <c r="AG333" s="260"/>
      <c r="AH333" s="260"/>
      <c r="AI333" s="263"/>
      <c r="AJ333" s="260"/>
      <c r="AK333" s="260"/>
      <c r="AL333" s="338">
        <v>102000000</v>
      </c>
      <c r="AM333" s="247">
        <v>102000000</v>
      </c>
      <c r="AN333" s="255"/>
      <c r="AO333" s="256" t="s">
        <v>157</v>
      </c>
      <c r="AP333" s="255" t="s">
        <v>155</v>
      </c>
      <c r="AQ333" s="240" t="s">
        <v>161</v>
      </c>
      <c r="AR333" s="264" t="s">
        <v>733</v>
      </c>
      <c r="AS333" s="256"/>
    </row>
    <row r="334" spans="1:45" s="223" customFormat="1" ht="142.5" x14ac:dyDescent="0.25">
      <c r="A334" s="356" t="s">
        <v>1623</v>
      </c>
      <c r="B334" s="255" t="s">
        <v>11</v>
      </c>
      <c r="C334" s="255" t="s">
        <v>15</v>
      </c>
      <c r="D334" s="281" t="s">
        <v>35</v>
      </c>
      <c r="E334" s="255" t="s">
        <v>84</v>
      </c>
      <c r="F334" s="239" t="s">
        <v>148</v>
      </c>
      <c r="G334" s="239" t="s">
        <v>147</v>
      </c>
      <c r="H334" s="239" t="s">
        <v>102</v>
      </c>
      <c r="I334" s="255"/>
      <c r="J334" s="240" t="s">
        <v>892</v>
      </c>
      <c r="K334" s="257" t="s">
        <v>1204</v>
      </c>
      <c r="L334" s="258">
        <v>86250000</v>
      </c>
      <c r="M334" s="258">
        <v>86595000</v>
      </c>
      <c r="N334" s="359">
        <v>44166</v>
      </c>
      <c r="O334" s="256">
        <v>1</v>
      </c>
      <c r="P334" s="256">
        <v>12</v>
      </c>
      <c r="Q334" s="256"/>
      <c r="R334" s="255" t="s">
        <v>892</v>
      </c>
      <c r="S334" s="256"/>
      <c r="T334" s="256" t="s">
        <v>892</v>
      </c>
      <c r="U334" s="259"/>
      <c r="V334" s="259"/>
      <c r="W334" s="256"/>
      <c r="X334" s="256"/>
      <c r="Y334" s="256"/>
      <c r="Z334" s="260"/>
      <c r="AA334" s="261"/>
      <c r="AB334" s="262"/>
      <c r="AC334" s="260"/>
      <c r="AD334" s="256"/>
      <c r="AE334" s="260"/>
      <c r="AF334" s="260"/>
      <c r="AG334" s="260"/>
      <c r="AH334" s="260"/>
      <c r="AI334" s="263"/>
      <c r="AJ334" s="260"/>
      <c r="AK334" s="260"/>
      <c r="AL334" s="338">
        <v>86250000</v>
      </c>
      <c r="AM334" s="247">
        <v>86250000</v>
      </c>
      <c r="AN334" s="255" t="s">
        <v>1198</v>
      </c>
      <c r="AO334" s="256" t="s">
        <v>157</v>
      </c>
      <c r="AP334" s="255" t="s">
        <v>155</v>
      </c>
      <c r="AQ334" s="240" t="s">
        <v>161</v>
      </c>
      <c r="AR334" s="264" t="s">
        <v>733</v>
      </c>
      <c r="AS334" s="256"/>
    </row>
    <row r="335" spans="1:45" s="223" customFormat="1" ht="85.5" x14ac:dyDescent="0.25">
      <c r="A335" s="356" t="s">
        <v>1623</v>
      </c>
      <c r="B335" s="255" t="s">
        <v>11</v>
      </c>
      <c r="C335" s="255" t="s">
        <v>16</v>
      </c>
      <c r="D335" s="239" t="s">
        <v>36</v>
      </c>
      <c r="E335" s="255" t="s">
        <v>85</v>
      </c>
      <c r="F335" s="239" t="s">
        <v>149</v>
      </c>
      <c r="G335" s="239" t="s">
        <v>151</v>
      </c>
      <c r="H335" s="255" t="s">
        <v>1588</v>
      </c>
      <c r="I335" s="239" t="s">
        <v>1633</v>
      </c>
      <c r="J335" s="315"/>
      <c r="K335" s="257" t="s">
        <v>1312</v>
      </c>
      <c r="L335" s="258">
        <v>93500000</v>
      </c>
      <c r="M335" s="258">
        <v>93874000</v>
      </c>
      <c r="N335" s="359">
        <v>44197</v>
      </c>
      <c r="O335" s="256">
        <v>2</v>
      </c>
      <c r="P335" s="256">
        <v>12</v>
      </c>
      <c r="Q335" s="256"/>
      <c r="R335" s="255" t="s">
        <v>892</v>
      </c>
      <c r="S335" s="256"/>
      <c r="T335" s="256" t="s">
        <v>892</v>
      </c>
      <c r="U335" s="259"/>
      <c r="V335" s="259"/>
      <c r="W335" s="256"/>
      <c r="X335" s="256"/>
      <c r="Y335" s="256"/>
      <c r="Z335" s="260"/>
      <c r="AA335" s="261"/>
      <c r="AB335" s="262"/>
      <c r="AC335" s="260"/>
      <c r="AD335" s="256"/>
      <c r="AE335" s="260"/>
      <c r="AF335" s="260"/>
      <c r="AG335" s="260"/>
      <c r="AH335" s="260"/>
      <c r="AI335" s="263"/>
      <c r="AJ335" s="260"/>
      <c r="AK335" s="260"/>
      <c r="AL335" s="338">
        <v>93500000</v>
      </c>
      <c r="AM335" s="247">
        <v>93500000</v>
      </c>
      <c r="AN335" s="255"/>
      <c r="AO335" s="256" t="s">
        <v>157</v>
      </c>
      <c r="AP335" s="255" t="s">
        <v>155</v>
      </c>
      <c r="AQ335" s="240" t="s">
        <v>161</v>
      </c>
      <c r="AR335" s="264" t="s">
        <v>743</v>
      </c>
      <c r="AS335" s="256"/>
    </row>
    <row r="336" spans="1:45" s="223" customFormat="1" ht="99.75" x14ac:dyDescent="0.25">
      <c r="A336" s="356" t="s">
        <v>1623</v>
      </c>
      <c r="B336" s="255" t="s">
        <v>11</v>
      </c>
      <c r="C336" s="255" t="s">
        <v>16</v>
      </c>
      <c r="D336" s="239" t="s">
        <v>36</v>
      </c>
      <c r="E336" s="255" t="s">
        <v>85</v>
      </c>
      <c r="F336" s="239" t="s">
        <v>149</v>
      </c>
      <c r="G336" s="239" t="s">
        <v>151</v>
      </c>
      <c r="H336" s="255" t="s">
        <v>1588</v>
      </c>
      <c r="I336" s="239" t="s">
        <v>1633</v>
      </c>
      <c r="J336" s="315"/>
      <c r="K336" s="257" t="s">
        <v>1205</v>
      </c>
      <c r="L336" s="258">
        <v>108100000</v>
      </c>
      <c r="M336" s="258">
        <v>108532400</v>
      </c>
      <c r="N336" s="359">
        <v>44166</v>
      </c>
      <c r="O336" s="256">
        <v>1</v>
      </c>
      <c r="P336" s="256">
        <v>12</v>
      </c>
      <c r="Q336" s="256"/>
      <c r="R336" s="255" t="s">
        <v>892</v>
      </c>
      <c r="S336" s="256"/>
      <c r="T336" s="256" t="s">
        <v>892</v>
      </c>
      <c r="U336" s="259"/>
      <c r="V336" s="259"/>
      <c r="W336" s="256"/>
      <c r="X336" s="256"/>
      <c r="Y336" s="256"/>
      <c r="Z336" s="260"/>
      <c r="AA336" s="261"/>
      <c r="AB336" s="262"/>
      <c r="AC336" s="260"/>
      <c r="AD336" s="256"/>
      <c r="AE336" s="260"/>
      <c r="AF336" s="260"/>
      <c r="AG336" s="260"/>
      <c r="AH336" s="260"/>
      <c r="AI336" s="263"/>
      <c r="AJ336" s="260"/>
      <c r="AK336" s="260"/>
      <c r="AL336" s="338">
        <v>108100000</v>
      </c>
      <c r="AM336" s="247">
        <v>108100000</v>
      </c>
      <c r="AN336" s="255"/>
      <c r="AO336" s="256" t="s">
        <v>157</v>
      </c>
      <c r="AP336" s="255" t="s">
        <v>155</v>
      </c>
      <c r="AQ336" s="240" t="s">
        <v>161</v>
      </c>
      <c r="AR336" s="264" t="s">
        <v>743</v>
      </c>
      <c r="AS336" s="256"/>
    </row>
    <row r="337" spans="1:45" s="223" customFormat="1" ht="114" x14ac:dyDescent="0.25">
      <c r="A337" s="356" t="s">
        <v>1623</v>
      </c>
      <c r="B337" s="255" t="s">
        <v>11</v>
      </c>
      <c r="C337" s="255" t="s">
        <v>16</v>
      </c>
      <c r="D337" s="239" t="s">
        <v>36</v>
      </c>
      <c r="E337" s="255" t="s">
        <v>85</v>
      </c>
      <c r="F337" s="239" t="s">
        <v>149</v>
      </c>
      <c r="G337" s="239" t="s">
        <v>151</v>
      </c>
      <c r="H337" s="255" t="s">
        <v>1588</v>
      </c>
      <c r="I337" s="239" t="s">
        <v>1633</v>
      </c>
      <c r="J337" s="315"/>
      <c r="K337" s="257" t="s">
        <v>1206</v>
      </c>
      <c r="L337" s="258">
        <v>77000000</v>
      </c>
      <c r="M337" s="258">
        <v>77308000</v>
      </c>
      <c r="N337" s="359">
        <v>44197</v>
      </c>
      <c r="O337" s="256">
        <v>2</v>
      </c>
      <c r="P337" s="256">
        <v>12</v>
      </c>
      <c r="Q337" s="256"/>
      <c r="R337" s="255" t="s">
        <v>892</v>
      </c>
      <c r="S337" s="256"/>
      <c r="T337" s="256" t="s">
        <v>892</v>
      </c>
      <c r="U337" s="259"/>
      <c r="V337" s="259"/>
      <c r="W337" s="256"/>
      <c r="X337" s="256"/>
      <c r="Y337" s="256"/>
      <c r="Z337" s="260"/>
      <c r="AA337" s="261"/>
      <c r="AB337" s="262"/>
      <c r="AC337" s="260"/>
      <c r="AD337" s="256"/>
      <c r="AE337" s="260"/>
      <c r="AF337" s="260"/>
      <c r="AG337" s="260"/>
      <c r="AH337" s="260"/>
      <c r="AI337" s="263"/>
      <c r="AJ337" s="260"/>
      <c r="AK337" s="260"/>
      <c r="AL337" s="338">
        <v>77000000</v>
      </c>
      <c r="AM337" s="247">
        <v>77000000</v>
      </c>
      <c r="AN337" s="255"/>
      <c r="AO337" s="256" t="s">
        <v>157</v>
      </c>
      <c r="AP337" s="255" t="s">
        <v>155</v>
      </c>
      <c r="AQ337" s="240" t="s">
        <v>161</v>
      </c>
      <c r="AR337" s="264" t="s">
        <v>1207</v>
      </c>
      <c r="AS337" s="256"/>
    </row>
    <row r="338" spans="1:45" s="223" customFormat="1" ht="114" x14ac:dyDescent="0.25">
      <c r="A338" s="356" t="s">
        <v>1623</v>
      </c>
      <c r="B338" s="255" t="s">
        <v>11</v>
      </c>
      <c r="C338" s="255" t="s">
        <v>16</v>
      </c>
      <c r="D338" s="239" t="s">
        <v>36</v>
      </c>
      <c r="E338" s="255" t="s">
        <v>85</v>
      </c>
      <c r="F338" s="239" t="s">
        <v>149</v>
      </c>
      <c r="G338" s="239" t="s">
        <v>151</v>
      </c>
      <c r="H338" s="255" t="s">
        <v>1588</v>
      </c>
      <c r="I338" s="239" t="s">
        <v>1633</v>
      </c>
      <c r="J338" s="315"/>
      <c r="K338" s="257" t="s">
        <v>1206</v>
      </c>
      <c r="L338" s="258">
        <v>80500000</v>
      </c>
      <c r="M338" s="258">
        <v>80822000</v>
      </c>
      <c r="N338" s="359">
        <v>44166</v>
      </c>
      <c r="O338" s="256">
        <v>1</v>
      </c>
      <c r="P338" s="256">
        <v>12</v>
      </c>
      <c r="Q338" s="256"/>
      <c r="R338" s="255" t="s">
        <v>892</v>
      </c>
      <c r="S338" s="256"/>
      <c r="T338" s="256" t="s">
        <v>892</v>
      </c>
      <c r="U338" s="259"/>
      <c r="V338" s="259"/>
      <c r="W338" s="256"/>
      <c r="X338" s="256"/>
      <c r="Y338" s="256"/>
      <c r="Z338" s="260"/>
      <c r="AA338" s="261"/>
      <c r="AB338" s="262"/>
      <c r="AC338" s="260"/>
      <c r="AD338" s="256"/>
      <c r="AE338" s="260"/>
      <c r="AF338" s="260"/>
      <c r="AG338" s="260"/>
      <c r="AH338" s="260"/>
      <c r="AI338" s="263"/>
      <c r="AJ338" s="260"/>
      <c r="AK338" s="260"/>
      <c r="AL338" s="338">
        <v>80500000</v>
      </c>
      <c r="AM338" s="247">
        <v>80500000</v>
      </c>
      <c r="AN338" s="255"/>
      <c r="AO338" s="256" t="s">
        <v>157</v>
      </c>
      <c r="AP338" s="255" t="s">
        <v>155</v>
      </c>
      <c r="AQ338" s="240" t="s">
        <v>161</v>
      </c>
      <c r="AR338" s="264" t="s">
        <v>1208</v>
      </c>
      <c r="AS338" s="256"/>
    </row>
    <row r="339" spans="1:45" s="223" customFormat="1" ht="114" x14ac:dyDescent="0.25">
      <c r="A339" s="356" t="s">
        <v>1623</v>
      </c>
      <c r="B339" s="255" t="s">
        <v>11</v>
      </c>
      <c r="C339" s="255" t="s">
        <v>16</v>
      </c>
      <c r="D339" s="239" t="s">
        <v>36</v>
      </c>
      <c r="E339" s="255" t="s">
        <v>85</v>
      </c>
      <c r="F339" s="239" t="s">
        <v>149</v>
      </c>
      <c r="G339" s="239" t="s">
        <v>151</v>
      </c>
      <c r="H339" s="255" t="s">
        <v>1588</v>
      </c>
      <c r="I339" s="239" t="s">
        <v>1633</v>
      </c>
      <c r="J339" s="315"/>
      <c r="K339" s="257" t="s">
        <v>1206</v>
      </c>
      <c r="L339" s="258">
        <v>77000000</v>
      </c>
      <c r="M339" s="258">
        <v>77308000</v>
      </c>
      <c r="N339" s="359">
        <v>44197</v>
      </c>
      <c r="O339" s="256">
        <v>2</v>
      </c>
      <c r="P339" s="256">
        <v>12</v>
      </c>
      <c r="Q339" s="256"/>
      <c r="R339" s="255" t="s">
        <v>892</v>
      </c>
      <c r="S339" s="256"/>
      <c r="T339" s="256" t="s">
        <v>892</v>
      </c>
      <c r="U339" s="259"/>
      <c r="V339" s="259"/>
      <c r="W339" s="256"/>
      <c r="X339" s="256"/>
      <c r="Y339" s="256"/>
      <c r="Z339" s="260"/>
      <c r="AA339" s="261"/>
      <c r="AB339" s="262"/>
      <c r="AC339" s="260"/>
      <c r="AD339" s="256"/>
      <c r="AE339" s="260"/>
      <c r="AF339" s="260"/>
      <c r="AG339" s="260"/>
      <c r="AH339" s="260"/>
      <c r="AI339" s="263"/>
      <c r="AJ339" s="260"/>
      <c r="AK339" s="260"/>
      <c r="AL339" s="338">
        <v>77000000</v>
      </c>
      <c r="AM339" s="247">
        <v>77000000</v>
      </c>
      <c r="AN339" s="255"/>
      <c r="AO339" s="256" t="s">
        <v>157</v>
      </c>
      <c r="AP339" s="255" t="s">
        <v>155</v>
      </c>
      <c r="AQ339" s="240" t="s">
        <v>161</v>
      </c>
      <c r="AR339" s="264" t="s">
        <v>1209</v>
      </c>
      <c r="AS339" s="256"/>
    </row>
    <row r="340" spans="1:45" s="223" customFormat="1" ht="85.5" x14ac:dyDescent="0.25">
      <c r="A340" s="356" t="s">
        <v>1623</v>
      </c>
      <c r="B340" s="255" t="s">
        <v>11</v>
      </c>
      <c r="C340" s="255" t="s">
        <v>16</v>
      </c>
      <c r="D340" s="239" t="s">
        <v>36</v>
      </c>
      <c r="E340" s="255" t="s">
        <v>85</v>
      </c>
      <c r="F340" s="239" t="s">
        <v>149</v>
      </c>
      <c r="G340" s="239" t="s">
        <v>151</v>
      </c>
      <c r="H340" s="255" t="s">
        <v>1588</v>
      </c>
      <c r="I340" s="239" t="s">
        <v>1633</v>
      </c>
      <c r="J340" s="315"/>
      <c r="K340" s="257" t="s">
        <v>1313</v>
      </c>
      <c r="L340" s="258">
        <v>102000000</v>
      </c>
      <c r="M340" s="258">
        <v>102408000</v>
      </c>
      <c r="N340" s="359">
        <v>44166</v>
      </c>
      <c r="O340" s="256">
        <v>1</v>
      </c>
      <c r="P340" s="256">
        <v>12</v>
      </c>
      <c r="Q340" s="256"/>
      <c r="R340" s="255" t="s">
        <v>892</v>
      </c>
      <c r="S340" s="256"/>
      <c r="T340" s="256" t="s">
        <v>892</v>
      </c>
      <c r="U340" s="259"/>
      <c r="V340" s="259"/>
      <c r="W340" s="256"/>
      <c r="X340" s="256"/>
      <c r="Y340" s="256"/>
      <c r="Z340" s="260"/>
      <c r="AA340" s="261"/>
      <c r="AB340" s="262"/>
      <c r="AC340" s="260"/>
      <c r="AD340" s="256"/>
      <c r="AE340" s="260"/>
      <c r="AF340" s="260"/>
      <c r="AG340" s="260"/>
      <c r="AH340" s="260"/>
      <c r="AI340" s="263"/>
      <c r="AJ340" s="260"/>
      <c r="AK340" s="260"/>
      <c r="AL340" s="338">
        <v>102000000</v>
      </c>
      <c r="AM340" s="247">
        <v>102000000</v>
      </c>
      <c r="AN340" s="255"/>
      <c r="AO340" s="256" t="s">
        <v>157</v>
      </c>
      <c r="AP340" s="255" t="s">
        <v>155</v>
      </c>
      <c r="AQ340" s="240" t="s">
        <v>161</v>
      </c>
      <c r="AR340" s="264" t="s">
        <v>1210</v>
      </c>
      <c r="AS340" s="256"/>
    </row>
    <row r="341" spans="1:45" s="223" customFormat="1" ht="85.5" x14ac:dyDescent="0.25">
      <c r="A341" s="356" t="s">
        <v>1623</v>
      </c>
      <c r="B341" s="255" t="s">
        <v>11</v>
      </c>
      <c r="C341" s="255" t="s">
        <v>16</v>
      </c>
      <c r="D341" s="239" t="s">
        <v>36</v>
      </c>
      <c r="E341" s="255" t="s">
        <v>85</v>
      </c>
      <c r="F341" s="239" t="s">
        <v>149</v>
      </c>
      <c r="G341" s="239" t="s">
        <v>151</v>
      </c>
      <c r="H341" s="255" t="s">
        <v>1588</v>
      </c>
      <c r="I341" s="239" t="s">
        <v>1633</v>
      </c>
      <c r="J341" s="315"/>
      <c r="K341" s="257" t="s">
        <v>1314</v>
      </c>
      <c r="L341" s="258">
        <v>102000000</v>
      </c>
      <c r="M341" s="258">
        <v>102408000</v>
      </c>
      <c r="N341" s="359">
        <v>44166</v>
      </c>
      <c r="O341" s="256">
        <v>1</v>
      </c>
      <c r="P341" s="256">
        <v>12</v>
      </c>
      <c r="Q341" s="256"/>
      <c r="R341" s="255" t="s">
        <v>892</v>
      </c>
      <c r="S341" s="256"/>
      <c r="T341" s="256" t="s">
        <v>892</v>
      </c>
      <c r="U341" s="259"/>
      <c r="V341" s="259"/>
      <c r="W341" s="256"/>
      <c r="X341" s="256"/>
      <c r="Y341" s="256"/>
      <c r="Z341" s="260"/>
      <c r="AA341" s="261"/>
      <c r="AB341" s="262"/>
      <c r="AC341" s="260"/>
      <c r="AD341" s="256"/>
      <c r="AE341" s="260"/>
      <c r="AF341" s="260"/>
      <c r="AG341" s="260"/>
      <c r="AH341" s="260"/>
      <c r="AI341" s="263"/>
      <c r="AJ341" s="260"/>
      <c r="AK341" s="260"/>
      <c r="AL341" s="338">
        <v>102000000</v>
      </c>
      <c r="AM341" s="247">
        <v>102000000</v>
      </c>
      <c r="AN341" s="255"/>
      <c r="AO341" s="256" t="s">
        <v>157</v>
      </c>
      <c r="AP341" s="255" t="s">
        <v>155</v>
      </c>
      <c r="AQ341" s="240" t="s">
        <v>161</v>
      </c>
      <c r="AR341" s="264" t="s">
        <v>1211</v>
      </c>
      <c r="AS341" s="256"/>
    </row>
    <row r="342" spans="1:45" s="223" customFormat="1" ht="114" x14ac:dyDescent="0.25">
      <c r="A342" s="356" t="s">
        <v>1623</v>
      </c>
      <c r="B342" s="255" t="s">
        <v>11</v>
      </c>
      <c r="C342" s="255" t="s">
        <v>16</v>
      </c>
      <c r="D342" s="239" t="s">
        <v>36</v>
      </c>
      <c r="E342" s="255" t="s">
        <v>85</v>
      </c>
      <c r="F342" s="239" t="s">
        <v>149</v>
      </c>
      <c r="G342" s="239" t="s">
        <v>151</v>
      </c>
      <c r="H342" s="255" t="s">
        <v>1588</v>
      </c>
      <c r="I342" s="239" t="s">
        <v>1633</v>
      </c>
      <c r="J342" s="315"/>
      <c r="K342" s="257" t="s">
        <v>1212</v>
      </c>
      <c r="L342" s="258">
        <v>71500000</v>
      </c>
      <c r="M342" s="258">
        <v>71786000</v>
      </c>
      <c r="N342" s="359">
        <v>44197</v>
      </c>
      <c r="O342" s="256">
        <v>2</v>
      </c>
      <c r="P342" s="256">
        <v>12</v>
      </c>
      <c r="Q342" s="256"/>
      <c r="R342" s="255" t="s">
        <v>892</v>
      </c>
      <c r="S342" s="256"/>
      <c r="T342" s="256" t="s">
        <v>892</v>
      </c>
      <c r="U342" s="259"/>
      <c r="V342" s="259"/>
      <c r="W342" s="256"/>
      <c r="X342" s="256"/>
      <c r="Y342" s="256"/>
      <c r="Z342" s="260"/>
      <c r="AA342" s="261"/>
      <c r="AB342" s="262"/>
      <c r="AC342" s="260"/>
      <c r="AD342" s="256"/>
      <c r="AE342" s="260"/>
      <c r="AF342" s="260"/>
      <c r="AG342" s="260"/>
      <c r="AH342" s="260"/>
      <c r="AI342" s="263"/>
      <c r="AJ342" s="260"/>
      <c r="AK342" s="260"/>
      <c r="AL342" s="338">
        <v>71500000</v>
      </c>
      <c r="AM342" s="247">
        <v>71500000</v>
      </c>
      <c r="AN342" s="255"/>
      <c r="AO342" s="256" t="s">
        <v>157</v>
      </c>
      <c r="AP342" s="255" t="s">
        <v>155</v>
      </c>
      <c r="AQ342" s="240" t="s">
        <v>161</v>
      </c>
      <c r="AR342" s="264" t="s">
        <v>1213</v>
      </c>
      <c r="AS342" s="256"/>
    </row>
    <row r="343" spans="1:45" s="223" customFormat="1" ht="114" x14ac:dyDescent="0.25">
      <c r="A343" s="356" t="s">
        <v>1623</v>
      </c>
      <c r="B343" s="255" t="s">
        <v>11</v>
      </c>
      <c r="C343" s="255" t="s">
        <v>16</v>
      </c>
      <c r="D343" s="239" t="s">
        <v>36</v>
      </c>
      <c r="E343" s="255" t="s">
        <v>85</v>
      </c>
      <c r="F343" s="239" t="s">
        <v>149</v>
      </c>
      <c r="G343" s="239" t="s">
        <v>151</v>
      </c>
      <c r="H343" s="255" t="s">
        <v>1588</v>
      </c>
      <c r="I343" s="239" t="s">
        <v>1633</v>
      </c>
      <c r="J343" s="315"/>
      <c r="K343" s="257" t="s">
        <v>1212</v>
      </c>
      <c r="L343" s="258">
        <v>74750000</v>
      </c>
      <c r="M343" s="258">
        <v>75049000</v>
      </c>
      <c r="N343" s="359">
        <v>44166</v>
      </c>
      <c r="O343" s="256">
        <v>1</v>
      </c>
      <c r="P343" s="256">
        <v>12</v>
      </c>
      <c r="Q343" s="256"/>
      <c r="R343" s="255" t="s">
        <v>892</v>
      </c>
      <c r="S343" s="256"/>
      <c r="T343" s="256" t="s">
        <v>892</v>
      </c>
      <c r="U343" s="259"/>
      <c r="V343" s="259"/>
      <c r="W343" s="256"/>
      <c r="X343" s="256"/>
      <c r="Y343" s="256"/>
      <c r="Z343" s="260"/>
      <c r="AA343" s="261"/>
      <c r="AB343" s="262"/>
      <c r="AC343" s="260"/>
      <c r="AD343" s="256"/>
      <c r="AE343" s="260"/>
      <c r="AF343" s="260"/>
      <c r="AG343" s="260"/>
      <c r="AH343" s="260"/>
      <c r="AI343" s="263"/>
      <c r="AJ343" s="260"/>
      <c r="AK343" s="260"/>
      <c r="AL343" s="338">
        <v>74750000</v>
      </c>
      <c r="AM343" s="247">
        <v>74750000</v>
      </c>
      <c r="AN343" s="255"/>
      <c r="AO343" s="256" t="s">
        <v>157</v>
      </c>
      <c r="AP343" s="255" t="s">
        <v>155</v>
      </c>
      <c r="AQ343" s="240" t="s">
        <v>161</v>
      </c>
      <c r="AR343" s="264" t="s">
        <v>1214</v>
      </c>
      <c r="AS343" s="256"/>
    </row>
    <row r="344" spans="1:45" s="223" customFormat="1" ht="114" x14ac:dyDescent="0.25">
      <c r="A344" s="356" t="s">
        <v>1623</v>
      </c>
      <c r="B344" s="255" t="s">
        <v>11</v>
      </c>
      <c r="C344" s="255" t="s">
        <v>16</v>
      </c>
      <c r="D344" s="239" t="s">
        <v>36</v>
      </c>
      <c r="E344" s="255" t="s">
        <v>85</v>
      </c>
      <c r="F344" s="239" t="s">
        <v>149</v>
      </c>
      <c r="G344" s="239" t="s">
        <v>151</v>
      </c>
      <c r="H344" s="255" t="s">
        <v>1588</v>
      </c>
      <c r="I344" s="239" t="s">
        <v>1633</v>
      </c>
      <c r="J344" s="315"/>
      <c r="K344" s="257" t="s">
        <v>1212</v>
      </c>
      <c r="L344" s="258">
        <v>74750000</v>
      </c>
      <c r="M344" s="258">
        <v>75049000</v>
      </c>
      <c r="N344" s="359">
        <v>44166</v>
      </c>
      <c r="O344" s="256">
        <v>1</v>
      </c>
      <c r="P344" s="256">
        <v>12</v>
      </c>
      <c r="Q344" s="256"/>
      <c r="R344" s="255" t="s">
        <v>892</v>
      </c>
      <c r="S344" s="256"/>
      <c r="T344" s="256" t="s">
        <v>892</v>
      </c>
      <c r="U344" s="259"/>
      <c r="V344" s="259"/>
      <c r="W344" s="256"/>
      <c r="X344" s="256"/>
      <c r="Y344" s="256"/>
      <c r="Z344" s="260"/>
      <c r="AA344" s="261"/>
      <c r="AB344" s="262"/>
      <c r="AC344" s="260"/>
      <c r="AD344" s="256"/>
      <c r="AE344" s="260"/>
      <c r="AF344" s="260"/>
      <c r="AG344" s="260"/>
      <c r="AH344" s="260"/>
      <c r="AI344" s="263"/>
      <c r="AJ344" s="260"/>
      <c r="AK344" s="260"/>
      <c r="AL344" s="338">
        <v>74750000</v>
      </c>
      <c r="AM344" s="247">
        <v>74750000</v>
      </c>
      <c r="AN344" s="255"/>
      <c r="AO344" s="256" t="s">
        <v>157</v>
      </c>
      <c r="AP344" s="255" t="s">
        <v>155</v>
      </c>
      <c r="AQ344" s="240" t="s">
        <v>161</v>
      </c>
      <c r="AR344" s="264" t="s">
        <v>1215</v>
      </c>
      <c r="AS344" s="256"/>
    </row>
    <row r="345" spans="1:45" s="223" customFormat="1" ht="114" x14ac:dyDescent="0.25">
      <c r="A345" s="356" t="s">
        <v>1623</v>
      </c>
      <c r="B345" s="255" t="s">
        <v>11</v>
      </c>
      <c r="C345" s="255" t="s">
        <v>16</v>
      </c>
      <c r="D345" s="239" t="s">
        <v>36</v>
      </c>
      <c r="E345" s="255" t="s">
        <v>85</v>
      </c>
      <c r="F345" s="239" t="s">
        <v>149</v>
      </c>
      <c r="G345" s="239" t="s">
        <v>151</v>
      </c>
      <c r="H345" s="255" t="s">
        <v>1588</v>
      </c>
      <c r="I345" s="239" t="s">
        <v>1633</v>
      </c>
      <c r="J345" s="315"/>
      <c r="K345" s="273" t="s">
        <v>1212</v>
      </c>
      <c r="L345" s="258">
        <v>71500000</v>
      </c>
      <c r="M345" s="258">
        <v>71786000</v>
      </c>
      <c r="N345" s="359">
        <v>44197</v>
      </c>
      <c r="O345" s="256">
        <v>2</v>
      </c>
      <c r="P345" s="256">
        <v>12</v>
      </c>
      <c r="Q345" s="256"/>
      <c r="R345" s="255" t="s">
        <v>892</v>
      </c>
      <c r="S345" s="256"/>
      <c r="T345" s="256" t="s">
        <v>892</v>
      </c>
      <c r="U345" s="259"/>
      <c r="V345" s="259"/>
      <c r="W345" s="256"/>
      <c r="X345" s="256"/>
      <c r="Y345" s="256"/>
      <c r="Z345" s="260"/>
      <c r="AA345" s="261"/>
      <c r="AB345" s="262"/>
      <c r="AC345" s="260"/>
      <c r="AD345" s="256"/>
      <c r="AE345" s="260"/>
      <c r="AF345" s="260"/>
      <c r="AG345" s="260"/>
      <c r="AH345" s="260"/>
      <c r="AI345" s="263"/>
      <c r="AJ345" s="260"/>
      <c r="AK345" s="260"/>
      <c r="AL345" s="338">
        <v>71500000</v>
      </c>
      <c r="AM345" s="247">
        <v>71500000</v>
      </c>
      <c r="AN345" s="255"/>
      <c r="AO345" s="256" t="s">
        <v>157</v>
      </c>
      <c r="AP345" s="255" t="s">
        <v>155</v>
      </c>
      <c r="AQ345" s="240" t="s">
        <v>161</v>
      </c>
      <c r="AR345" s="264" t="s">
        <v>1216</v>
      </c>
      <c r="AS345" s="256"/>
    </row>
    <row r="346" spans="1:45" s="223" customFormat="1" ht="114" x14ac:dyDescent="0.25">
      <c r="A346" s="356" t="s">
        <v>1623</v>
      </c>
      <c r="B346" s="255" t="s">
        <v>11</v>
      </c>
      <c r="C346" s="255" t="s">
        <v>16</v>
      </c>
      <c r="D346" s="239" t="s">
        <v>36</v>
      </c>
      <c r="E346" s="255" t="s">
        <v>85</v>
      </c>
      <c r="F346" s="239" t="s">
        <v>149</v>
      </c>
      <c r="G346" s="239" t="s">
        <v>151</v>
      </c>
      <c r="H346" s="255" t="s">
        <v>1588</v>
      </c>
      <c r="I346" s="239" t="s">
        <v>1633</v>
      </c>
      <c r="J346" s="315"/>
      <c r="K346" s="273" t="s">
        <v>1212</v>
      </c>
      <c r="L346" s="258">
        <v>71500000</v>
      </c>
      <c r="M346" s="258">
        <v>71786000</v>
      </c>
      <c r="N346" s="359">
        <v>44197</v>
      </c>
      <c r="O346" s="256">
        <v>2</v>
      </c>
      <c r="P346" s="256">
        <v>12</v>
      </c>
      <c r="Q346" s="256"/>
      <c r="R346" s="255" t="s">
        <v>892</v>
      </c>
      <c r="S346" s="256"/>
      <c r="T346" s="256" t="s">
        <v>892</v>
      </c>
      <c r="U346" s="259"/>
      <c r="V346" s="259"/>
      <c r="W346" s="256"/>
      <c r="X346" s="256"/>
      <c r="Y346" s="256"/>
      <c r="Z346" s="260"/>
      <c r="AA346" s="261"/>
      <c r="AB346" s="262"/>
      <c r="AC346" s="260"/>
      <c r="AD346" s="256"/>
      <c r="AE346" s="260"/>
      <c r="AF346" s="260"/>
      <c r="AG346" s="260"/>
      <c r="AH346" s="260"/>
      <c r="AI346" s="263"/>
      <c r="AJ346" s="260"/>
      <c r="AK346" s="260"/>
      <c r="AL346" s="338">
        <v>71500000</v>
      </c>
      <c r="AM346" s="247">
        <v>71500000</v>
      </c>
      <c r="AN346" s="255"/>
      <c r="AO346" s="256" t="s">
        <v>157</v>
      </c>
      <c r="AP346" s="255" t="s">
        <v>155</v>
      </c>
      <c r="AQ346" s="240" t="s">
        <v>161</v>
      </c>
      <c r="AR346" s="264" t="s">
        <v>1217</v>
      </c>
      <c r="AS346" s="256"/>
    </row>
    <row r="347" spans="1:45" s="223" customFormat="1" ht="85.5" x14ac:dyDescent="0.25">
      <c r="A347" s="356" t="s">
        <v>1623</v>
      </c>
      <c r="B347" s="255" t="s">
        <v>11</v>
      </c>
      <c r="C347" s="255" t="s">
        <v>16</v>
      </c>
      <c r="D347" s="239" t="s">
        <v>36</v>
      </c>
      <c r="E347" s="255" t="s">
        <v>85</v>
      </c>
      <c r="F347" s="239" t="s">
        <v>149</v>
      </c>
      <c r="G347" s="239" t="s">
        <v>151</v>
      </c>
      <c r="H347" s="255" t="s">
        <v>1588</v>
      </c>
      <c r="I347" s="239" t="s">
        <v>1633</v>
      </c>
      <c r="J347" s="315"/>
      <c r="K347" s="257" t="s">
        <v>1218</v>
      </c>
      <c r="L347" s="258">
        <v>33000000</v>
      </c>
      <c r="M347" s="258">
        <v>33132000</v>
      </c>
      <c r="N347" s="359">
        <v>44197</v>
      </c>
      <c r="O347" s="256">
        <v>2</v>
      </c>
      <c r="P347" s="256">
        <v>12</v>
      </c>
      <c r="Q347" s="256"/>
      <c r="R347" s="255" t="s">
        <v>892</v>
      </c>
      <c r="S347" s="256"/>
      <c r="T347" s="256" t="s">
        <v>892</v>
      </c>
      <c r="U347" s="259"/>
      <c r="V347" s="259"/>
      <c r="W347" s="256"/>
      <c r="X347" s="256"/>
      <c r="Y347" s="256"/>
      <c r="Z347" s="260"/>
      <c r="AA347" s="261"/>
      <c r="AB347" s="262"/>
      <c r="AC347" s="260"/>
      <c r="AD347" s="256"/>
      <c r="AE347" s="260"/>
      <c r="AF347" s="260"/>
      <c r="AG347" s="260"/>
      <c r="AH347" s="260"/>
      <c r="AI347" s="263"/>
      <c r="AJ347" s="260"/>
      <c r="AK347" s="260"/>
      <c r="AL347" s="338">
        <v>33000000</v>
      </c>
      <c r="AM347" s="247">
        <v>33000000</v>
      </c>
      <c r="AN347" s="255"/>
      <c r="AO347" s="256" t="s">
        <v>157</v>
      </c>
      <c r="AP347" s="255" t="s">
        <v>155</v>
      </c>
      <c r="AQ347" s="240" t="s">
        <v>161</v>
      </c>
      <c r="AR347" s="264" t="s">
        <v>1219</v>
      </c>
      <c r="AS347" s="256"/>
    </row>
    <row r="348" spans="1:45" s="223" customFormat="1" ht="114" x14ac:dyDescent="0.25">
      <c r="A348" s="356" t="s">
        <v>1623</v>
      </c>
      <c r="B348" s="255" t="s">
        <v>11</v>
      </c>
      <c r="C348" s="255" t="s">
        <v>16</v>
      </c>
      <c r="D348" s="239" t="s">
        <v>36</v>
      </c>
      <c r="E348" s="255" t="s">
        <v>85</v>
      </c>
      <c r="F348" s="239" t="s">
        <v>149</v>
      </c>
      <c r="G348" s="239" t="s">
        <v>151</v>
      </c>
      <c r="H348" s="255" t="s">
        <v>1588</v>
      </c>
      <c r="I348" s="239" t="s">
        <v>1633</v>
      </c>
      <c r="J348" s="315"/>
      <c r="K348" s="257" t="s">
        <v>1220</v>
      </c>
      <c r="L348" s="258">
        <v>82500000</v>
      </c>
      <c r="M348" s="258">
        <v>82830000</v>
      </c>
      <c r="N348" s="359">
        <v>44197</v>
      </c>
      <c r="O348" s="256">
        <v>2</v>
      </c>
      <c r="P348" s="256">
        <v>12</v>
      </c>
      <c r="Q348" s="256"/>
      <c r="R348" s="255" t="s">
        <v>892</v>
      </c>
      <c r="S348" s="256"/>
      <c r="T348" s="256" t="s">
        <v>892</v>
      </c>
      <c r="U348" s="259"/>
      <c r="V348" s="259"/>
      <c r="W348" s="256"/>
      <c r="X348" s="256"/>
      <c r="Y348" s="256"/>
      <c r="Z348" s="260"/>
      <c r="AA348" s="261"/>
      <c r="AB348" s="262"/>
      <c r="AC348" s="260"/>
      <c r="AD348" s="256"/>
      <c r="AE348" s="260"/>
      <c r="AF348" s="260"/>
      <c r="AG348" s="260"/>
      <c r="AH348" s="260"/>
      <c r="AI348" s="263"/>
      <c r="AJ348" s="260"/>
      <c r="AK348" s="260"/>
      <c r="AL348" s="338">
        <v>82500000</v>
      </c>
      <c r="AM348" s="247">
        <v>82500000</v>
      </c>
      <c r="AN348" s="255"/>
      <c r="AO348" s="256" t="s">
        <v>157</v>
      </c>
      <c r="AP348" s="255" t="s">
        <v>155</v>
      </c>
      <c r="AQ348" s="240" t="s">
        <v>161</v>
      </c>
      <c r="AR348" s="264" t="s">
        <v>1221</v>
      </c>
      <c r="AS348" s="256"/>
    </row>
    <row r="349" spans="1:45" s="223" customFormat="1" ht="114" x14ac:dyDescent="0.25">
      <c r="A349" s="356" t="s">
        <v>1623</v>
      </c>
      <c r="B349" s="255" t="s">
        <v>11</v>
      </c>
      <c r="C349" s="255" t="s">
        <v>16</v>
      </c>
      <c r="D349" s="239" t="s">
        <v>36</v>
      </c>
      <c r="E349" s="255" t="s">
        <v>85</v>
      </c>
      <c r="F349" s="239" t="s">
        <v>149</v>
      </c>
      <c r="G349" s="239" t="s">
        <v>151</v>
      </c>
      <c r="H349" s="255" t="s">
        <v>1588</v>
      </c>
      <c r="I349" s="239" t="s">
        <v>1633</v>
      </c>
      <c r="J349" s="315"/>
      <c r="K349" s="257" t="s">
        <v>1220</v>
      </c>
      <c r="L349" s="258">
        <v>82500000</v>
      </c>
      <c r="M349" s="258">
        <v>82830000</v>
      </c>
      <c r="N349" s="359">
        <v>44197</v>
      </c>
      <c r="O349" s="256">
        <v>2</v>
      </c>
      <c r="P349" s="256">
        <v>12</v>
      </c>
      <c r="Q349" s="256"/>
      <c r="R349" s="255" t="s">
        <v>892</v>
      </c>
      <c r="S349" s="256"/>
      <c r="T349" s="256" t="s">
        <v>892</v>
      </c>
      <c r="U349" s="259"/>
      <c r="V349" s="259"/>
      <c r="W349" s="256"/>
      <c r="X349" s="256"/>
      <c r="Y349" s="256"/>
      <c r="Z349" s="260"/>
      <c r="AA349" s="261"/>
      <c r="AB349" s="262"/>
      <c r="AC349" s="260"/>
      <c r="AD349" s="256"/>
      <c r="AE349" s="260"/>
      <c r="AF349" s="260"/>
      <c r="AG349" s="260"/>
      <c r="AH349" s="260"/>
      <c r="AI349" s="263"/>
      <c r="AJ349" s="260"/>
      <c r="AK349" s="260"/>
      <c r="AL349" s="338">
        <v>82500000</v>
      </c>
      <c r="AM349" s="247">
        <v>82500000</v>
      </c>
      <c r="AN349" s="255"/>
      <c r="AO349" s="256" t="s">
        <v>157</v>
      </c>
      <c r="AP349" s="255" t="s">
        <v>155</v>
      </c>
      <c r="AQ349" s="240" t="s">
        <v>161</v>
      </c>
      <c r="AR349" s="264" t="s">
        <v>1222</v>
      </c>
      <c r="AS349" s="256"/>
    </row>
    <row r="350" spans="1:45" s="223" customFormat="1" ht="114" x14ac:dyDescent="0.25">
      <c r="A350" s="356" t="s">
        <v>1623</v>
      </c>
      <c r="B350" s="255" t="s">
        <v>11</v>
      </c>
      <c r="C350" s="255" t="s">
        <v>16</v>
      </c>
      <c r="D350" s="239" t="s">
        <v>36</v>
      </c>
      <c r="E350" s="255" t="s">
        <v>85</v>
      </c>
      <c r="F350" s="239" t="s">
        <v>149</v>
      </c>
      <c r="G350" s="239" t="s">
        <v>151</v>
      </c>
      <c r="H350" s="255" t="s">
        <v>1588</v>
      </c>
      <c r="I350" s="239" t="s">
        <v>1633</v>
      </c>
      <c r="J350" s="315"/>
      <c r="K350" s="257" t="s">
        <v>1220</v>
      </c>
      <c r="L350" s="258">
        <v>82500000</v>
      </c>
      <c r="M350" s="258">
        <v>82830000</v>
      </c>
      <c r="N350" s="359">
        <v>44197</v>
      </c>
      <c r="O350" s="256">
        <v>2</v>
      </c>
      <c r="P350" s="256">
        <v>12</v>
      </c>
      <c r="Q350" s="256"/>
      <c r="R350" s="255" t="s">
        <v>892</v>
      </c>
      <c r="S350" s="256"/>
      <c r="T350" s="256" t="s">
        <v>892</v>
      </c>
      <c r="U350" s="259"/>
      <c r="V350" s="259"/>
      <c r="W350" s="256"/>
      <c r="X350" s="256"/>
      <c r="Y350" s="256"/>
      <c r="Z350" s="260"/>
      <c r="AA350" s="261"/>
      <c r="AB350" s="262"/>
      <c r="AC350" s="260"/>
      <c r="AD350" s="256"/>
      <c r="AE350" s="260"/>
      <c r="AF350" s="260"/>
      <c r="AG350" s="260"/>
      <c r="AH350" s="260"/>
      <c r="AI350" s="263"/>
      <c r="AJ350" s="260"/>
      <c r="AK350" s="260"/>
      <c r="AL350" s="338">
        <v>82500000</v>
      </c>
      <c r="AM350" s="247">
        <v>82500000</v>
      </c>
      <c r="AN350" s="255"/>
      <c r="AO350" s="256" t="s">
        <v>157</v>
      </c>
      <c r="AP350" s="255" t="s">
        <v>155</v>
      </c>
      <c r="AQ350" s="240" t="s">
        <v>161</v>
      </c>
      <c r="AR350" s="264" t="s">
        <v>1223</v>
      </c>
      <c r="AS350" s="256"/>
    </row>
    <row r="351" spans="1:45" s="223" customFormat="1" ht="85.5" x14ac:dyDescent="0.25">
      <c r="A351" s="356" t="s">
        <v>1623</v>
      </c>
      <c r="B351" s="255" t="s">
        <v>11</v>
      </c>
      <c r="C351" s="255" t="s">
        <v>16</v>
      </c>
      <c r="D351" s="239" t="s">
        <v>36</v>
      </c>
      <c r="E351" s="255" t="s">
        <v>85</v>
      </c>
      <c r="F351" s="239" t="s">
        <v>149</v>
      </c>
      <c r="G351" s="239" t="s">
        <v>151</v>
      </c>
      <c r="H351" s="255" t="s">
        <v>1588</v>
      </c>
      <c r="I351" s="239" t="s">
        <v>1633</v>
      </c>
      <c r="J351" s="315"/>
      <c r="K351" s="273" t="s">
        <v>1315</v>
      </c>
      <c r="L351" s="258">
        <v>138671652</v>
      </c>
      <c r="M351" s="258">
        <v>139226339</v>
      </c>
      <c r="N351" s="359">
        <v>44166</v>
      </c>
      <c r="O351" s="256">
        <v>1</v>
      </c>
      <c r="P351" s="256">
        <v>12</v>
      </c>
      <c r="Q351" s="256"/>
      <c r="R351" s="255" t="s">
        <v>892</v>
      </c>
      <c r="S351" s="256"/>
      <c r="T351" s="256" t="s">
        <v>892</v>
      </c>
      <c r="U351" s="259"/>
      <c r="V351" s="259"/>
      <c r="W351" s="256"/>
      <c r="X351" s="256"/>
      <c r="Y351" s="256"/>
      <c r="Z351" s="260"/>
      <c r="AA351" s="261"/>
      <c r="AB351" s="262"/>
      <c r="AC351" s="260"/>
      <c r="AD351" s="256"/>
      <c r="AE351" s="260"/>
      <c r="AF351" s="260"/>
      <c r="AG351" s="260"/>
      <c r="AH351" s="260"/>
      <c r="AI351" s="263"/>
      <c r="AJ351" s="260"/>
      <c r="AK351" s="260"/>
      <c r="AL351" s="338">
        <v>138671652</v>
      </c>
      <c r="AM351" s="247">
        <v>138671652</v>
      </c>
      <c r="AN351" s="255"/>
      <c r="AO351" s="256" t="s">
        <v>157</v>
      </c>
      <c r="AP351" s="255" t="s">
        <v>155</v>
      </c>
      <c r="AQ351" s="240" t="s">
        <v>161</v>
      </c>
      <c r="AR351" s="264" t="s">
        <v>1224</v>
      </c>
      <c r="AS351" s="256"/>
    </row>
    <row r="352" spans="1:45" s="223" customFormat="1" ht="99.75" x14ac:dyDescent="0.25">
      <c r="A352" s="356" t="s">
        <v>1623</v>
      </c>
      <c r="B352" s="255" t="s">
        <v>11</v>
      </c>
      <c r="C352" s="255" t="s">
        <v>16</v>
      </c>
      <c r="D352" s="239" t="s">
        <v>36</v>
      </c>
      <c r="E352" s="255" t="s">
        <v>85</v>
      </c>
      <c r="F352" s="239" t="s">
        <v>149</v>
      </c>
      <c r="G352" s="239" t="s">
        <v>151</v>
      </c>
      <c r="H352" s="255" t="s">
        <v>1588</v>
      </c>
      <c r="I352" s="239" t="s">
        <v>1633</v>
      </c>
      <c r="J352" s="315"/>
      <c r="K352" s="273" t="s">
        <v>1225</v>
      </c>
      <c r="L352" s="258">
        <v>93500000</v>
      </c>
      <c r="M352" s="258">
        <v>93874000</v>
      </c>
      <c r="N352" s="359">
        <v>44197</v>
      </c>
      <c r="O352" s="256">
        <v>2</v>
      </c>
      <c r="P352" s="256">
        <v>12</v>
      </c>
      <c r="Q352" s="256"/>
      <c r="R352" s="255" t="s">
        <v>892</v>
      </c>
      <c r="S352" s="256"/>
      <c r="T352" s="256" t="s">
        <v>892</v>
      </c>
      <c r="U352" s="259"/>
      <c r="V352" s="259"/>
      <c r="W352" s="256"/>
      <c r="X352" s="256"/>
      <c r="Y352" s="256"/>
      <c r="Z352" s="260"/>
      <c r="AA352" s="261"/>
      <c r="AB352" s="262"/>
      <c r="AC352" s="260"/>
      <c r="AD352" s="256"/>
      <c r="AE352" s="260"/>
      <c r="AF352" s="260"/>
      <c r="AG352" s="260"/>
      <c r="AH352" s="260"/>
      <c r="AI352" s="263"/>
      <c r="AJ352" s="260"/>
      <c r="AK352" s="260"/>
      <c r="AL352" s="338">
        <v>93500000</v>
      </c>
      <c r="AM352" s="247">
        <v>93500000</v>
      </c>
      <c r="AN352" s="255"/>
      <c r="AO352" s="256" t="s">
        <v>157</v>
      </c>
      <c r="AP352" s="255" t="s">
        <v>155</v>
      </c>
      <c r="AQ352" s="240" t="s">
        <v>161</v>
      </c>
      <c r="AR352" s="264" t="s">
        <v>1226</v>
      </c>
      <c r="AS352" s="256"/>
    </row>
    <row r="353" spans="1:45" s="223" customFormat="1" ht="57" x14ac:dyDescent="0.25">
      <c r="A353" s="356" t="s">
        <v>1623</v>
      </c>
      <c r="B353" s="255" t="s">
        <v>11</v>
      </c>
      <c r="C353" s="255" t="s">
        <v>11</v>
      </c>
      <c r="D353" s="239" t="s">
        <v>34</v>
      </c>
      <c r="E353" s="255" t="s">
        <v>83</v>
      </c>
      <c r="F353" s="255" t="s">
        <v>88</v>
      </c>
      <c r="G353" s="255" t="s">
        <v>94</v>
      </c>
      <c r="H353" s="255" t="s">
        <v>102</v>
      </c>
      <c r="I353" s="255" t="s">
        <v>126</v>
      </c>
      <c r="J353" s="240" t="s">
        <v>553</v>
      </c>
      <c r="K353" s="257" t="s">
        <v>1227</v>
      </c>
      <c r="L353" s="258">
        <v>5000000</v>
      </c>
      <c r="M353" s="258">
        <v>5020000</v>
      </c>
      <c r="N353" s="369">
        <v>44256</v>
      </c>
      <c r="O353" s="256">
        <v>4</v>
      </c>
      <c r="P353" s="256">
        <v>12</v>
      </c>
      <c r="Q353" s="256"/>
      <c r="R353" s="255" t="s">
        <v>892</v>
      </c>
      <c r="S353" s="256"/>
      <c r="T353" s="256" t="s">
        <v>892</v>
      </c>
      <c r="U353" s="259"/>
      <c r="V353" s="259"/>
      <c r="W353" s="256"/>
      <c r="X353" s="256"/>
      <c r="Y353" s="256"/>
      <c r="Z353" s="260"/>
      <c r="AA353" s="261"/>
      <c r="AB353" s="262"/>
      <c r="AC353" s="260"/>
      <c r="AD353" s="256"/>
      <c r="AE353" s="260"/>
      <c r="AF353" s="260"/>
      <c r="AG353" s="260"/>
      <c r="AH353" s="260"/>
      <c r="AI353" s="263"/>
      <c r="AJ353" s="260"/>
      <c r="AK353" s="260"/>
      <c r="AL353" s="338">
        <v>5000000</v>
      </c>
      <c r="AM353" s="247">
        <v>5000000</v>
      </c>
      <c r="AN353" s="255"/>
      <c r="AO353" s="256" t="s">
        <v>159</v>
      </c>
      <c r="AP353" s="255" t="s">
        <v>155</v>
      </c>
      <c r="AQ353" s="240" t="s">
        <v>161</v>
      </c>
      <c r="AR353" s="264" t="s">
        <v>739</v>
      </c>
      <c r="AS353" s="256"/>
    </row>
    <row r="354" spans="1:45" s="223" customFormat="1" ht="142.5" x14ac:dyDescent="0.25">
      <c r="A354" s="356" t="s">
        <v>1623</v>
      </c>
      <c r="B354" s="255" t="s">
        <v>11</v>
      </c>
      <c r="C354" s="255" t="s">
        <v>11</v>
      </c>
      <c r="D354" s="239" t="s">
        <v>34</v>
      </c>
      <c r="E354" s="255" t="s">
        <v>83</v>
      </c>
      <c r="F354" s="255" t="s">
        <v>88</v>
      </c>
      <c r="G354" s="255" t="s">
        <v>94</v>
      </c>
      <c r="H354" s="255" t="s">
        <v>101</v>
      </c>
      <c r="I354" s="255" t="s">
        <v>78</v>
      </c>
      <c r="J354" s="240" t="s">
        <v>530</v>
      </c>
      <c r="K354" s="257" t="s">
        <v>1561</v>
      </c>
      <c r="L354" s="258">
        <v>1000000</v>
      </c>
      <c r="M354" s="258">
        <v>1004000</v>
      </c>
      <c r="N354" s="371">
        <v>44197</v>
      </c>
      <c r="O354" s="256">
        <v>2</v>
      </c>
      <c r="P354" s="256">
        <v>2</v>
      </c>
      <c r="Q354" s="256"/>
      <c r="R354" s="255" t="s">
        <v>892</v>
      </c>
      <c r="S354" s="256"/>
      <c r="T354" s="256" t="s">
        <v>892</v>
      </c>
      <c r="U354" s="259"/>
      <c r="V354" s="259"/>
      <c r="W354" s="256"/>
      <c r="X354" s="256"/>
      <c r="Y354" s="256"/>
      <c r="Z354" s="260"/>
      <c r="AA354" s="261"/>
      <c r="AB354" s="262"/>
      <c r="AC354" s="260"/>
      <c r="AD354" s="256"/>
      <c r="AE354" s="260"/>
      <c r="AF354" s="260"/>
      <c r="AG354" s="260"/>
      <c r="AH354" s="260"/>
      <c r="AI354" s="263"/>
      <c r="AJ354" s="260"/>
      <c r="AK354" s="260"/>
      <c r="AL354" s="338">
        <v>1000000</v>
      </c>
      <c r="AM354" s="247">
        <v>1000000</v>
      </c>
      <c r="AN354" s="255"/>
      <c r="AO354" s="256" t="s">
        <v>159</v>
      </c>
      <c r="AP354" s="255" t="s">
        <v>155</v>
      </c>
      <c r="AQ354" s="240" t="s">
        <v>161</v>
      </c>
      <c r="AR354" s="264" t="s">
        <v>733</v>
      </c>
      <c r="AS354" s="256"/>
    </row>
    <row r="355" spans="1:45" s="223" customFormat="1" ht="142.5" x14ac:dyDescent="0.25">
      <c r="A355" s="356" t="s">
        <v>1623</v>
      </c>
      <c r="B355" s="255" t="s">
        <v>11</v>
      </c>
      <c r="C355" s="255" t="s">
        <v>11</v>
      </c>
      <c r="D355" s="239" t="s">
        <v>34</v>
      </c>
      <c r="E355" s="255" t="s">
        <v>83</v>
      </c>
      <c r="F355" s="255" t="s">
        <v>88</v>
      </c>
      <c r="G355" s="255" t="s">
        <v>94</v>
      </c>
      <c r="H355" s="255" t="s">
        <v>101</v>
      </c>
      <c r="I355" s="255" t="s">
        <v>78</v>
      </c>
      <c r="J355" s="240" t="s">
        <v>530</v>
      </c>
      <c r="K355" s="257" t="s">
        <v>1565</v>
      </c>
      <c r="L355" s="258">
        <v>1000000</v>
      </c>
      <c r="M355" s="258">
        <v>1004000</v>
      </c>
      <c r="N355" s="371">
        <v>44256</v>
      </c>
      <c r="O355" s="256">
        <v>4</v>
      </c>
      <c r="P355" s="256">
        <v>4</v>
      </c>
      <c r="Q355" s="256"/>
      <c r="R355" s="255" t="s">
        <v>892</v>
      </c>
      <c r="S355" s="256"/>
      <c r="T355" s="256" t="s">
        <v>892</v>
      </c>
      <c r="U355" s="259"/>
      <c r="V355" s="259"/>
      <c r="W355" s="256"/>
      <c r="X355" s="256"/>
      <c r="Y355" s="256"/>
      <c r="Z355" s="260"/>
      <c r="AA355" s="261"/>
      <c r="AB355" s="262"/>
      <c r="AC355" s="260"/>
      <c r="AD355" s="256"/>
      <c r="AE355" s="260"/>
      <c r="AF355" s="260"/>
      <c r="AG355" s="260"/>
      <c r="AH355" s="260"/>
      <c r="AI355" s="263"/>
      <c r="AJ355" s="260"/>
      <c r="AK355" s="260"/>
      <c r="AL355" s="338">
        <v>1000000</v>
      </c>
      <c r="AM355" s="247">
        <v>1000000</v>
      </c>
      <c r="AN355" s="255"/>
      <c r="AO355" s="256" t="s">
        <v>159</v>
      </c>
      <c r="AP355" s="255" t="s">
        <v>155</v>
      </c>
      <c r="AQ355" s="240" t="s">
        <v>161</v>
      </c>
      <c r="AR355" s="264" t="s">
        <v>733</v>
      </c>
      <c r="AS355" s="256"/>
    </row>
    <row r="356" spans="1:45" s="223" customFormat="1" ht="142.5" x14ac:dyDescent="0.25">
      <c r="A356" s="356" t="s">
        <v>1623</v>
      </c>
      <c r="B356" s="255" t="s">
        <v>11</v>
      </c>
      <c r="C356" s="255" t="s">
        <v>11</v>
      </c>
      <c r="D356" s="239" t="s">
        <v>34</v>
      </c>
      <c r="E356" s="255" t="s">
        <v>83</v>
      </c>
      <c r="F356" s="255" t="s">
        <v>88</v>
      </c>
      <c r="G356" s="255" t="s">
        <v>94</v>
      </c>
      <c r="H356" s="255" t="s">
        <v>101</v>
      </c>
      <c r="I356" s="255" t="s">
        <v>78</v>
      </c>
      <c r="J356" s="240" t="s">
        <v>530</v>
      </c>
      <c r="K356" s="257" t="s">
        <v>1564</v>
      </c>
      <c r="L356" s="258">
        <v>1000000</v>
      </c>
      <c r="M356" s="258">
        <v>1004000</v>
      </c>
      <c r="N356" s="371">
        <v>44317</v>
      </c>
      <c r="O356" s="256">
        <v>6</v>
      </c>
      <c r="P356" s="256">
        <v>6</v>
      </c>
      <c r="Q356" s="256"/>
      <c r="R356" s="255" t="s">
        <v>892</v>
      </c>
      <c r="S356" s="256"/>
      <c r="T356" s="256" t="s">
        <v>892</v>
      </c>
      <c r="U356" s="259"/>
      <c r="V356" s="259"/>
      <c r="W356" s="256"/>
      <c r="X356" s="256"/>
      <c r="Y356" s="256"/>
      <c r="Z356" s="260"/>
      <c r="AA356" s="261"/>
      <c r="AB356" s="262"/>
      <c r="AC356" s="260"/>
      <c r="AD356" s="256"/>
      <c r="AE356" s="260"/>
      <c r="AF356" s="260"/>
      <c r="AG356" s="260"/>
      <c r="AH356" s="260"/>
      <c r="AI356" s="263"/>
      <c r="AJ356" s="260"/>
      <c r="AK356" s="260"/>
      <c r="AL356" s="338">
        <v>1000000</v>
      </c>
      <c r="AM356" s="247">
        <v>1000000</v>
      </c>
      <c r="AN356" s="255"/>
      <c r="AO356" s="256" t="s">
        <v>159</v>
      </c>
      <c r="AP356" s="255" t="s">
        <v>155</v>
      </c>
      <c r="AQ356" s="240" t="s">
        <v>161</v>
      </c>
      <c r="AR356" s="264" t="s">
        <v>733</v>
      </c>
      <c r="AS356" s="256"/>
    </row>
    <row r="357" spans="1:45" s="223" customFormat="1" ht="142.5" x14ac:dyDescent="0.25">
      <c r="A357" s="356" t="s">
        <v>1623</v>
      </c>
      <c r="B357" s="255" t="s">
        <v>11</v>
      </c>
      <c r="C357" s="255" t="s">
        <v>11</v>
      </c>
      <c r="D357" s="239" t="s">
        <v>34</v>
      </c>
      <c r="E357" s="255" t="s">
        <v>83</v>
      </c>
      <c r="F357" s="255" t="s">
        <v>88</v>
      </c>
      <c r="G357" s="255" t="s">
        <v>94</v>
      </c>
      <c r="H357" s="255" t="s">
        <v>101</v>
      </c>
      <c r="I357" s="255" t="s">
        <v>78</v>
      </c>
      <c r="J357" s="240" t="s">
        <v>530</v>
      </c>
      <c r="K357" s="257" t="s">
        <v>1563</v>
      </c>
      <c r="L357" s="258">
        <v>1000000</v>
      </c>
      <c r="M357" s="258">
        <v>1004000</v>
      </c>
      <c r="N357" s="371">
        <v>44378</v>
      </c>
      <c r="O357" s="256">
        <v>8</v>
      </c>
      <c r="P357" s="256">
        <v>8</v>
      </c>
      <c r="Q357" s="256"/>
      <c r="R357" s="255" t="s">
        <v>892</v>
      </c>
      <c r="S357" s="256"/>
      <c r="T357" s="256" t="s">
        <v>892</v>
      </c>
      <c r="U357" s="259"/>
      <c r="V357" s="259"/>
      <c r="W357" s="256"/>
      <c r="X357" s="256"/>
      <c r="Y357" s="256"/>
      <c r="Z357" s="260"/>
      <c r="AA357" s="261"/>
      <c r="AB357" s="262"/>
      <c r="AC357" s="260"/>
      <c r="AD357" s="256"/>
      <c r="AE357" s="260"/>
      <c r="AF357" s="260"/>
      <c r="AG357" s="260"/>
      <c r="AH357" s="260"/>
      <c r="AI357" s="263"/>
      <c r="AJ357" s="260"/>
      <c r="AK357" s="260"/>
      <c r="AL357" s="338">
        <v>1000000</v>
      </c>
      <c r="AM357" s="247">
        <v>1000000</v>
      </c>
      <c r="AN357" s="255"/>
      <c r="AO357" s="256" t="s">
        <v>159</v>
      </c>
      <c r="AP357" s="255" t="s">
        <v>155</v>
      </c>
      <c r="AQ357" s="240" t="s">
        <v>161</v>
      </c>
      <c r="AR357" s="264" t="s">
        <v>733</v>
      </c>
      <c r="AS357" s="256"/>
    </row>
    <row r="358" spans="1:45" s="223" customFormat="1" ht="142.5" x14ac:dyDescent="0.25">
      <c r="A358" s="356" t="s">
        <v>1623</v>
      </c>
      <c r="B358" s="255" t="s">
        <v>11</v>
      </c>
      <c r="C358" s="255" t="s">
        <v>11</v>
      </c>
      <c r="D358" s="239" t="s">
        <v>34</v>
      </c>
      <c r="E358" s="255" t="s">
        <v>83</v>
      </c>
      <c r="F358" s="255" t="s">
        <v>88</v>
      </c>
      <c r="G358" s="255" t="s">
        <v>94</v>
      </c>
      <c r="H358" s="255" t="s">
        <v>101</v>
      </c>
      <c r="I358" s="255" t="s">
        <v>78</v>
      </c>
      <c r="J358" s="240" t="s">
        <v>530</v>
      </c>
      <c r="K358" s="257" t="s">
        <v>1562</v>
      </c>
      <c r="L358" s="258">
        <v>1000000</v>
      </c>
      <c r="M358" s="258">
        <v>1004000</v>
      </c>
      <c r="N358" s="371">
        <v>44440</v>
      </c>
      <c r="O358" s="256">
        <v>10</v>
      </c>
      <c r="P358" s="256">
        <v>10</v>
      </c>
      <c r="Q358" s="256"/>
      <c r="R358" s="255" t="s">
        <v>892</v>
      </c>
      <c r="S358" s="256"/>
      <c r="T358" s="256" t="s">
        <v>892</v>
      </c>
      <c r="U358" s="259"/>
      <c r="V358" s="259"/>
      <c r="W358" s="256"/>
      <c r="X358" s="256"/>
      <c r="Y358" s="256"/>
      <c r="Z358" s="260"/>
      <c r="AA358" s="261"/>
      <c r="AB358" s="262"/>
      <c r="AC358" s="260"/>
      <c r="AD358" s="256"/>
      <c r="AE358" s="260"/>
      <c r="AF358" s="260"/>
      <c r="AG358" s="260"/>
      <c r="AH358" s="260"/>
      <c r="AI358" s="263"/>
      <c r="AJ358" s="260"/>
      <c r="AK358" s="260"/>
      <c r="AL358" s="338">
        <v>1000000</v>
      </c>
      <c r="AM358" s="247">
        <v>1000000</v>
      </c>
      <c r="AN358" s="255"/>
      <c r="AO358" s="256" t="s">
        <v>159</v>
      </c>
      <c r="AP358" s="255" t="s">
        <v>155</v>
      </c>
      <c r="AQ358" s="240" t="s">
        <v>161</v>
      </c>
      <c r="AR358" s="264" t="s">
        <v>733</v>
      </c>
      <c r="AS358" s="256"/>
    </row>
    <row r="359" spans="1:45" s="223" customFormat="1" ht="142.5" x14ac:dyDescent="0.25">
      <c r="A359" s="356" t="s">
        <v>1623</v>
      </c>
      <c r="B359" s="255" t="s">
        <v>11</v>
      </c>
      <c r="C359" s="255" t="s">
        <v>15</v>
      </c>
      <c r="D359" s="281" t="s">
        <v>35</v>
      </c>
      <c r="E359" s="255" t="s">
        <v>83</v>
      </c>
      <c r="F359" s="255" t="s">
        <v>88</v>
      </c>
      <c r="G359" s="255" t="s">
        <v>94</v>
      </c>
      <c r="H359" s="255" t="s">
        <v>101</v>
      </c>
      <c r="I359" s="255" t="s">
        <v>78</v>
      </c>
      <c r="J359" s="240" t="s">
        <v>530</v>
      </c>
      <c r="K359" s="257" t="s">
        <v>1228</v>
      </c>
      <c r="L359" s="258">
        <v>12000000</v>
      </c>
      <c r="M359" s="258">
        <v>12048000</v>
      </c>
      <c r="N359" s="370">
        <v>44378</v>
      </c>
      <c r="O359" s="256">
        <v>8</v>
      </c>
      <c r="P359" s="256">
        <v>9</v>
      </c>
      <c r="Q359" s="256"/>
      <c r="R359" s="255" t="s">
        <v>892</v>
      </c>
      <c r="S359" s="256"/>
      <c r="T359" s="256" t="s">
        <v>892</v>
      </c>
      <c r="U359" s="259"/>
      <c r="V359" s="259"/>
      <c r="W359" s="256"/>
      <c r="X359" s="256"/>
      <c r="Y359" s="256"/>
      <c r="Z359" s="260"/>
      <c r="AA359" s="261"/>
      <c r="AB359" s="262"/>
      <c r="AC359" s="260"/>
      <c r="AD359" s="256"/>
      <c r="AE359" s="260"/>
      <c r="AF359" s="260"/>
      <c r="AG359" s="260"/>
      <c r="AH359" s="260"/>
      <c r="AI359" s="263"/>
      <c r="AJ359" s="260"/>
      <c r="AK359" s="260"/>
      <c r="AL359" s="338">
        <v>12000000</v>
      </c>
      <c r="AM359" s="247">
        <v>12000000</v>
      </c>
      <c r="AN359" s="255"/>
      <c r="AO359" s="256" t="s">
        <v>159</v>
      </c>
      <c r="AP359" s="255" t="s">
        <v>155</v>
      </c>
      <c r="AQ359" s="240" t="s">
        <v>161</v>
      </c>
      <c r="AR359" s="264" t="s">
        <v>732</v>
      </c>
      <c r="AS359" s="256"/>
    </row>
    <row r="360" spans="1:45" s="223" customFormat="1" ht="57" x14ac:dyDescent="0.25">
      <c r="A360" s="356" t="s">
        <v>1623</v>
      </c>
      <c r="B360" s="255" t="s">
        <v>11</v>
      </c>
      <c r="C360" s="255" t="s">
        <v>11</v>
      </c>
      <c r="D360" s="239" t="s">
        <v>34</v>
      </c>
      <c r="E360" s="255" t="s">
        <v>83</v>
      </c>
      <c r="F360" s="255" t="s">
        <v>88</v>
      </c>
      <c r="G360" s="255" t="s">
        <v>94</v>
      </c>
      <c r="H360" s="255" t="s">
        <v>102</v>
      </c>
      <c r="I360" s="255" t="s">
        <v>577</v>
      </c>
      <c r="J360" s="240" t="s">
        <v>578</v>
      </c>
      <c r="K360" s="257" t="s">
        <v>1316</v>
      </c>
      <c r="L360" s="258">
        <v>15000000</v>
      </c>
      <c r="M360" s="258">
        <v>15060000</v>
      </c>
      <c r="N360" s="370">
        <v>44409</v>
      </c>
      <c r="O360" s="256">
        <v>9</v>
      </c>
      <c r="P360" s="256">
        <v>12</v>
      </c>
      <c r="Q360" s="256"/>
      <c r="R360" s="255" t="s">
        <v>892</v>
      </c>
      <c r="S360" s="256"/>
      <c r="T360" s="256" t="s">
        <v>892</v>
      </c>
      <c r="U360" s="259"/>
      <c r="V360" s="259"/>
      <c r="W360" s="256"/>
      <c r="X360" s="256"/>
      <c r="Y360" s="256"/>
      <c r="Z360" s="260"/>
      <c r="AA360" s="261"/>
      <c r="AB360" s="262"/>
      <c r="AC360" s="260"/>
      <c r="AD360" s="256"/>
      <c r="AE360" s="260"/>
      <c r="AF360" s="260"/>
      <c r="AG360" s="260"/>
      <c r="AH360" s="260"/>
      <c r="AI360" s="263"/>
      <c r="AJ360" s="260"/>
      <c r="AK360" s="260"/>
      <c r="AL360" s="338">
        <v>15000000</v>
      </c>
      <c r="AM360" s="247">
        <v>15000000</v>
      </c>
      <c r="AN360" s="255"/>
      <c r="AO360" s="256" t="s">
        <v>159</v>
      </c>
      <c r="AP360" s="255" t="s">
        <v>155</v>
      </c>
      <c r="AQ360" s="240" t="s">
        <v>161</v>
      </c>
      <c r="AR360" s="264" t="s">
        <v>739</v>
      </c>
      <c r="AS360" s="256"/>
    </row>
    <row r="361" spans="1:45" s="223" customFormat="1" ht="71.25" x14ac:dyDescent="0.25">
      <c r="A361" s="356" t="s">
        <v>1623</v>
      </c>
      <c r="B361" s="255" t="s">
        <v>11</v>
      </c>
      <c r="C361" s="255" t="s">
        <v>11</v>
      </c>
      <c r="D361" s="239" t="s">
        <v>34</v>
      </c>
      <c r="E361" s="255" t="s">
        <v>83</v>
      </c>
      <c r="F361" s="255" t="s">
        <v>88</v>
      </c>
      <c r="G361" s="255" t="s">
        <v>94</v>
      </c>
      <c r="H361" s="255" t="s">
        <v>101</v>
      </c>
      <c r="I361" s="255" t="s">
        <v>78</v>
      </c>
      <c r="J361" s="240" t="s">
        <v>530</v>
      </c>
      <c r="K361" s="257" t="s">
        <v>1229</v>
      </c>
      <c r="L361" s="258">
        <v>50000000</v>
      </c>
      <c r="M361" s="258">
        <v>50200000</v>
      </c>
      <c r="N361" s="369">
        <v>44166</v>
      </c>
      <c r="O361" s="256">
        <v>1</v>
      </c>
      <c r="P361" s="256">
        <v>12</v>
      </c>
      <c r="Q361" s="256"/>
      <c r="R361" s="255" t="s">
        <v>892</v>
      </c>
      <c r="S361" s="256"/>
      <c r="T361" s="256" t="s">
        <v>892</v>
      </c>
      <c r="U361" s="259"/>
      <c r="V361" s="259"/>
      <c r="W361" s="256"/>
      <c r="X361" s="256"/>
      <c r="Y361" s="256"/>
      <c r="Z361" s="260"/>
      <c r="AA361" s="261"/>
      <c r="AB361" s="262"/>
      <c r="AC361" s="260"/>
      <c r="AD361" s="256"/>
      <c r="AE361" s="260"/>
      <c r="AF361" s="260"/>
      <c r="AG361" s="260"/>
      <c r="AH361" s="260"/>
      <c r="AI361" s="263"/>
      <c r="AJ361" s="260"/>
      <c r="AK361" s="260"/>
      <c r="AL361" s="338">
        <v>50000000</v>
      </c>
      <c r="AM361" s="247">
        <v>50000000</v>
      </c>
      <c r="AN361" s="255"/>
      <c r="AO361" s="256" t="s">
        <v>159</v>
      </c>
      <c r="AP361" s="255" t="s">
        <v>155</v>
      </c>
      <c r="AQ361" s="240" t="s">
        <v>161</v>
      </c>
      <c r="AR361" s="264" t="s">
        <v>741</v>
      </c>
      <c r="AS361" s="256"/>
    </row>
    <row r="362" spans="1:45" s="223" customFormat="1" ht="57" x14ac:dyDescent="0.25">
      <c r="A362" s="356" t="s">
        <v>1623</v>
      </c>
      <c r="B362" s="255" t="s">
        <v>11</v>
      </c>
      <c r="C362" s="255" t="s">
        <v>11</v>
      </c>
      <c r="D362" s="239" t="s">
        <v>34</v>
      </c>
      <c r="E362" s="255" t="s">
        <v>83</v>
      </c>
      <c r="F362" s="255" t="s">
        <v>88</v>
      </c>
      <c r="G362" s="255" t="s">
        <v>94</v>
      </c>
      <c r="H362" s="255" t="s">
        <v>117</v>
      </c>
      <c r="I362" s="255" t="s">
        <v>438</v>
      </c>
      <c r="J362" s="240" t="s">
        <v>543</v>
      </c>
      <c r="K362" s="257" t="s">
        <v>1230</v>
      </c>
      <c r="L362" s="258">
        <v>96000000</v>
      </c>
      <c r="M362" s="258">
        <v>96384000</v>
      </c>
      <c r="N362" s="369">
        <v>44166</v>
      </c>
      <c r="O362" s="256">
        <v>1</v>
      </c>
      <c r="P362" s="256">
        <v>12</v>
      </c>
      <c r="Q362" s="256"/>
      <c r="R362" s="255" t="s">
        <v>892</v>
      </c>
      <c r="S362" s="256"/>
      <c r="T362" s="256" t="s">
        <v>892</v>
      </c>
      <c r="U362" s="259"/>
      <c r="V362" s="259"/>
      <c r="W362" s="256"/>
      <c r="X362" s="256"/>
      <c r="Y362" s="256"/>
      <c r="Z362" s="260"/>
      <c r="AA362" s="261"/>
      <c r="AB362" s="262"/>
      <c r="AC362" s="260"/>
      <c r="AD362" s="256"/>
      <c r="AE362" s="260"/>
      <c r="AF362" s="260"/>
      <c r="AG362" s="260"/>
      <c r="AH362" s="260"/>
      <c r="AI362" s="263"/>
      <c r="AJ362" s="260"/>
      <c r="AK362" s="260"/>
      <c r="AL362" s="338">
        <v>96000000</v>
      </c>
      <c r="AM362" s="247">
        <v>96000000</v>
      </c>
      <c r="AN362" s="255"/>
      <c r="AO362" s="256" t="s">
        <v>159</v>
      </c>
      <c r="AP362" s="255" t="s">
        <v>155</v>
      </c>
      <c r="AQ362" s="240" t="s">
        <v>161</v>
      </c>
      <c r="AR362" s="264" t="s">
        <v>739</v>
      </c>
      <c r="AS362" s="256"/>
    </row>
    <row r="363" spans="1:45" s="223" customFormat="1" ht="57" x14ac:dyDescent="0.25">
      <c r="A363" s="356" t="s">
        <v>1623</v>
      </c>
      <c r="B363" s="255" t="s">
        <v>11</v>
      </c>
      <c r="C363" s="255" t="s">
        <v>11</v>
      </c>
      <c r="D363" s="239" t="s">
        <v>34</v>
      </c>
      <c r="E363" s="255" t="s">
        <v>83</v>
      </c>
      <c r="F363" s="255" t="s">
        <v>88</v>
      </c>
      <c r="G363" s="255" t="s">
        <v>94</v>
      </c>
      <c r="H363" s="255" t="s">
        <v>101</v>
      </c>
      <c r="I363" s="255" t="s">
        <v>78</v>
      </c>
      <c r="J363" s="240" t="s">
        <v>530</v>
      </c>
      <c r="K363" s="257" t="s">
        <v>1231</v>
      </c>
      <c r="L363" s="258">
        <v>120000000</v>
      </c>
      <c r="M363" s="258">
        <v>120480000</v>
      </c>
      <c r="N363" s="369">
        <v>44440</v>
      </c>
      <c r="O363" s="256">
        <v>10</v>
      </c>
      <c r="P363" s="256">
        <v>11</v>
      </c>
      <c r="Q363" s="256"/>
      <c r="R363" s="255" t="s">
        <v>892</v>
      </c>
      <c r="S363" s="256"/>
      <c r="T363" s="256" t="s">
        <v>892</v>
      </c>
      <c r="U363" s="259"/>
      <c r="V363" s="259"/>
      <c r="W363" s="256"/>
      <c r="X363" s="256"/>
      <c r="Y363" s="256"/>
      <c r="Z363" s="260"/>
      <c r="AA363" s="261"/>
      <c r="AB363" s="262"/>
      <c r="AC363" s="260"/>
      <c r="AD363" s="256"/>
      <c r="AE363" s="260"/>
      <c r="AF363" s="260"/>
      <c r="AG363" s="260"/>
      <c r="AH363" s="260"/>
      <c r="AI363" s="263"/>
      <c r="AJ363" s="260"/>
      <c r="AK363" s="260"/>
      <c r="AL363" s="338">
        <v>120000000</v>
      </c>
      <c r="AM363" s="247">
        <v>120000000</v>
      </c>
      <c r="AN363" s="255"/>
      <c r="AO363" s="256" t="s">
        <v>159</v>
      </c>
      <c r="AP363" s="255" t="s">
        <v>155</v>
      </c>
      <c r="AQ363" s="240" t="s">
        <v>161</v>
      </c>
      <c r="AR363" s="264" t="s">
        <v>739</v>
      </c>
      <c r="AS363" s="256"/>
    </row>
    <row r="364" spans="1:45" s="223" customFormat="1" ht="57" x14ac:dyDescent="0.25">
      <c r="A364" s="356" t="s">
        <v>1623</v>
      </c>
      <c r="B364" s="255" t="s">
        <v>11</v>
      </c>
      <c r="C364" s="255" t="s">
        <v>15</v>
      </c>
      <c r="D364" s="281" t="s">
        <v>35</v>
      </c>
      <c r="E364" s="255" t="s">
        <v>83</v>
      </c>
      <c r="F364" s="255" t="s">
        <v>88</v>
      </c>
      <c r="G364" s="255" t="s">
        <v>94</v>
      </c>
      <c r="H364" s="255" t="s">
        <v>101</v>
      </c>
      <c r="I364" s="255" t="s">
        <v>78</v>
      </c>
      <c r="J364" s="240" t="s">
        <v>530</v>
      </c>
      <c r="K364" s="257" t="s">
        <v>1232</v>
      </c>
      <c r="L364" s="258">
        <v>160000000</v>
      </c>
      <c r="M364" s="258">
        <v>160640000</v>
      </c>
      <c r="N364" s="370">
        <v>44348</v>
      </c>
      <c r="O364" s="256">
        <v>8</v>
      </c>
      <c r="P364" s="256">
        <v>9</v>
      </c>
      <c r="Q364" s="256"/>
      <c r="R364" s="255" t="s">
        <v>892</v>
      </c>
      <c r="S364" s="256"/>
      <c r="T364" s="256" t="s">
        <v>892</v>
      </c>
      <c r="U364" s="259"/>
      <c r="V364" s="259"/>
      <c r="W364" s="256"/>
      <c r="X364" s="256"/>
      <c r="Y364" s="256"/>
      <c r="Z364" s="260"/>
      <c r="AA364" s="261"/>
      <c r="AB364" s="262"/>
      <c r="AC364" s="260"/>
      <c r="AD364" s="256"/>
      <c r="AE364" s="260"/>
      <c r="AF364" s="260"/>
      <c r="AG364" s="260"/>
      <c r="AH364" s="260"/>
      <c r="AI364" s="263"/>
      <c r="AJ364" s="260"/>
      <c r="AK364" s="260"/>
      <c r="AL364" s="338">
        <v>160000000</v>
      </c>
      <c r="AM364" s="247">
        <v>160000000</v>
      </c>
      <c r="AN364" s="255"/>
      <c r="AO364" s="256" t="s">
        <v>159</v>
      </c>
      <c r="AP364" s="255" t="s">
        <v>155</v>
      </c>
      <c r="AQ364" s="256" t="s">
        <v>158</v>
      </c>
      <c r="AR364" s="264" t="s">
        <v>741</v>
      </c>
      <c r="AS364" s="256"/>
    </row>
    <row r="365" spans="1:45" s="223" customFormat="1" ht="142.5" x14ac:dyDescent="0.25">
      <c r="A365" s="356" t="s">
        <v>1623</v>
      </c>
      <c r="B365" s="255" t="s">
        <v>11</v>
      </c>
      <c r="C365" s="255" t="s">
        <v>11</v>
      </c>
      <c r="D365" s="239" t="s">
        <v>34</v>
      </c>
      <c r="E365" s="255" t="s">
        <v>83</v>
      </c>
      <c r="F365" s="255" t="s">
        <v>88</v>
      </c>
      <c r="G365" s="255" t="s">
        <v>94</v>
      </c>
      <c r="H365" s="255" t="s">
        <v>117</v>
      </c>
      <c r="I365" s="255" t="s">
        <v>438</v>
      </c>
      <c r="J365" s="240" t="s">
        <v>543</v>
      </c>
      <c r="K365" s="257" t="s">
        <v>1233</v>
      </c>
      <c r="L365" s="258">
        <v>291046246</v>
      </c>
      <c r="M365" s="258">
        <v>292210431</v>
      </c>
      <c r="N365" s="370">
        <v>44136</v>
      </c>
      <c r="O365" s="256">
        <v>1</v>
      </c>
      <c r="P365" s="256">
        <v>12</v>
      </c>
      <c r="Q365" s="256"/>
      <c r="R365" s="255" t="s">
        <v>892</v>
      </c>
      <c r="S365" s="256"/>
      <c r="T365" s="256" t="s">
        <v>892</v>
      </c>
      <c r="U365" s="259"/>
      <c r="V365" s="259"/>
      <c r="W365" s="256"/>
      <c r="X365" s="256"/>
      <c r="Y365" s="256"/>
      <c r="Z365" s="260"/>
      <c r="AA365" s="261"/>
      <c r="AB365" s="262"/>
      <c r="AC365" s="260"/>
      <c r="AD365" s="256"/>
      <c r="AE365" s="260"/>
      <c r="AF365" s="260"/>
      <c r="AG365" s="260"/>
      <c r="AH365" s="260"/>
      <c r="AI365" s="263"/>
      <c r="AJ365" s="260"/>
      <c r="AK365" s="260"/>
      <c r="AL365" s="338">
        <v>291046246</v>
      </c>
      <c r="AM365" s="247">
        <v>291046246</v>
      </c>
      <c r="AN365" s="255"/>
      <c r="AO365" s="256" t="s">
        <v>159</v>
      </c>
      <c r="AP365" s="255" t="s">
        <v>155</v>
      </c>
      <c r="AQ365" s="256" t="s">
        <v>158</v>
      </c>
      <c r="AR365" s="264" t="s">
        <v>733</v>
      </c>
      <c r="AS365" s="256"/>
    </row>
    <row r="366" spans="1:45" s="223" customFormat="1" ht="142.5" x14ac:dyDescent="0.25">
      <c r="A366" s="356" t="s">
        <v>1623</v>
      </c>
      <c r="B366" s="285" t="s">
        <v>11</v>
      </c>
      <c r="C366" s="285" t="s">
        <v>11</v>
      </c>
      <c r="D366" s="286" t="s">
        <v>34</v>
      </c>
      <c r="E366" s="285" t="s">
        <v>83</v>
      </c>
      <c r="F366" s="285" t="s">
        <v>88</v>
      </c>
      <c r="G366" s="285" t="s">
        <v>94</v>
      </c>
      <c r="H366" s="285" t="s">
        <v>101</v>
      </c>
      <c r="I366" s="285" t="s">
        <v>78</v>
      </c>
      <c r="J366" s="240" t="s">
        <v>530</v>
      </c>
      <c r="K366" s="288" t="s">
        <v>1234</v>
      </c>
      <c r="L366" s="289">
        <v>250000000</v>
      </c>
      <c r="M366" s="289">
        <v>251000000</v>
      </c>
      <c r="N366" s="377">
        <v>44440</v>
      </c>
      <c r="O366" s="287">
        <v>11</v>
      </c>
      <c r="P366" s="287">
        <v>12</v>
      </c>
      <c r="Q366" s="256"/>
      <c r="R366" s="255" t="s">
        <v>892</v>
      </c>
      <c r="S366" s="256"/>
      <c r="T366" s="256" t="s">
        <v>892</v>
      </c>
      <c r="U366" s="259"/>
      <c r="V366" s="259"/>
      <c r="W366" s="256"/>
      <c r="X366" s="256"/>
      <c r="Y366" s="256"/>
      <c r="Z366" s="260"/>
      <c r="AA366" s="261"/>
      <c r="AB366" s="262"/>
      <c r="AC366" s="260"/>
      <c r="AD366" s="256"/>
      <c r="AE366" s="260"/>
      <c r="AF366" s="260"/>
      <c r="AG366" s="260"/>
      <c r="AH366" s="260"/>
      <c r="AI366" s="263"/>
      <c r="AJ366" s="260"/>
      <c r="AK366" s="260"/>
      <c r="AL366" s="338">
        <v>250000000</v>
      </c>
      <c r="AM366" s="247">
        <v>250000000</v>
      </c>
      <c r="AN366" s="255"/>
      <c r="AO366" s="287" t="s">
        <v>159</v>
      </c>
      <c r="AP366" s="285" t="s">
        <v>155</v>
      </c>
      <c r="AQ366" s="256" t="s">
        <v>158</v>
      </c>
      <c r="AR366" s="290" t="s">
        <v>733</v>
      </c>
      <c r="AS366" s="256"/>
    </row>
    <row r="367" spans="1:45" s="223" customFormat="1" ht="128.25" x14ac:dyDescent="0.25">
      <c r="A367" s="356" t="s">
        <v>1623</v>
      </c>
      <c r="B367" s="255" t="s">
        <v>11</v>
      </c>
      <c r="C367" s="255" t="s">
        <v>15</v>
      </c>
      <c r="D367" s="281" t="s">
        <v>35</v>
      </c>
      <c r="E367" s="255" t="s">
        <v>83</v>
      </c>
      <c r="F367" s="255" t="s">
        <v>88</v>
      </c>
      <c r="G367" s="255" t="s">
        <v>94</v>
      </c>
      <c r="H367" s="255" t="s">
        <v>101</v>
      </c>
      <c r="I367" s="255" t="s">
        <v>78</v>
      </c>
      <c r="J367" s="240" t="s">
        <v>530</v>
      </c>
      <c r="K367" s="257" t="s">
        <v>1235</v>
      </c>
      <c r="L367" s="258">
        <v>430000000</v>
      </c>
      <c r="M367" s="258">
        <v>431720000</v>
      </c>
      <c r="N367" s="358">
        <v>44197</v>
      </c>
      <c r="O367" s="256">
        <v>2</v>
      </c>
      <c r="P367" s="256">
        <v>3</v>
      </c>
      <c r="Q367" s="256"/>
      <c r="R367" s="255" t="s">
        <v>892</v>
      </c>
      <c r="S367" s="256"/>
      <c r="T367" s="256" t="s">
        <v>892</v>
      </c>
      <c r="U367" s="259"/>
      <c r="V367" s="259"/>
      <c r="W367" s="256"/>
      <c r="X367" s="256"/>
      <c r="Y367" s="256"/>
      <c r="Z367" s="260"/>
      <c r="AA367" s="261"/>
      <c r="AB367" s="262"/>
      <c r="AC367" s="260"/>
      <c r="AD367" s="256"/>
      <c r="AE367" s="260"/>
      <c r="AF367" s="260"/>
      <c r="AG367" s="260"/>
      <c r="AH367" s="260"/>
      <c r="AI367" s="263"/>
      <c r="AJ367" s="260"/>
      <c r="AK367" s="260"/>
      <c r="AL367" s="338">
        <v>430000000</v>
      </c>
      <c r="AM367" s="247">
        <v>430000000</v>
      </c>
      <c r="AN367" s="255"/>
      <c r="AO367" s="256" t="s">
        <v>159</v>
      </c>
      <c r="AP367" s="255" t="s">
        <v>155</v>
      </c>
      <c r="AQ367" s="240" t="s">
        <v>161</v>
      </c>
      <c r="AR367" s="264" t="s">
        <v>738</v>
      </c>
      <c r="AS367" s="256"/>
    </row>
    <row r="368" spans="1:45" s="223" customFormat="1" ht="85.5" x14ac:dyDescent="0.25">
      <c r="A368" s="356" t="s">
        <v>1623</v>
      </c>
      <c r="B368" s="255" t="s">
        <v>11</v>
      </c>
      <c r="C368" s="255" t="s">
        <v>16</v>
      </c>
      <c r="D368" s="240" t="s">
        <v>36</v>
      </c>
      <c r="E368" s="255" t="s">
        <v>85</v>
      </c>
      <c r="F368" s="239" t="s">
        <v>149</v>
      </c>
      <c r="G368" s="239" t="s">
        <v>151</v>
      </c>
      <c r="H368" s="255" t="s">
        <v>1588</v>
      </c>
      <c r="I368" s="239" t="s">
        <v>1633</v>
      </c>
      <c r="J368" s="315"/>
      <c r="K368" s="257" t="s">
        <v>1236</v>
      </c>
      <c r="L368" s="258">
        <v>1050000000</v>
      </c>
      <c r="M368" s="258">
        <v>1054200000</v>
      </c>
      <c r="N368" s="370">
        <v>44197</v>
      </c>
      <c r="O368" s="256">
        <v>4</v>
      </c>
      <c r="P368" s="256">
        <v>12</v>
      </c>
      <c r="Q368" s="256"/>
      <c r="R368" s="255" t="s">
        <v>892</v>
      </c>
      <c r="S368" s="256"/>
      <c r="T368" s="256" t="s">
        <v>892</v>
      </c>
      <c r="U368" s="259"/>
      <c r="V368" s="259"/>
      <c r="W368" s="256"/>
      <c r="X368" s="256"/>
      <c r="Y368" s="256"/>
      <c r="Z368" s="260"/>
      <c r="AA368" s="261"/>
      <c r="AB368" s="262"/>
      <c r="AC368" s="260"/>
      <c r="AD368" s="256"/>
      <c r="AE368" s="260"/>
      <c r="AF368" s="260"/>
      <c r="AG368" s="260"/>
      <c r="AH368" s="260"/>
      <c r="AI368" s="263"/>
      <c r="AJ368" s="260"/>
      <c r="AK368" s="260"/>
      <c r="AL368" s="338">
        <v>1050000000</v>
      </c>
      <c r="AM368" s="247">
        <v>1050000000</v>
      </c>
      <c r="AN368" s="255"/>
      <c r="AO368" s="256" t="s">
        <v>159</v>
      </c>
      <c r="AP368" s="255" t="s">
        <v>155</v>
      </c>
      <c r="AQ368" s="256" t="s">
        <v>156</v>
      </c>
      <c r="AR368" s="264" t="s">
        <v>1226</v>
      </c>
      <c r="AS368" s="256"/>
    </row>
    <row r="369" spans="1:45" s="223" customFormat="1" ht="142.5" x14ac:dyDescent="0.25">
      <c r="A369" s="356" t="s">
        <v>1623</v>
      </c>
      <c r="B369" s="255" t="s">
        <v>11</v>
      </c>
      <c r="C369" s="255" t="s">
        <v>15</v>
      </c>
      <c r="D369" s="239" t="s">
        <v>35</v>
      </c>
      <c r="E369" s="255" t="s">
        <v>85</v>
      </c>
      <c r="F369" s="239" t="s">
        <v>149</v>
      </c>
      <c r="G369" s="239" t="s">
        <v>151</v>
      </c>
      <c r="H369" s="255" t="s">
        <v>1588</v>
      </c>
      <c r="I369" s="239" t="s">
        <v>1633</v>
      </c>
      <c r="J369" s="315"/>
      <c r="K369" s="257" t="s">
        <v>1488</v>
      </c>
      <c r="L369" s="258">
        <v>100000000</v>
      </c>
      <c r="M369" s="258">
        <v>100400000</v>
      </c>
      <c r="N369" s="369">
        <v>44197</v>
      </c>
      <c r="O369" s="256">
        <v>3</v>
      </c>
      <c r="P369" s="256">
        <v>12</v>
      </c>
      <c r="Q369" s="256"/>
      <c r="R369" s="255" t="s">
        <v>892</v>
      </c>
      <c r="S369" s="256"/>
      <c r="T369" s="256" t="s">
        <v>892</v>
      </c>
      <c r="U369" s="259"/>
      <c r="V369" s="259"/>
      <c r="W369" s="256"/>
      <c r="X369" s="256"/>
      <c r="Y369" s="256"/>
      <c r="Z369" s="260"/>
      <c r="AA369" s="261"/>
      <c r="AB369" s="262"/>
      <c r="AC369" s="260"/>
      <c r="AD369" s="256"/>
      <c r="AE369" s="260"/>
      <c r="AF369" s="260"/>
      <c r="AG369" s="260"/>
      <c r="AH369" s="260"/>
      <c r="AI369" s="263"/>
      <c r="AJ369" s="260"/>
      <c r="AK369" s="260"/>
      <c r="AL369" s="338">
        <v>100000000</v>
      </c>
      <c r="AM369" s="247">
        <v>100000000</v>
      </c>
      <c r="AN369" s="255"/>
      <c r="AO369" s="256" t="s">
        <v>159</v>
      </c>
      <c r="AP369" s="255" t="s">
        <v>155</v>
      </c>
      <c r="AQ369" s="256" t="s">
        <v>158</v>
      </c>
      <c r="AR369" s="264" t="s">
        <v>733</v>
      </c>
      <c r="AS369" s="256"/>
    </row>
    <row r="370" spans="1:45" s="223" customFormat="1" ht="57" x14ac:dyDescent="0.25">
      <c r="A370" s="356" t="s">
        <v>1623</v>
      </c>
      <c r="B370" s="255" t="s">
        <v>11</v>
      </c>
      <c r="C370" s="255" t="s">
        <v>15</v>
      </c>
      <c r="D370" s="239" t="s">
        <v>35</v>
      </c>
      <c r="E370" s="255" t="s">
        <v>85</v>
      </c>
      <c r="F370" s="239" t="s">
        <v>149</v>
      </c>
      <c r="G370" s="239" t="s">
        <v>151</v>
      </c>
      <c r="H370" s="255" t="s">
        <v>1588</v>
      </c>
      <c r="I370" s="239" t="s">
        <v>1633</v>
      </c>
      <c r="J370" s="315"/>
      <c r="K370" s="257" t="s">
        <v>1280</v>
      </c>
      <c r="L370" s="258">
        <v>100000000</v>
      </c>
      <c r="M370" s="258">
        <v>100400000</v>
      </c>
      <c r="N370" s="369">
        <v>44287</v>
      </c>
      <c r="O370" s="256">
        <v>6</v>
      </c>
      <c r="P370" s="256">
        <v>12</v>
      </c>
      <c r="Q370" s="256"/>
      <c r="R370" s="255" t="s">
        <v>892</v>
      </c>
      <c r="S370" s="256"/>
      <c r="T370" s="256" t="s">
        <v>892</v>
      </c>
      <c r="U370" s="259"/>
      <c r="V370" s="259"/>
      <c r="W370" s="256"/>
      <c r="X370" s="256"/>
      <c r="Y370" s="256"/>
      <c r="Z370" s="260"/>
      <c r="AA370" s="261"/>
      <c r="AB370" s="262"/>
      <c r="AC370" s="260"/>
      <c r="AD370" s="256"/>
      <c r="AE370" s="260"/>
      <c r="AF370" s="260"/>
      <c r="AG370" s="260"/>
      <c r="AH370" s="260"/>
      <c r="AI370" s="263"/>
      <c r="AJ370" s="260"/>
      <c r="AK370" s="260"/>
      <c r="AL370" s="338">
        <v>100000000</v>
      </c>
      <c r="AM370" s="247">
        <v>100000000</v>
      </c>
      <c r="AN370" s="255"/>
      <c r="AO370" s="256" t="s">
        <v>159</v>
      </c>
      <c r="AP370" s="255" t="s">
        <v>155</v>
      </c>
      <c r="AQ370" s="256" t="s">
        <v>158</v>
      </c>
      <c r="AR370" s="264" t="s">
        <v>741</v>
      </c>
      <c r="AS370" s="256"/>
    </row>
    <row r="371" spans="1:45" s="223" customFormat="1" ht="142.5" x14ac:dyDescent="0.25">
      <c r="A371" s="356" t="s">
        <v>1623</v>
      </c>
      <c r="B371" s="255" t="s">
        <v>11</v>
      </c>
      <c r="C371" s="255" t="s">
        <v>15</v>
      </c>
      <c r="D371" s="281" t="s">
        <v>35</v>
      </c>
      <c r="E371" s="255" t="s">
        <v>83</v>
      </c>
      <c r="F371" s="255" t="s">
        <v>88</v>
      </c>
      <c r="G371" s="255" t="s">
        <v>92</v>
      </c>
      <c r="H371" s="255" t="s">
        <v>98</v>
      </c>
      <c r="I371" s="255" t="s">
        <v>77</v>
      </c>
      <c r="J371" s="240" t="s">
        <v>518</v>
      </c>
      <c r="K371" s="257" t="s">
        <v>1281</v>
      </c>
      <c r="L371" s="258">
        <v>466200000</v>
      </c>
      <c r="M371" s="258">
        <v>468064800</v>
      </c>
      <c r="N371" s="370">
        <v>44166</v>
      </c>
      <c r="O371" s="256">
        <v>2</v>
      </c>
      <c r="P371" s="256">
        <v>4</v>
      </c>
      <c r="Q371" s="256"/>
      <c r="R371" s="255" t="s">
        <v>892</v>
      </c>
      <c r="S371" s="256"/>
      <c r="T371" s="256" t="s">
        <v>892</v>
      </c>
      <c r="U371" s="259"/>
      <c r="V371" s="259"/>
      <c r="W371" s="256"/>
      <c r="X371" s="256"/>
      <c r="Y371" s="256"/>
      <c r="Z371" s="260"/>
      <c r="AA371" s="261"/>
      <c r="AB371" s="262"/>
      <c r="AC371" s="260"/>
      <c r="AD371" s="256"/>
      <c r="AE371" s="260"/>
      <c r="AF371" s="260"/>
      <c r="AG371" s="260"/>
      <c r="AH371" s="260"/>
      <c r="AI371" s="263"/>
      <c r="AJ371" s="260"/>
      <c r="AK371" s="260"/>
      <c r="AL371" s="338">
        <v>466200000</v>
      </c>
      <c r="AM371" s="247">
        <v>466200000</v>
      </c>
      <c r="AN371" s="255"/>
      <c r="AO371" s="256" t="s">
        <v>159</v>
      </c>
      <c r="AP371" s="255" t="s">
        <v>155</v>
      </c>
      <c r="AQ371" s="256" t="s">
        <v>158</v>
      </c>
      <c r="AR371" s="264" t="s">
        <v>733</v>
      </c>
      <c r="AS371" s="256"/>
    </row>
    <row r="372" spans="1:45" s="223" customFormat="1" ht="142.5" x14ac:dyDescent="0.25">
      <c r="A372" s="356" t="s">
        <v>1623</v>
      </c>
      <c r="B372" s="255" t="s">
        <v>11</v>
      </c>
      <c r="C372" s="255" t="s">
        <v>11</v>
      </c>
      <c r="D372" s="239" t="s">
        <v>34</v>
      </c>
      <c r="E372" s="255" t="s">
        <v>84</v>
      </c>
      <c r="F372" s="255" t="s">
        <v>148</v>
      </c>
      <c r="G372" s="255" t="s">
        <v>147</v>
      </c>
      <c r="H372" s="255" t="s">
        <v>102</v>
      </c>
      <c r="I372" s="255" t="s">
        <v>134</v>
      </c>
      <c r="J372" s="240" t="s">
        <v>424</v>
      </c>
      <c r="K372" s="257" t="s">
        <v>1317</v>
      </c>
      <c r="L372" s="258">
        <v>20000000</v>
      </c>
      <c r="M372" s="258">
        <v>20080000</v>
      </c>
      <c r="N372" s="370">
        <v>44166</v>
      </c>
      <c r="O372" s="256">
        <v>1</v>
      </c>
      <c r="P372" s="256">
        <v>12</v>
      </c>
      <c r="Q372" s="256"/>
      <c r="R372" s="255" t="s">
        <v>892</v>
      </c>
      <c r="S372" s="256"/>
      <c r="T372" s="256" t="s">
        <v>892</v>
      </c>
      <c r="U372" s="259"/>
      <c r="V372" s="259"/>
      <c r="W372" s="256"/>
      <c r="X372" s="256"/>
      <c r="Y372" s="256"/>
      <c r="Z372" s="260"/>
      <c r="AA372" s="261"/>
      <c r="AB372" s="262"/>
      <c r="AC372" s="260"/>
      <c r="AD372" s="256"/>
      <c r="AE372" s="260"/>
      <c r="AF372" s="260"/>
      <c r="AG372" s="260"/>
      <c r="AH372" s="260"/>
      <c r="AI372" s="263"/>
      <c r="AJ372" s="260"/>
      <c r="AK372" s="260"/>
      <c r="AL372" s="338">
        <v>20000000</v>
      </c>
      <c r="AM372" s="247">
        <v>20000000</v>
      </c>
      <c r="AN372" s="255"/>
      <c r="AO372" s="256" t="s">
        <v>159</v>
      </c>
      <c r="AP372" s="255" t="s">
        <v>155</v>
      </c>
      <c r="AQ372" s="256" t="s">
        <v>161</v>
      </c>
      <c r="AR372" s="264" t="s">
        <v>733</v>
      </c>
      <c r="AS372" s="256"/>
    </row>
    <row r="373" spans="1:45" s="223" customFormat="1" ht="142.5" x14ac:dyDescent="0.25">
      <c r="A373" s="356" t="s">
        <v>1623</v>
      </c>
      <c r="B373" s="255" t="s">
        <v>11</v>
      </c>
      <c r="C373" s="255" t="s">
        <v>11</v>
      </c>
      <c r="D373" s="239" t="s">
        <v>34</v>
      </c>
      <c r="E373" s="255" t="s">
        <v>84</v>
      </c>
      <c r="F373" s="255" t="s">
        <v>148</v>
      </c>
      <c r="G373" s="255" t="s">
        <v>147</v>
      </c>
      <c r="H373" s="255" t="s">
        <v>102</v>
      </c>
      <c r="I373" s="255" t="s">
        <v>126</v>
      </c>
      <c r="J373" s="240" t="s">
        <v>415</v>
      </c>
      <c r="K373" s="257" t="s">
        <v>1318</v>
      </c>
      <c r="L373" s="258">
        <v>300000000</v>
      </c>
      <c r="M373" s="258">
        <v>301200000</v>
      </c>
      <c r="N373" s="370">
        <v>44136</v>
      </c>
      <c r="O373" s="256">
        <v>1</v>
      </c>
      <c r="P373" s="256">
        <v>12</v>
      </c>
      <c r="Q373" s="256"/>
      <c r="R373" s="255" t="s">
        <v>892</v>
      </c>
      <c r="S373" s="256"/>
      <c r="T373" s="256" t="s">
        <v>892</v>
      </c>
      <c r="U373" s="259"/>
      <c r="V373" s="259"/>
      <c r="W373" s="256"/>
      <c r="X373" s="256"/>
      <c r="Y373" s="256"/>
      <c r="Z373" s="260"/>
      <c r="AA373" s="261"/>
      <c r="AB373" s="262"/>
      <c r="AC373" s="260"/>
      <c r="AD373" s="256"/>
      <c r="AE373" s="260"/>
      <c r="AF373" s="260"/>
      <c r="AG373" s="260"/>
      <c r="AH373" s="260"/>
      <c r="AI373" s="263"/>
      <c r="AJ373" s="260"/>
      <c r="AK373" s="260"/>
      <c r="AL373" s="338">
        <v>300000000</v>
      </c>
      <c r="AM373" s="247">
        <v>300000000</v>
      </c>
      <c r="AN373" s="255"/>
      <c r="AO373" s="256" t="s">
        <v>159</v>
      </c>
      <c r="AP373" s="255" t="s">
        <v>155</v>
      </c>
      <c r="AQ373" s="256" t="s">
        <v>158</v>
      </c>
      <c r="AR373" s="264" t="s">
        <v>733</v>
      </c>
      <c r="AS373" s="256"/>
    </row>
    <row r="374" spans="1:45" s="223" customFormat="1" ht="85.5" x14ac:dyDescent="0.25">
      <c r="A374" s="356" t="s">
        <v>1623</v>
      </c>
      <c r="B374" s="255" t="s">
        <v>11</v>
      </c>
      <c r="C374" s="255" t="s">
        <v>16</v>
      </c>
      <c r="D374" s="239" t="s">
        <v>36</v>
      </c>
      <c r="E374" s="255" t="s">
        <v>83</v>
      </c>
      <c r="F374" s="255" t="s">
        <v>88</v>
      </c>
      <c r="G374" s="255" t="s">
        <v>94</v>
      </c>
      <c r="H374" s="255" t="s">
        <v>101</v>
      </c>
      <c r="I374" s="255" t="s">
        <v>78</v>
      </c>
      <c r="J374" s="240" t="s">
        <v>396</v>
      </c>
      <c r="K374" s="257" t="s">
        <v>1282</v>
      </c>
      <c r="L374" s="258">
        <v>2000000</v>
      </c>
      <c r="M374" s="258">
        <v>2008000</v>
      </c>
      <c r="N374" s="370">
        <v>44409</v>
      </c>
      <c r="O374" s="256">
        <v>9</v>
      </c>
      <c r="P374" s="256">
        <v>9</v>
      </c>
      <c r="Q374" s="256"/>
      <c r="R374" s="255" t="s">
        <v>892</v>
      </c>
      <c r="S374" s="256"/>
      <c r="T374" s="256" t="s">
        <v>892</v>
      </c>
      <c r="U374" s="259"/>
      <c r="V374" s="259"/>
      <c r="W374" s="256"/>
      <c r="X374" s="256"/>
      <c r="Y374" s="256"/>
      <c r="Z374" s="260"/>
      <c r="AA374" s="261"/>
      <c r="AB374" s="262"/>
      <c r="AC374" s="260"/>
      <c r="AD374" s="256"/>
      <c r="AE374" s="260"/>
      <c r="AF374" s="260"/>
      <c r="AG374" s="260"/>
      <c r="AH374" s="260"/>
      <c r="AI374" s="263"/>
      <c r="AJ374" s="260"/>
      <c r="AK374" s="260"/>
      <c r="AL374" s="338">
        <v>2000000</v>
      </c>
      <c r="AM374" s="247">
        <v>2000000</v>
      </c>
      <c r="AN374" s="255"/>
      <c r="AO374" s="256" t="s">
        <v>159</v>
      </c>
      <c r="AP374" s="255" t="s">
        <v>155</v>
      </c>
      <c r="AQ374" s="240" t="s">
        <v>161</v>
      </c>
      <c r="AR374" s="264" t="s">
        <v>1226</v>
      </c>
      <c r="AS374" s="256"/>
    </row>
    <row r="375" spans="1:45" s="223" customFormat="1" ht="85.5" x14ac:dyDescent="0.25">
      <c r="A375" s="356" t="s">
        <v>1623</v>
      </c>
      <c r="B375" s="255" t="s">
        <v>11</v>
      </c>
      <c r="C375" s="255" t="s">
        <v>16</v>
      </c>
      <c r="D375" s="239" t="s">
        <v>36</v>
      </c>
      <c r="E375" s="255" t="s">
        <v>83</v>
      </c>
      <c r="F375" s="255" t="s">
        <v>88</v>
      </c>
      <c r="G375" s="255" t="s">
        <v>94</v>
      </c>
      <c r="H375" s="255" t="s">
        <v>102</v>
      </c>
      <c r="I375" s="255" t="s">
        <v>126</v>
      </c>
      <c r="J375" s="240" t="s">
        <v>553</v>
      </c>
      <c r="K375" s="257" t="s">
        <v>1237</v>
      </c>
      <c r="L375" s="258">
        <v>67000000</v>
      </c>
      <c r="M375" s="258">
        <v>67268000</v>
      </c>
      <c r="N375" s="369">
        <v>44440</v>
      </c>
      <c r="O375" s="256">
        <v>10</v>
      </c>
      <c r="P375" s="256">
        <v>11</v>
      </c>
      <c r="Q375" s="256"/>
      <c r="R375" s="255" t="s">
        <v>892</v>
      </c>
      <c r="S375" s="256"/>
      <c r="T375" s="256" t="s">
        <v>892</v>
      </c>
      <c r="U375" s="259"/>
      <c r="V375" s="259"/>
      <c r="W375" s="256"/>
      <c r="X375" s="256"/>
      <c r="Y375" s="256"/>
      <c r="Z375" s="260"/>
      <c r="AA375" s="261"/>
      <c r="AB375" s="262"/>
      <c r="AC375" s="260"/>
      <c r="AD375" s="256"/>
      <c r="AE375" s="260"/>
      <c r="AF375" s="260"/>
      <c r="AG375" s="260"/>
      <c r="AH375" s="260"/>
      <c r="AI375" s="263"/>
      <c r="AJ375" s="260"/>
      <c r="AK375" s="260"/>
      <c r="AL375" s="338">
        <v>67000000</v>
      </c>
      <c r="AM375" s="247">
        <v>67000000</v>
      </c>
      <c r="AN375" s="255"/>
      <c r="AO375" s="256" t="s">
        <v>159</v>
      </c>
      <c r="AP375" s="255" t="s">
        <v>155</v>
      </c>
      <c r="AQ375" s="240" t="s">
        <v>161</v>
      </c>
      <c r="AR375" s="264" t="s">
        <v>1226</v>
      </c>
      <c r="AS375" s="256"/>
    </row>
    <row r="376" spans="1:45" s="223" customFormat="1" ht="85.5" x14ac:dyDescent="0.25">
      <c r="A376" s="356" t="s">
        <v>1623</v>
      </c>
      <c r="B376" s="255" t="s">
        <v>11</v>
      </c>
      <c r="C376" s="255" t="s">
        <v>16</v>
      </c>
      <c r="D376" s="239" t="s">
        <v>36</v>
      </c>
      <c r="E376" s="255" t="s">
        <v>83</v>
      </c>
      <c r="F376" s="255" t="s">
        <v>88</v>
      </c>
      <c r="G376" s="255" t="s">
        <v>94</v>
      </c>
      <c r="H376" s="255" t="s">
        <v>101</v>
      </c>
      <c r="I376" s="255" t="s">
        <v>78</v>
      </c>
      <c r="J376" s="240" t="s">
        <v>530</v>
      </c>
      <c r="K376" s="257" t="s">
        <v>1238</v>
      </c>
      <c r="L376" s="258">
        <v>300000000</v>
      </c>
      <c r="M376" s="258">
        <v>301200000</v>
      </c>
      <c r="N376" s="370">
        <v>44228</v>
      </c>
      <c r="O376" s="256">
        <v>4</v>
      </c>
      <c r="P376" s="256">
        <v>12</v>
      </c>
      <c r="Q376" s="256"/>
      <c r="R376" s="255" t="s">
        <v>892</v>
      </c>
      <c r="S376" s="256"/>
      <c r="T376" s="256" t="s">
        <v>892</v>
      </c>
      <c r="U376" s="259"/>
      <c r="V376" s="259"/>
      <c r="W376" s="256"/>
      <c r="X376" s="256"/>
      <c r="Y376" s="256"/>
      <c r="Z376" s="260"/>
      <c r="AA376" s="261"/>
      <c r="AB376" s="262"/>
      <c r="AC376" s="260"/>
      <c r="AD376" s="256"/>
      <c r="AE376" s="260"/>
      <c r="AF376" s="260"/>
      <c r="AG376" s="260"/>
      <c r="AH376" s="260"/>
      <c r="AI376" s="263"/>
      <c r="AJ376" s="260"/>
      <c r="AK376" s="260"/>
      <c r="AL376" s="338">
        <v>300000000</v>
      </c>
      <c r="AM376" s="247">
        <v>300000000</v>
      </c>
      <c r="AN376" s="255"/>
      <c r="AO376" s="256" t="s">
        <v>159</v>
      </c>
      <c r="AP376" s="255" t="s">
        <v>155</v>
      </c>
      <c r="AQ376" s="256" t="s">
        <v>158</v>
      </c>
      <c r="AR376" s="264" t="s">
        <v>1239</v>
      </c>
      <c r="AS376" s="256"/>
    </row>
    <row r="377" spans="1:45" s="223" customFormat="1" ht="85.5" x14ac:dyDescent="0.25">
      <c r="A377" s="356" t="s">
        <v>1623</v>
      </c>
      <c r="B377" s="255" t="s">
        <v>11</v>
      </c>
      <c r="C377" s="255" t="s">
        <v>16</v>
      </c>
      <c r="D377" s="239" t="s">
        <v>36</v>
      </c>
      <c r="E377" s="255" t="s">
        <v>85</v>
      </c>
      <c r="F377" s="239" t="s">
        <v>149</v>
      </c>
      <c r="G377" s="239" t="s">
        <v>151</v>
      </c>
      <c r="H377" s="255" t="s">
        <v>1588</v>
      </c>
      <c r="I377" s="239" t="s">
        <v>1633</v>
      </c>
      <c r="J377" s="315"/>
      <c r="K377" s="257" t="s">
        <v>1240</v>
      </c>
      <c r="L377" s="258">
        <v>80000000</v>
      </c>
      <c r="M377" s="258">
        <v>80320000</v>
      </c>
      <c r="N377" s="369">
        <v>44256</v>
      </c>
      <c r="O377" s="256">
        <v>4</v>
      </c>
      <c r="P377" s="256">
        <v>12</v>
      </c>
      <c r="Q377" s="256"/>
      <c r="R377" s="255" t="s">
        <v>892</v>
      </c>
      <c r="S377" s="256"/>
      <c r="T377" s="256" t="s">
        <v>892</v>
      </c>
      <c r="U377" s="259"/>
      <c r="V377" s="259"/>
      <c r="W377" s="256"/>
      <c r="X377" s="256"/>
      <c r="Y377" s="256"/>
      <c r="Z377" s="260"/>
      <c r="AA377" s="261"/>
      <c r="AB377" s="262"/>
      <c r="AC377" s="260"/>
      <c r="AD377" s="256"/>
      <c r="AE377" s="260"/>
      <c r="AF377" s="260"/>
      <c r="AG377" s="260"/>
      <c r="AH377" s="260"/>
      <c r="AI377" s="263"/>
      <c r="AJ377" s="260"/>
      <c r="AK377" s="260"/>
      <c r="AL377" s="338">
        <v>80000000</v>
      </c>
      <c r="AM377" s="247">
        <v>80000000</v>
      </c>
      <c r="AN377" s="255"/>
      <c r="AO377" s="256" t="s">
        <v>159</v>
      </c>
      <c r="AP377" s="255" t="s">
        <v>155</v>
      </c>
      <c r="AQ377" s="240" t="s">
        <v>161</v>
      </c>
      <c r="AR377" s="264" t="s">
        <v>1241</v>
      </c>
      <c r="AS377" s="256"/>
    </row>
    <row r="378" spans="1:45" s="223" customFormat="1" ht="142.5" x14ac:dyDescent="0.25">
      <c r="A378" s="356" t="s">
        <v>1623</v>
      </c>
      <c r="B378" s="255" t="s">
        <v>11</v>
      </c>
      <c r="C378" s="255" t="s">
        <v>11</v>
      </c>
      <c r="D378" s="239" t="s">
        <v>34</v>
      </c>
      <c r="E378" s="255" t="s">
        <v>83</v>
      </c>
      <c r="F378" s="255" t="s">
        <v>88</v>
      </c>
      <c r="G378" s="255" t="s">
        <v>94</v>
      </c>
      <c r="H378" s="255" t="s">
        <v>102</v>
      </c>
      <c r="I378" s="255" t="s">
        <v>126</v>
      </c>
      <c r="J378" s="240" t="s">
        <v>553</v>
      </c>
      <c r="K378" s="257" t="s">
        <v>1242</v>
      </c>
      <c r="L378" s="258">
        <v>50000000</v>
      </c>
      <c r="M378" s="258">
        <v>50200000</v>
      </c>
      <c r="N378" s="369">
        <v>44228</v>
      </c>
      <c r="O378" s="256">
        <v>3</v>
      </c>
      <c r="P378" s="256">
        <v>12</v>
      </c>
      <c r="Q378" s="256"/>
      <c r="R378" s="255" t="s">
        <v>892</v>
      </c>
      <c r="S378" s="256"/>
      <c r="T378" s="256" t="s">
        <v>892</v>
      </c>
      <c r="U378" s="259"/>
      <c r="V378" s="259"/>
      <c r="W378" s="256"/>
      <c r="X378" s="256"/>
      <c r="Y378" s="256"/>
      <c r="Z378" s="260"/>
      <c r="AA378" s="261"/>
      <c r="AB378" s="262"/>
      <c r="AC378" s="260"/>
      <c r="AD378" s="256"/>
      <c r="AE378" s="260"/>
      <c r="AF378" s="260"/>
      <c r="AG378" s="260"/>
      <c r="AH378" s="260"/>
      <c r="AI378" s="263"/>
      <c r="AJ378" s="260"/>
      <c r="AK378" s="260"/>
      <c r="AL378" s="338">
        <v>50000000</v>
      </c>
      <c r="AM378" s="247">
        <v>50000000</v>
      </c>
      <c r="AN378" s="255"/>
      <c r="AO378" s="256" t="s">
        <v>159</v>
      </c>
      <c r="AP378" s="255" t="s">
        <v>155</v>
      </c>
      <c r="AQ378" s="240" t="s">
        <v>161</v>
      </c>
      <c r="AR378" s="264" t="s">
        <v>733</v>
      </c>
      <c r="AS378" s="256"/>
    </row>
    <row r="379" spans="1:45" s="223" customFormat="1" ht="128.25" x14ac:dyDescent="0.25">
      <c r="A379" s="356" t="s">
        <v>1623</v>
      </c>
      <c r="B379" s="255" t="s">
        <v>11</v>
      </c>
      <c r="C379" s="255" t="s">
        <v>11</v>
      </c>
      <c r="D379" s="239" t="s">
        <v>34</v>
      </c>
      <c r="E379" s="255" t="s">
        <v>83</v>
      </c>
      <c r="F379" s="255" t="s">
        <v>88</v>
      </c>
      <c r="G379" s="255" t="s">
        <v>94</v>
      </c>
      <c r="H379" s="255" t="s">
        <v>101</v>
      </c>
      <c r="I379" s="255" t="s">
        <v>78</v>
      </c>
      <c r="J379" s="240" t="s">
        <v>530</v>
      </c>
      <c r="K379" s="257" t="s">
        <v>1319</v>
      </c>
      <c r="L379" s="258">
        <v>175000000</v>
      </c>
      <c r="M379" s="258">
        <v>175700000</v>
      </c>
      <c r="N379" s="369">
        <v>44440</v>
      </c>
      <c r="O379" s="256">
        <v>10</v>
      </c>
      <c r="P379" s="256">
        <v>12</v>
      </c>
      <c r="Q379" s="256"/>
      <c r="R379" s="255" t="s">
        <v>892</v>
      </c>
      <c r="S379" s="256"/>
      <c r="T379" s="256" t="s">
        <v>892</v>
      </c>
      <c r="U379" s="259"/>
      <c r="V379" s="259"/>
      <c r="W379" s="256"/>
      <c r="X379" s="256"/>
      <c r="Y379" s="256"/>
      <c r="Z379" s="260"/>
      <c r="AA379" s="261"/>
      <c r="AB379" s="262"/>
      <c r="AC379" s="260"/>
      <c r="AD379" s="256"/>
      <c r="AE379" s="260"/>
      <c r="AF379" s="260"/>
      <c r="AG379" s="260"/>
      <c r="AH379" s="260"/>
      <c r="AI379" s="263"/>
      <c r="AJ379" s="260"/>
      <c r="AK379" s="260"/>
      <c r="AL379" s="338">
        <v>175000000</v>
      </c>
      <c r="AM379" s="247">
        <v>175000000</v>
      </c>
      <c r="AN379" s="255"/>
      <c r="AO379" s="256" t="s">
        <v>159</v>
      </c>
      <c r="AP379" s="255" t="s">
        <v>155</v>
      </c>
      <c r="AQ379" s="240" t="s">
        <v>161</v>
      </c>
      <c r="AR379" s="264" t="s">
        <v>737</v>
      </c>
      <c r="AS379" s="256"/>
    </row>
    <row r="380" spans="1:45" s="223" customFormat="1" ht="128.25" x14ac:dyDescent="0.25">
      <c r="A380" s="356" t="s">
        <v>1623</v>
      </c>
      <c r="B380" s="255" t="s">
        <v>11</v>
      </c>
      <c r="C380" s="255" t="s">
        <v>11</v>
      </c>
      <c r="D380" s="239" t="s">
        <v>34</v>
      </c>
      <c r="E380" s="255" t="s">
        <v>83</v>
      </c>
      <c r="F380" s="255" t="s">
        <v>88</v>
      </c>
      <c r="G380" s="255" t="s">
        <v>94</v>
      </c>
      <c r="H380" s="255" t="s">
        <v>101</v>
      </c>
      <c r="I380" s="255" t="s">
        <v>78</v>
      </c>
      <c r="J380" s="240" t="s">
        <v>530</v>
      </c>
      <c r="K380" s="257" t="s">
        <v>1320</v>
      </c>
      <c r="L380" s="258">
        <v>190000000</v>
      </c>
      <c r="M380" s="258">
        <v>190760000</v>
      </c>
      <c r="N380" s="358">
        <v>44197</v>
      </c>
      <c r="O380" s="282">
        <v>2</v>
      </c>
      <c r="P380" s="256">
        <v>12</v>
      </c>
      <c r="Q380" s="256"/>
      <c r="R380" s="255" t="s">
        <v>892</v>
      </c>
      <c r="S380" s="256"/>
      <c r="T380" s="256" t="s">
        <v>892</v>
      </c>
      <c r="U380" s="259"/>
      <c r="V380" s="259"/>
      <c r="W380" s="256"/>
      <c r="X380" s="256"/>
      <c r="Y380" s="256"/>
      <c r="Z380" s="260"/>
      <c r="AA380" s="261"/>
      <c r="AB380" s="262"/>
      <c r="AC380" s="260"/>
      <c r="AD380" s="256"/>
      <c r="AE380" s="260"/>
      <c r="AF380" s="260"/>
      <c r="AG380" s="260"/>
      <c r="AH380" s="260"/>
      <c r="AI380" s="263"/>
      <c r="AJ380" s="260"/>
      <c r="AK380" s="260"/>
      <c r="AL380" s="338">
        <v>190000000</v>
      </c>
      <c r="AM380" s="247">
        <v>190000000</v>
      </c>
      <c r="AN380" s="255"/>
      <c r="AO380" s="256" t="s">
        <v>159</v>
      </c>
      <c r="AP380" s="255" t="s">
        <v>155</v>
      </c>
      <c r="AQ380" s="240" t="s">
        <v>161</v>
      </c>
      <c r="AR380" s="264" t="s">
        <v>737</v>
      </c>
      <c r="AS380" s="256"/>
    </row>
    <row r="381" spans="1:45" s="223" customFormat="1" ht="128.25" x14ac:dyDescent="0.25">
      <c r="A381" s="356" t="s">
        <v>1623</v>
      </c>
      <c r="B381" s="255" t="s">
        <v>11</v>
      </c>
      <c r="C381" s="255" t="s">
        <v>11</v>
      </c>
      <c r="D381" s="239" t="s">
        <v>34</v>
      </c>
      <c r="E381" s="255" t="s">
        <v>83</v>
      </c>
      <c r="F381" s="255" t="s">
        <v>88</v>
      </c>
      <c r="G381" s="255" t="s">
        <v>94</v>
      </c>
      <c r="H381" s="255" t="s">
        <v>101</v>
      </c>
      <c r="I381" s="255" t="s">
        <v>78</v>
      </c>
      <c r="J381" s="240" t="s">
        <v>530</v>
      </c>
      <c r="K381" s="257" t="s">
        <v>1321</v>
      </c>
      <c r="L381" s="258">
        <v>90000000</v>
      </c>
      <c r="M381" s="258">
        <v>90360000</v>
      </c>
      <c r="N381" s="358">
        <v>44197</v>
      </c>
      <c r="O381" s="256">
        <v>2</v>
      </c>
      <c r="P381" s="256">
        <v>12</v>
      </c>
      <c r="Q381" s="256"/>
      <c r="R381" s="255" t="s">
        <v>892</v>
      </c>
      <c r="S381" s="256"/>
      <c r="T381" s="256" t="s">
        <v>892</v>
      </c>
      <c r="U381" s="259"/>
      <c r="V381" s="259"/>
      <c r="W381" s="256"/>
      <c r="X381" s="256"/>
      <c r="Y381" s="256"/>
      <c r="Z381" s="260"/>
      <c r="AA381" s="261"/>
      <c r="AB381" s="262"/>
      <c r="AC381" s="260"/>
      <c r="AD381" s="256"/>
      <c r="AE381" s="260"/>
      <c r="AF381" s="260"/>
      <c r="AG381" s="260"/>
      <c r="AH381" s="260"/>
      <c r="AI381" s="263"/>
      <c r="AJ381" s="260"/>
      <c r="AK381" s="260"/>
      <c r="AL381" s="338">
        <v>90000000</v>
      </c>
      <c r="AM381" s="247">
        <v>90000000</v>
      </c>
      <c r="AN381" s="255"/>
      <c r="AO381" s="256" t="s">
        <v>159</v>
      </c>
      <c r="AP381" s="255" t="s">
        <v>155</v>
      </c>
      <c r="AQ381" s="240" t="s">
        <v>161</v>
      </c>
      <c r="AR381" s="264" t="s">
        <v>737</v>
      </c>
      <c r="AS381" s="256"/>
    </row>
    <row r="382" spans="1:45" s="223" customFormat="1" ht="128.25" x14ac:dyDescent="0.25">
      <c r="A382" s="356" t="s">
        <v>1623</v>
      </c>
      <c r="B382" s="255" t="s">
        <v>11</v>
      </c>
      <c r="C382" s="255" t="s">
        <v>11</v>
      </c>
      <c r="D382" s="239" t="s">
        <v>34</v>
      </c>
      <c r="E382" s="255" t="s">
        <v>83</v>
      </c>
      <c r="F382" s="255" t="s">
        <v>88</v>
      </c>
      <c r="G382" s="255" t="s">
        <v>94</v>
      </c>
      <c r="H382" s="255" t="s">
        <v>101</v>
      </c>
      <c r="I382" s="255" t="s">
        <v>78</v>
      </c>
      <c r="J382" s="240" t="s">
        <v>530</v>
      </c>
      <c r="K382" s="257" t="s">
        <v>1322</v>
      </c>
      <c r="L382" s="258">
        <v>38000000</v>
      </c>
      <c r="M382" s="258">
        <v>38152000</v>
      </c>
      <c r="N382" s="369">
        <v>44228</v>
      </c>
      <c r="O382" s="256">
        <v>3</v>
      </c>
      <c r="P382" s="256">
        <v>4</v>
      </c>
      <c r="Q382" s="256"/>
      <c r="R382" s="255" t="s">
        <v>892</v>
      </c>
      <c r="S382" s="256"/>
      <c r="T382" s="256" t="s">
        <v>892</v>
      </c>
      <c r="U382" s="259"/>
      <c r="V382" s="259"/>
      <c r="W382" s="256"/>
      <c r="X382" s="256"/>
      <c r="Y382" s="256"/>
      <c r="Z382" s="260"/>
      <c r="AA382" s="261"/>
      <c r="AB382" s="262"/>
      <c r="AC382" s="260"/>
      <c r="AD382" s="256"/>
      <c r="AE382" s="260"/>
      <c r="AF382" s="260"/>
      <c r="AG382" s="260"/>
      <c r="AH382" s="260"/>
      <c r="AI382" s="263"/>
      <c r="AJ382" s="260"/>
      <c r="AK382" s="260"/>
      <c r="AL382" s="338">
        <v>38000000</v>
      </c>
      <c r="AM382" s="247">
        <v>38000000</v>
      </c>
      <c r="AN382" s="255"/>
      <c r="AO382" s="256" t="s">
        <v>159</v>
      </c>
      <c r="AP382" s="255" t="s">
        <v>155</v>
      </c>
      <c r="AQ382" s="240" t="s">
        <v>161</v>
      </c>
      <c r="AR382" s="264" t="s">
        <v>737</v>
      </c>
      <c r="AS382" s="256"/>
    </row>
    <row r="383" spans="1:45" s="223" customFormat="1" ht="128.25" x14ac:dyDescent="0.25">
      <c r="A383" s="356" t="s">
        <v>1623</v>
      </c>
      <c r="B383" s="255" t="s">
        <v>11</v>
      </c>
      <c r="C383" s="255" t="s">
        <v>11</v>
      </c>
      <c r="D383" s="239" t="s">
        <v>34</v>
      </c>
      <c r="E383" s="255" t="s">
        <v>83</v>
      </c>
      <c r="F383" s="255" t="s">
        <v>88</v>
      </c>
      <c r="G383" s="255" t="s">
        <v>94</v>
      </c>
      <c r="H383" s="255" t="s">
        <v>101</v>
      </c>
      <c r="I383" s="255" t="s">
        <v>78</v>
      </c>
      <c r="J383" s="240" t="s">
        <v>530</v>
      </c>
      <c r="K383" s="257" t="s">
        <v>1323</v>
      </c>
      <c r="L383" s="258">
        <v>65000000</v>
      </c>
      <c r="M383" s="258">
        <v>65260000</v>
      </c>
      <c r="N383" s="369">
        <v>44470</v>
      </c>
      <c r="O383" s="256">
        <v>11</v>
      </c>
      <c r="P383" s="256">
        <v>12</v>
      </c>
      <c r="Q383" s="256"/>
      <c r="R383" s="255" t="s">
        <v>892</v>
      </c>
      <c r="S383" s="256"/>
      <c r="T383" s="256" t="s">
        <v>892</v>
      </c>
      <c r="U383" s="259"/>
      <c r="V383" s="259"/>
      <c r="W383" s="256"/>
      <c r="X383" s="256"/>
      <c r="Y383" s="256"/>
      <c r="Z383" s="260"/>
      <c r="AA383" s="261"/>
      <c r="AB383" s="262"/>
      <c r="AC383" s="260"/>
      <c r="AD383" s="256"/>
      <c r="AE383" s="260"/>
      <c r="AF383" s="260"/>
      <c r="AG383" s="260"/>
      <c r="AH383" s="260"/>
      <c r="AI383" s="263"/>
      <c r="AJ383" s="260"/>
      <c r="AK383" s="260"/>
      <c r="AL383" s="338">
        <v>65000000</v>
      </c>
      <c r="AM383" s="247">
        <v>65000000</v>
      </c>
      <c r="AN383" s="255"/>
      <c r="AO383" s="256" t="s">
        <v>159</v>
      </c>
      <c r="AP383" s="255" t="s">
        <v>155</v>
      </c>
      <c r="AQ383" s="240" t="s">
        <v>161</v>
      </c>
      <c r="AR383" s="264" t="s">
        <v>737</v>
      </c>
      <c r="AS383" s="256"/>
    </row>
    <row r="384" spans="1:45" s="223" customFormat="1" ht="128.25" x14ac:dyDescent="0.25">
      <c r="A384" s="356" t="s">
        <v>1623</v>
      </c>
      <c r="B384" s="255" t="s">
        <v>11</v>
      </c>
      <c r="C384" s="255" t="s">
        <v>11</v>
      </c>
      <c r="D384" s="239" t="s">
        <v>34</v>
      </c>
      <c r="E384" s="255" t="s">
        <v>83</v>
      </c>
      <c r="F384" s="255" t="s">
        <v>88</v>
      </c>
      <c r="G384" s="255" t="s">
        <v>94</v>
      </c>
      <c r="H384" s="255" t="s">
        <v>101</v>
      </c>
      <c r="I384" s="255" t="s">
        <v>78</v>
      </c>
      <c r="J384" s="240" t="s">
        <v>530</v>
      </c>
      <c r="K384" s="257" t="s">
        <v>1324</v>
      </c>
      <c r="L384" s="258">
        <v>40000000</v>
      </c>
      <c r="M384" s="258">
        <v>40160000</v>
      </c>
      <c r="N384" s="369">
        <v>44470</v>
      </c>
      <c r="O384" s="256">
        <v>11</v>
      </c>
      <c r="P384" s="256">
        <v>12</v>
      </c>
      <c r="Q384" s="256"/>
      <c r="R384" s="255" t="s">
        <v>892</v>
      </c>
      <c r="S384" s="256"/>
      <c r="T384" s="256" t="s">
        <v>892</v>
      </c>
      <c r="U384" s="259"/>
      <c r="V384" s="259"/>
      <c r="W384" s="256"/>
      <c r="X384" s="256"/>
      <c r="Y384" s="256"/>
      <c r="Z384" s="260"/>
      <c r="AA384" s="261"/>
      <c r="AB384" s="262"/>
      <c r="AC384" s="260"/>
      <c r="AD384" s="256"/>
      <c r="AE384" s="260"/>
      <c r="AF384" s="260"/>
      <c r="AG384" s="260"/>
      <c r="AH384" s="260"/>
      <c r="AI384" s="263"/>
      <c r="AJ384" s="260"/>
      <c r="AK384" s="260"/>
      <c r="AL384" s="338">
        <v>40000000</v>
      </c>
      <c r="AM384" s="247">
        <v>40000000</v>
      </c>
      <c r="AN384" s="255"/>
      <c r="AO384" s="256" t="s">
        <v>159</v>
      </c>
      <c r="AP384" s="255" t="s">
        <v>155</v>
      </c>
      <c r="AQ384" s="240" t="s">
        <v>161</v>
      </c>
      <c r="AR384" s="264" t="s">
        <v>737</v>
      </c>
      <c r="AS384" s="256"/>
    </row>
    <row r="385" spans="1:48" s="223" customFormat="1" ht="142.5" x14ac:dyDescent="0.25">
      <c r="A385" s="356" t="s">
        <v>1623</v>
      </c>
      <c r="B385" s="255" t="s">
        <v>11</v>
      </c>
      <c r="C385" s="255" t="s">
        <v>11</v>
      </c>
      <c r="D385" s="239" t="s">
        <v>34</v>
      </c>
      <c r="E385" s="255" t="s">
        <v>83</v>
      </c>
      <c r="F385" s="255" t="s">
        <v>88</v>
      </c>
      <c r="G385" s="255" t="s">
        <v>94</v>
      </c>
      <c r="H385" s="255" t="s">
        <v>101</v>
      </c>
      <c r="I385" s="255" t="s">
        <v>78</v>
      </c>
      <c r="J385" s="240" t="s">
        <v>530</v>
      </c>
      <c r="K385" s="257" t="s">
        <v>1325</v>
      </c>
      <c r="L385" s="258">
        <v>90000000</v>
      </c>
      <c r="M385" s="258">
        <v>90360000</v>
      </c>
      <c r="N385" s="358">
        <v>44197</v>
      </c>
      <c r="O385" s="256">
        <v>2</v>
      </c>
      <c r="P385" s="256">
        <v>12</v>
      </c>
      <c r="Q385" s="256"/>
      <c r="R385" s="255" t="s">
        <v>892</v>
      </c>
      <c r="S385" s="256"/>
      <c r="T385" s="256" t="s">
        <v>892</v>
      </c>
      <c r="U385" s="259"/>
      <c r="V385" s="259"/>
      <c r="W385" s="256"/>
      <c r="X385" s="256"/>
      <c r="Y385" s="256"/>
      <c r="Z385" s="260"/>
      <c r="AA385" s="261"/>
      <c r="AB385" s="262"/>
      <c r="AC385" s="260"/>
      <c r="AD385" s="256"/>
      <c r="AE385" s="260"/>
      <c r="AF385" s="260"/>
      <c r="AG385" s="260"/>
      <c r="AH385" s="260"/>
      <c r="AI385" s="263"/>
      <c r="AJ385" s="260"/>
      <c r="AK385" s="260"/>
      <c r="AL385" s="338">
        <v>90000000</v>
      </c>
      <c r="AM385" s="247">
        <v>90000000</v>
      </c>
      <c r="AN385" s="255"/>
      <c r="AO385" s="256" t="s">
        <v>159</v>
      </c>
      <c r="AP385" s="255" t="s">
        <v>155</v>
      </c>
      <c r="AQ385" s="240" t="s">
        <v>161</v>
      </c>
      <c r="AR385" s="264" t="s">
        <v>733</v>
      </c>
      <c r="AS385" s="256"/>
    </row>
    <row r="386" spans="1:48" s="223" customFormat="1" ht="142.5" x14ac:dyDescent="0.25">
      <c r="A386" s="356" t="s">
        <v>1623</v>
      </c>
      <c r="B386" s="255" t="s">
        <v>11</v>
      </c>
      <c r="C386" s="255" t="s">
        <v>11</v>
      </c>
      <c r="D386" s="239" t="s">
        <v>34</v>
      </c>
      <c r="E386" s="255" t="s">
        <v>84</v>
      </c>
      <c r="F386" s="255" t="s">
        <v>148</v>
      </c>
      <c r="G386" s="255" t="s">
        <v>147</v>
      </c>
      <c r="H386" s="255" t="s">
        <v>102</v>
      </c>
      <c r="I386" s="255" t="s">
        <v>126</v>
      </c>
      <c r="J386" s="240" t="s">
        <v>415</v>
      </c>
      <c r="K386" s="257" t="s">
        <v>1632</v>
      </c>
      <c r="L386" s="258">
        <v>1761655795</v>
      </c>
      <c r="M386" s="258">
        <v>1768702418</v>
      </c>
      <c r="N386" s="369">
        <v>44197</v>
      </c>
      <c r="O386" s="256">
        <v>3</v>
      </c>
      <c r="P386" s="256">
        <v>12</v>
      </c>
      <c r="Q386" s="256"/>
      <c r="R386" s="255" t="s">
        <v>892</v>
      </c>
      <c r="S386" s="256"/>
      <c r="T386" s="256" t="s">
        <v>892</v>
      </c>
      <c r="U386" s="259"/>
      <c r="V386" s="259"/>
      <c r="W386" s="256"/>
      <c r="X386" s="256"/>
      <c r="Y386" s="256"/>
      <c r="Z386" s="260"/>
      <c r="AA386" s="261"/>
      <c r="AB386" s="262"/>
      <c r="AC386" s="260"/>
      <c r="AD386" s="256"/>
      <c r="AE386" s="260"/>
      <c r="AF386" s="260"/>
      <c r="AG386" s="260"/>
      <c r="AH386" s="260"/>
      <c r="AI386" s="263"/>
      <c r="AJ386" s="260"/>
      <c r="AK386" s="260"/>
      <c r="AL386" s="338">
        <v>1761655795</v>
      </c>
      <c r="AM386" s="247">
        <v>1761655795</v>
      </c>
      <c r="AN386" s="255"/>
      <c r="AO386" s="256" t="s">
        <v>159</v>
      </c>
      <c r="AP386" s="255" t="s">
        <v>155</v>
      </c>
      <c r="AQ386" s="256" t="s">
        <v>158</v>
      </c>
      <c r="AR386" s="264" t="s">
        <v>733</v>
      </c>
      <c r="AS386" s="256"/>
    </row>
    <row r="387" spans="1:48" s="223" customFormat="1" ht="142.5" x14ac:dyDescent="0.25">
      <c r="A387" s="356" t="s">
        <v>1623</v>
      </c>
      <c r="B387" s="255" t="s">
        <v>11</v>
      </c>
      <c r="C387" s="255" t="s">
        <v>11</v>
      </c>
      <c r="D387" s="239" t="s">
        <v>34</v>
      </c>
      <c r="E387" s="255" t="s">
        <v>84</v>
      </c>
      <c r="F387" s="255" t="s">
        <v>148</v>
      </c>
      <c r="G387" s="255" t="s">
        <v>147</v>
      </c>
      <c r="H387" s="255" t="s">
        <v>102</v>
      </c>
      <c r="I387" s="255" t="s">
        <v>126</v>
      </c>
      <c r="J387" s="240" t="s">
        <v>415</v>
      </c>
      <c r="K387" s="257" t="s">
        <v>1631</v>
      </c>
      <c r="L387" s="258">
        <v>1592808076</v>
      </c>
      <c r="M387" s="258">
        <v>1599179308</v>
      </c>
      <c r="N387" s="371">
        <v>44256</v>
      </c>
      <c r="O387" s="256">
        <v>5</v>
      </c>
      <c r="P387" s="256">
        <v>12</v>
      </c>
      <c r="Q387" s="256"/>
      <c r="R387" s="255" t="s">
        <v>892</v>
      </c>
      <c r="S387" s="256"/>
      <c r="T387" s="256" t="s">
        <v>892</v>
      </c>
      <c r="U387" s="259"/>
      <c r="V387" s="259"/>
      <c r="W387" s="256"/>
      <c r="X387" s="256"/>
      <c r="Y387" s="256"/>
      <c r="Z387" s="260"/>
      <c r="AA387" s="261"/>
      <c r="AB387" s="262"/>
      <c r="AC387" s="260"/>
      <c r="AD387" s="256"/>
      <c r="AE387" s="260"/>
      <c r="AF387" s="260"/>
      <c r="AG387" s="260"/>
      <c r="AH387" s="260"/>
      <c r="AI387" s="263"/>
      <c r="AJ387" s="260"/>
      <c r="AK387" s="260"/>
      <c r="AL387" s="338">
        <v>1592808076</v>
      </c>
      <c r="AM387" s="247">
        <v>1592808076</v>
      </c>
      <c r="AN387" s="255"/>
      <c r="AO387" s="256" t="s">
        <v>159</v>
      </c>
      <c r="AP387" s="255" t="s">
        <v>155</v>
      </c>
      <c r="AQ387" s="256" t="s">
        <v>158</v>
      </c>
      <c r="AR387" s="264" t="s">
        <v>733</v>
      </c>
      <c r="AS387" s="256"/>
    </row>
    <row r="388" spans="1:48" s="223" customFormat="1" ht="142.5" x14ac:dyDescent="0.25">
      <c r="A388" s="356" t="s">
        <v>1623</v>
      </c>
      <c r="B388" s="255" t="s">
        <v>11</v>
      </c>
      <c r="C388" s="255" t="s">
        <v>11</v>
      </c>
      <c r="D388" s="239" t="s">
        <v>34</v>
      </c>
      <c r="E388" s="255" t="s">
        <v>84</v>
      </c>
      <c r="F388" s="255" t="s">
        <v>148</v>
      </c>
      <c r="G388" s="255" t="s">
        <v>147</v>
      </c>
      <c r="H388" s="255" t="s">
        <v>102</v>
      </c>
      <c r="I388" s="255" t="s">
        <v>134</v>
      </c>
      <c r="J388" s="240" t="s">
        <v>424</v>
      </c>
      <c r="K388" s="257" t="s">
        <v>1638</v>
      </c>
      <c r="L388" s="258">
        <v>145254991</v>
      </c>
      <c r="M388" s="258">
        <v>145836011</v>
      </c>
      <c r="N388" s="370">
        <v>44197</v>
      </c>
      <c r="O388" s="256">
        <v>3</v>
      </c>
      <c r="P388" s="256">
        <v>12</v>
      </c>
      <c r="Q388" s="256"/>
      <c r="R388" s="255" t="s">
        <v>892</v>
      </c>
      <c r="S388" s="256"/>
      <c r="T388" s="256" t="s">
        <v>892</v>
      </c>
      <c r="U388" s="259"/>
      <c r="V388" s="259"/>
      <c r="W388" s="256"/>
      <c r="X388" s="256"/>
      <c r="Y388" s="256"/>
      <c r="Z388" s="260"/>
      <c r="AA388" s="261"/>
      <c r="AB388" s="262"/>
      <c r="AC388" s="260"/>
      <c r="AD388" s="256"/>
      <c r="AE388" s="260"/>
      <c r="AF388" s="260"/>
      <c r="AG388" s="260"/>
      <c r="AH388" s="260"/>
      <c r="AI388" s="263"/>
      <c r="AJ388" s="260"/>
      <c r="AK388" s="260"/>
      <c r="AL388" s="338">
        <v>145254991</v>
      </c>
      <c r="AM388" s="247">
        <v>145254991</v>
      </c>
      <c r="AN388" s="255"/>
      <c r="AO388" s="256" t="s">
        <v>159</v>
      </c>
      <c r="AP388" s="255" t="s">
        <v>155</v>
      </c>
      <c r="AQ388" s="256" t="s">
        <v>158</v>
      </c>
      <c r="AR388" s="264" t="s">
        <v>733</v>
      </c>
      <c r="AS388" s="256"/>
    </row>
    <row r="389" spans="1:48" x14ac:dyDescent="0.2">
      <c r="A389" s="360" t="s">
        <v>655</v>
      </c>
      <c r="B389" s="361">
        <v>387</v>
      </c>
      <c r="C389" s="361">
        <v>387</v>
      </c>
      <c r="D389" s="361">
        <v>387</v>
      </c>
      <c r="E389" s="362">
        <v>387</v>
      </c>
      <c r="F389" s="362">
        <v>387</v>
      </c>
      <c r="G389" s="362">
        <v>387</v>
      </c>
      <c r="H389" s="362">
        <v>387</v>
      </c>
      <c r="I389" s="361">
        <v>180</v>
      </c>
      <c r="J389" s="361">
        <v>292</v>
      </c>
      <c r="K389" s="363">
        <v>387</v>
      </c>
      <c r="L389" s="355">
        <v>114025266468</v>
      </c>
      <c r="M389" s="355">
        <v>114481367542</v>
      </c>
      <c r="N389" s="368">
        <v>44195.829457364343</v>
      </c>
      <c r="O389" s="361">
        <v>387</v>
      </c>
      <c r="P389" s="361">
        <v>387</v>
      </c>
      <c r="Q389" s="361">
        <v>0</v>
      </c>
      <c r="R389" s="361">
        <v>318</v>
      </c>
      <c r="S389" s="361">
        <v>0</v>
      </c>
      <c r="T389" s="361">
        <v>318</v>
      </c>
      <c r="U389" s="361">
        <v>0</v>
      </c>
      <c r="V389" s="361">
        <v>0</v>
      </c>
      <c r="W389" s="361">
        <v>0</v>
      </c>
      <c r="X389" s="361">
        <v>0</v>
      </c>
      <c r="Y389" s="361">
        <v>0</v>
      </c>
      <c r="Z389" s="364">
        <v>0</v>
      </c>
      <c r="AA389" s="361">
        <v>0</v>
      </c>
      <c r="AB389" s="365">
        <v>0</v>
      </c>
      <c r="AC389" s="364">
        <v>0</v>
      </c>
      <c r="AD389" s="361">
        <v>0</v>
      </c>
      <c r="AE389" s="364">
        <v>0</v>
      </c>
      <c r="AF389" s="366">
        <v>0</v>
      </c>
      <c r="AG389" s="364">
        <v>0</v>
      </c>
      <c r="AH389" s="366">
        <v>173</v>
      </c>
      <c r="AI389" s="361">
        <v>64</v>
      </c>
      <c r="AJ389" s="364">
        <v>0</v>
      </c>
      <c r="AK389" s="364">
        <v>0</v>
      </c>
      <c r="AL389" s="364">
        <v>114025266468</v>
      </c>
      <c r="AM389" s="364" t="e">
        <v>#REF!</v>
      </c>
      <c r="AN389" s="361">
        <v>111</v>
      </c>
      <c r="AO389" s="361">
        <v>387</v>
      </c>
      <c r="AP389" s="361">
        <v>387</v>
      </c>
      <c r="AQ389" s="361">
        <v>387</v>
      </c>
      <c r="AR389" s="367">
        <v>373</v>
      </c>
      <c r="AS389" s="361">
        <v>184</v>
      </c>
      <c r="AU389" s="225"/>
      <c r="AV389" s="225"/>
    </row>
    <row r="390" spans="1:48" ht="10.5" customHeight="1" thickBot="1" x14ac:dyDescent="0.25">
      <c r="L390" s="229"/>
      <c r="M390" s="229"/>
      <c r="N390" s="372"/>
      <c r="O390" s="230"/>
      <c r="P390" s="230"/>
      <c r="Q390" s="230"/>
      <c r="AK390" s="233"/>
      <c r="AM390" s="234"/>
      <c r="AO390" s="235">
        <f>+Tabla2[[#Totals],[CREDITO]]-Tabla2[[#Totals],[CONTRACRÉDITO]]</f>
        <v>0</v>
      </c>
      <c r="AQ390" s="236"/>
      <c r="AR390" s="236"/>
    </row>
    <row r="391" spans="1:48" ht="15" x14ac:dyDescent="0.25">
      <c r="B391" s="228"/>
      <c r="C391" s="228"/>
      <c r="D391" s="228"/>
      <c r="F391" s="227"/>
      <c r="G391" s="238"/>
      <c r="L391" s="379"/>
      <c r="AR391" s="236"/>
    </row>
    <row r="392" spans="1:48" ht="15" x14ac:dyDescent="0.25">
      <c r="B392" s="228"/>
      <c r="C392" s="228"/>
      <c r="D392" s="228"/>
      <c r="E392" s="284"/>
      <c r="F392" s="227"/>
      <c r="G392" s="304"/>
      <c r="L392" s="379"/>
      <c r="M392" s="304"/>
      <c r="N392" s="374"/>
      <c r="O392" s="319"/>
      <c r="AK392" s="233"/>
      <c r="AO392" s="225"/>
    </row>
    <row r="393" spans="1:48" ht="15" x14ac:dyDescent="0.25">
      <c r="K393" s="305"/>
      <c r="L393" s="380"/>
      <c r="M393" s="304"/>
      <c r="N393" s="374"/>
      <c r="O393" s="320"/>
    </row>
    <row r="394" spans="1:48" ht="15" x14ac:dyDescent="0.25">
      <c r="K394" s="305"/>
      <c r="L394" s="380"/>
      <c r="M394" s="337"/>
      <c r="N394" s="375"/>
    </row>
    <row r="395" spans="1:48" ht="15" x14ac:dyDescent="0.25">
      <c r="K395" s="305"/>
      <c r="L395"/>
      <c r="M395" s="337"/>
      <c r="N395" s="375"/>
    </row>
    <row r="396" spans="1:48" ht="15" x14ac:dyDescent="0.25">
      <c r="F396" s="225"/>
      <c r="G396" s="225"/>
      <c r="H396" s="225"/>
      <c r="I396" s="225"/>
      <c r="K396" s="319"/>
      <c r="L396"/>
      <c r="M396" s="337"/>
      <c r="N396" s="375"/>
      <c r="T396" s="225"/>
      <c r="W396" s="225"/>
      <c r="X396" s="225"/>
      <c r="Z396" s="225"/>
      <c r="AA396" s="225"/>
      <c r="AB396" s="225"/>
      <c r="AC396" s="225"/>
      <c r="AD396" s="225"/>
      <c r="AE396" s="225"/>
      <c r="AF396" s="225"/>
      <c r="AG396" s="225"/>
      <c r="AH396" s="225"/>
      <c r="AI396" s="225"/>
      <c r="AJ396" s="225"/>
      <c r="AK396" s="225"/>
      <c r="AL396" s="225"/>
      <c r="AM396" s="225"/>
      <c r="AN396" s="225"/>
      <c r="AO396" s="225"/>
      <c r="AP396" s="225"/>
      <c r="AU396" s="225"/>
      <c r="AV396" s="225"/>
    </row>
    <row r="397" spans="1:48" x14ac:dyDescent="0.2">
      <c r="K397" s="382"/>
    </row>
    <row r="399" spans="1:48" x14ac:dyDescent="0.2">
      <c r="M399" s="304"/>
      <c r="N399" s="374"/>
    </row>
  </sheetData>
  <dataConsolidate link="1"/>
  <phoneticPr fontId="15" type="noConversion"/>
  <conditionalFormatting sqref="L29:N29 L30:M31 L33:M54 L77:N78 L277:N294 L79:M82 L92:N92 L91:M91 L96:N98 L93:M95 L102:N103 L101:M101 L104:M107 L115:M121 L165:N165 L162:M164 L167:N167 L166:M166 L198:N206 L197:M197 L209:N209 L207:M208 L213:N213 L210:M212 L215:N215 L214:M214 L216:M217 L228:N233 L227:M227 L235:N235 L234:M234 L239:N239 L236:M238 L241:N241 L240:M240 L245:N273 L242:M244 L303:M304 L314:N320 L313:M313 L322:N322 L321:M321 L324:N330 L323:M323 L332:N334 L331:M331 L336:N336 L335:M335 L338:N338 L337:M337 L340:N341 L339:M339 L343:N344 L342:M342 L351:N351 L345:M350 L352:M352 L305:N312 L100:N100 L99:M99 L70:N70 L83:N85 L170:N190 L122:N126 L353:N359 L55:N68 L108:N114 L218:N219 L296:N302 L295:M295 L360:M360 L374:M374 L375:N375 L385:N385 L383:M384 L274:M275 L87:N90 L86:M86 L129:N161 L168:M169 L192:N196 L191:M191 L221:N226 L220:M220 L2:N24 L361:N367 L368:M369 L386:M386 L127:M128 L377:N382 L376:M376 L387:N388 L370:N373">
    <cfRule type="containsText" dxfId="159" priority="53" operator="containsText" text=",">
      <formula>NOT(ISERROR(SEARCH(",",L2)))</formula>
    </cfRule>
  </conditionalFormatting>
  <conditionalFormatting sqref="AU172">
    <cfRule type="containsText" dxfId="158" priority="37" operator="containsText" text=",">
      <formula>NOT(ISERROR(SEARCH(",",AU172)))</formula>
    </cfRule>
  </conditionalFormatting>
  <conditionalFormatting sqref="L171:N186 L189:N190 L191:M191">
    <cfRule type="containsText" dxfId="157" priority="35" operator="containsText" text=",">
      <formula>NOT(ISERROR(SEARCH(",",L171)))</formula>
    </cfRule>
  </conditionalFormatting>
  <conditionalFormatting sqref="L187:N187">
    <cfRule type="containsText" dxfId="156" priority="34" operator="containsText" text=",">
      <formula>NOT(ISERROR(SEARCH(",",L187)))</formula>
    </cfRule>
  </conditionalFormatting>
  <conditionalFormatting sqref="L188:N188">
    <cfRule type="containsText" dxfId="155" priority="33" operator="containsText" text=",">
      <formula>NOT(ISERROR(SEARCH(",",L188)))</formula>
    </cfRule>
  </conditionalFormatting>
  <conditionalFormatting sqref="L276:M276">
    <cfRule type="containsText" dxfId="154" priority="30" operator="containsText" text=",">
      <formula>NOT(ISERROR(SEARCH(",",L276)))</formula>
    </cfRule>
  </conditionalFormatting>
  <conditionalFormatting sqref="K276">
    <cfRule type="duplicateValues" dxfId="153" priority="94"/>
  </conditionalFormatting>
  <conditionalFormatting sqref="L32:M32">
    <cfRule type="containsText" dxfId="152" priority="28" operator="containsText" text=",">
      <formula>NOT(ISERROR(SEARCH(",",L32)))</formula>
    </cfRule>
  </conditionalFormatting>
  <conditionalFormatting sqref="K32">
    <cfRule type="duplicateValues" dxfId="151" priority="29"/>
  </conditionalFormatting>
  <conditionalFormatting sqref="L71:N71">
    <cfRule type="containsText" dxfId="150" priority="26" operator="containsText" text=",">
      <formula>NOT(ISERROR(SEARCH(",",L71)))</formula>
    </cfRule>
  </conditionalFormatting>
  <conditionalFormatting sqref="K71">
    <cfRule type="duplicateValues" dxfId="149" priority="27"/>
  </conditionalFormatting>
  <conditionalFormatting sqref="L72:M72">
    <cfRule type="containsText" dxfId="148" priority="24" operator="containsText" text=",">
      <formula>NOT(ISERROR(SEARCH(",",L72)))</formula>
    </cfRule>
  </conditionalFormatting>
  <conditionalFormatting sqref="K72">
    <cfRule type="duplicateValues" dxfId="147" priority="25"/>
  </conditionalFormatting>
  <conditionalFormatting sqref="L73:N75">
    <cfRule type="containsText" dxfId="146" priority="22" operator="containsText" text=",">
      <formula>NOT(ISERROR(SEARCH(",",L73)))</formula>
    </cfRule>
  </conditionalFormatting>
  <conditionalFormatting sqref="K73:K75">
    <cfRule type="duplicateValues" dxfId="145" priority="23"/>
  </conditionalFormatting>
  <conditionalFormatting sqref="L76:M76">
    <cfRule type="containsText" dxfId="144" priority="20" operator="containsText" text=",">
      <formula>NOT(ISERROR(SEARCH(",",L76)))</formula>
    </cfRule>
  </conditionalFormatting>
  <conditionalFormatting sqref="K76">
    <cfRule type="duplicateValues" dxfId="143" priority="21"/>
  </conditionalFormatting>
  <conditionalFormatting sqref="L69:N69">
    <cfRule type="containsText" dxfId="142" priority="18" operator="containsText" text=",">
      <formula>NOT(ISERROR(SEARCH(",",L69)))</formula>
    </cfRule>
  </conditionalFormatting>
  <conditionalFormatting sqref="K69">
    <cfRule type="duplicateValues" dxfId="141" priority="19"/>
  </conditionalFormatting>
  <conditionalFormatting sqref="K158:K170 K192:K247">
    <cfRule type="duplicateValues" dxfId="140" priority="101"/>
  </conditionalFormatting>
  <conditionalFormatting sqref="K158:K170 K192:K247">
    <cfRule type="duplicateValues" dxfId="139" priority="103"/>
  </conditionalFormatting>
  <conditionalFormatting sqref="L25:N28">
    <cfRule type="containsText" dxfId="138" priority="12" operator="containsText" text=",">
      <formula>NOT(ISERROR(SEARCH(",",L25)))</formula>
    </cfRule>
  </conditionalFormatting>
  <conditionalFormatting sqref="N30:N54">
    <cfRule type="containsText" dxfId="137" priority="11" operator="containsText" text=",">
      <formula>NOT(ISERROR(SEARCH(",",N30)))</formula>
    </cfRule>
  </conditionalFormatting>
  <conditionalFormatting sqref="N352 N345:N350 N342 N339 N337 N335 N331 N323 N321 N313 N303:N304 N242:N244 N240 N236:N238 N234 N227 N216:N217 N214 N210:N212 N207:N208 N197 N168 N166 N162:N164 N115:N121 N104:N107 N101 N93:N95 N91 N79:N82">
    <cfRule type="containsText" dxfId="136" priority="10" operator="containsText" text=",">
      <formula>NOT(ISERROR(SEARCH(",",N79)))</formula>
    </cfRule>
  </conditionalFormatting>
  <conditionalFormatting sqref="N99">
    <cfRule type="containsText" dxfId="135" priority="9" operator="containsText" text=",">
      <formula>NOT(ISERROR(SEARCH(",",N99)))</formula>
    </cfRule>
  </conditionalFormatting>
  <conditionalFormatting sqref="N72">
    <cfRule type="containsText" dxfId="134" priority="8" operator="containsText" text=",">
      <formula>NOT(ISERROR(SEARCH(",",N72)))</formula>
    </cfRule>
  </conditionalFormatting>
  <conditionalFormatting sqref="N374 N360 N295">
    <cfRule type="containsText" dxfId="133" priority="7" operator="containsText" text=",">
      <formula>NOT(ISERROR(SEARCH(",",N295)))</formula>
    </cfRule>
  </conditionalFormatting>
  <conditionalFormatting sqref="N383:N384">
    <cfRule type="containsText" dxfId="132" priority="6" operator="containsText" text=",">
      <formula>NOT(ISERROR(SEARCH(",",N383)))</formula>
    </cfRule>
  </conditionalFormatting>
  <conditionalFormatting sqref="N274:N276">
    <cfRule type="containsText" dxfId="131" priority="5" operator="containsText" text=",">
      <formula>NOT(ISERROR(SEARCH(",",N274)))</formula>
    </cfRule>
  </conditionalFormatting>
  <conditionalFormatting sqref="N368 N220 N191 N169 N127 N86">
    <cfRule type="containsText" dxfId="130" priority="4" operator="containsText" text=",">
      <formula>NOT(ISERROR(SEARCH(",",N86)))</formula>
    </cfRule>
  </conditionalFormatting>
  <conditionalFormatting sqref="N386 N369">
    <cfRule type="containsText" dxfId="129" priority="3" operator="containsText" text=",">
      <formula>NOT(ISERROR(SEARCH(",",N369)))</formula>
    </cfRule>
  </conditionalFormatting>
  <conditionalFormatting sqref="N376 N128">
    <cfRule type="containsText" dxfId="128" priority="2" operator="containsText" text=",">
      <formula>NOT(ISERROR(SEARCH(",",N128)))</formula>
    </cfRule>
  </conditionalFormatting>
  <conditionalFormatting sqref="N76">
    <cfRule type="containsText" dxfId="127" priority="1" operator="containsText" text=",">
      <formula>NOT(ISERROR(SEARCH(",",N76)))</formula>
    </cfRule>
  </conditionalFormatting>
  <conditionalFormatting sqref="K192:K275 K77:K170 K70 K2:K31 K277:K388 K33:K68">
    <cfRule type="duplicateValues" dxfId="126" priority="104"/>
  </conditionalFormatting>
  <dataValidations count="4">
    <dataValidation type="whole" allowBlank="1" showInputMessage="1" showErrorMessage="1" sqref="AU172 AU249 L2:M24 M393:N393 L29:M388" xr:uid="{00000000-0002-0000-0200-000000000000}">
      <formula1>0</formula1>
      <formula2>50000000000</formula2>
    </dataValidation>
    <dataValidation type="list" allowBlank="1" showInputMessage="1" showErrorMessage="1" sqref="I2:I52 F2:H388 C2:C388" xr:uid="{00000000-0002-0000-0200-000001000000}">
      <formula1>INDIRECT(B2)</formula1>
    </dataValidation>
    <dataValidation type="date" allowBlank="1" showInputMessage="1" showErrorMessage="1" sqref="N2:N388" xr:uid="{00000000-0002-0000-0200-000003000000}">
      <formula1>44136</formula1>
      <formula2>44561</formula2>
    </dataValidation>
    <dataValidation type="list" allowBlank="1" showInputMessage="1" showErrorMessage="1" sqref="AR2:AR388" xr:uid="{00000000-0002-0000-0200-000002000000}">
      <formula1>INDIRECT(C2&amp;"_actividad")</formula1>
    </dataValidation>
  </dataValidations>
  <pageMargins left="0.7" right="0.7" top="0.75" bottom="0.75" header="0.3" footer="0.3"/>
  <pageSetup scale="61" orientation="portrait" r:id="rId1"/>
  <tableParts count="1">
    <tablePart r:id="rId2"/>
  </tablePart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4000000}">
          <x14:formula1>
            <xm:f>Dependientes!$H$2:$H$3</xm:f>
          </x14:formula1>
          <xm:sqref>AO127:AO388 AO2:AO124</xm:sqref>
        </x14:dataValidation>
        <x14:dataValidation type="list" allowBlank="1" showInputMessage="1" showErrorMessage="1" xr:uid="{00000000-0002-0000-0200-000005000000}">
          <x14:formula1>
            <xm:f>Dependientes!$H$2:$H$4</xm:f>
          </x14:formula1>
          <xm:sqref>AO125:AO126</xm:sqref>
        </x14:dataValidation>
        <x14:dataValidation type="list" allowBlank="1" showInputMessage="1" showErrorMessage="1" xr:uid="{00000000-0002-0000-0200-000006000000}">
          <x14:formula1>
            <xm:f>Dependientes!$G$2:$G$6</xm:f>
          </x14:formula1>
          <xm:sqref>AQ386:AQ388 AQ24:AQ28 AQ67 AQ69 AQ78 AQ86 AQ127:AQ128 AQ169 AQ191 AQ220 AQ254:AQ255 AQ294 AQ296 AQ364:AQ366 AQ368:AQ373 AQ376 AQ72:AQ76 AQ273:AQ276 AQ20:AQ22</xm:sqref>
        </x14:dataValidation>
        <x14:dataValidation type="list" allowBlank="1" showInputMessage="1" showErrorMessage="1" xr:uid="{00000000-0002-0000-0200-000007000000}">
          <x14:formula1>
            <xm:f>Dependientes!$G$2:$G$7</xm:f>
          </x14:formula1>
          <xm:sqref>AQ77 AQ23 AQ68 AQ297:AQ363 AQ79:AQ85 AQ87:AQ126 AQ129:AQ168 AQ170:AQ190 AQ192:AQ219 AQ221:AQ253 AQ256:AQ272 AQ277:AQ293 AQ295 AQ377:AQ385 AQ367 AQ374:AQ375 AQ70:AQ71 AQ2:AQ19 AQ29:AQ66</xm:sqref>
        </x14:dataValidation>
        <x14:dataValidation type="list" allowBlank="1" showInputMessage="1" showErrorMessage="1" xr:uid="{00000000-0002-0000-0200-000008000000}">
          <x14:formula1>
            <xm:f>Dependientes!$F$2:$F$8</xm:f>
          </x14:formula1>
          <xm:sqref>AP2:AP9</xm:sqref>
        </x14:dataValidation>
        <x14:dataValidation type="list" allowBlank="1" showInputMessage="1" showErrorMessage="1" xr:uid="{00000000-0002-0000-0200-000009000000}">
          <x14:formula1>
            <xm:f>Dependientes!$F$2:$F$9</xm:f>
          </x14:formula1>
          <xm:sqref>AP10:AP388</xm:sqref>
        </x14:dataValidation>
        <x14:dataValidation type="list" allowBlank="1" showInputMessage="1" showErrorMessage="1" xr:uid="{00000000-0002-0000-0200-00000D000000}">
          <x14:formula1>
            <xm:f>Dependientes!$E$1:$E$12</xm:f>
          </x14:formula1>
          <xm:sqref>O2:P388</xm:sqref>
        </x14:dataValidation>
        <x14:dataValidation type="list" allowBlank="1" showInputMessage="1" showErrorMessage="1" xr:uid="{00000000-0002-0000-0200-00000E000000}">
          <x14:formula1>
            <xm:f>Dependientes!$A$9:$A$13</xm:f>
          </x14:formula1>
          <xm:sqref>B2:B388</xm:sqref>
        </x14:dataValidation>
        <x14:dataValidation type="list" allowBlank="1" showInputMessage="1" showErrorMessage="1" xr:uid="{00000000-0002-0000-0200-00000F000000}">
          <x14:formula1>
            <xm:f>Estructura!$A$2:$A$5</xm:f>
          </x14:formula1>
          <xm:sqref>E2:E388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B1:C863"/>
  <sheetViews>
    <sheetView workbookViewId="0"/>
  </sheetViews>
  <sheetFormatPr baseColWidth="10" defaultRowHeight="15" x14ac:dyDescent="0.25"/>
  <cols>
    <col min="3" max="3" width="34.7109375" bestFit="1" customWidth="1"/>
  </cols>
  <sheetData>
    <row r="1" spans="2:3" x14ac:dyDescent="0.25">
      <c r="B1" t="s">
        <v>51</v>
      </c>
      <c r="C1" t="s">
        <v>1485</v>
      </c>
    </row>
    <row r="2" spans="2:3" x14ac:dyDescent="0.25">
      <c r="B2">
        <v>1</v>
      </c>
      <c r="C2" t="s">
        <v>83</v>
      </c>
    </row>
    <row r="3" spans="2:3" x14ac:dyDescent="0.25">
      <c r="B3">
        <v>2</v>
      </c>
      <c r="C3" t="s">
        <v>85</v>
      </c>
    </row>
    <row r="4" spans="2:3" x14ac:dyDescent="0.25">
      <c r="B4">
        <v>3</v>
      </c>
      <c r="C4" t="s">
        <v>85</v>
      </c>
    </row>
    <row r="5" spans="2:3" x14ac:dyDescent="0.25">
      <c r="B5">
        <v>4</v>
      </c>
      <c r="C5" t="s">
        <v>85</v>
      </c>
    </row>
    <row r="6" spans="2:3" x14ac:dyDescent="0.25">
      <c r="B6">
        <v>5</v>
      </c>
      <c r="C6" t="s">
        <v>84</v>
      </c>
    </row>
    <row r="7" spans="2:3" x14ac:dyDescent="0.25">
      <c r="B7">
        <v>6</v>
      </c>
      <c r="C7" t="s">
        <v>84</v>
      </c>
    </row>
    <row r="8" spans="2:3" x14ac:dyDescent="0.25">
      <c r="B8">
        <v>7</v>
      </c>
      <c r="C8" t="s">
        <v>84</v>
      </c>
    </row>
    <row r="9" spans="2:3" x14ac:dyDescent="0.25">
      <c r="B9">
        <v>8</v>
      </c>
      <c r="C9" t="s">
        <v>84</v>
      </c>
    </row>
    <row r="10" spans="2:3" x14ac:dyDescent="0.25">
      <c r="B10">
        <v>9</v>
      </c>
      <c r="C10" t="s">
        <v>84</v>
      </c>
    </row>
    <row r="11" spans="2:3" x14ac:dyDescent="0.25">
      <c r="B11">
        <v>10</v>
      </c>
      <c r="C11" t="s">
        <v>84</v>
      </c>
    </row>
    <row r="12" spans="2:3" x14ac:dyDescent="0.25">
      <c r="B12">
        <v>11</v>
      </c>
      <c r="C12" t="s">
        <v>84</v>
      </c>
    </row>
    <row r="13" spans="2:3" x14ac:dyDescent="0.25">
      <c r="B13">
        <v>12</v>
      </c>
      <c r="C13" t="s">
        <v>84</v>
      </c>
    </row>
    <row r="14" spans="2:3" x14ac:dyDescent="0.25">
      <c r="B14">
        <v>13</v>
      </c>
      <c r="C14" t="s">
        <v>84</v>
      </c>
    </row>
    <row r="15" spans="2:3" x14ac:dyDescent="0.25">
      <c r="B15">
        <v>14</v>
      </c>
      <c r="C15" t="s">
        <v>84</v>
      </c>
    </row>
    <row r="16" spans="2:3" x14ac:dyDescent="0.25">
      <c r="B16">
        <v>15</v>
      </c>
      <c r="C16" t="s">
        <v>84</v>
      </c>
    </row>
    <row r="17" spans="2:3" x14ac:dyDescent="0.25">
      <c r="B17">
        <v>16</v>
      </c>
      <c r="C17" t="s">
        <v>84</v>
      </c>
    </row>
    <row r="18" spans="2:3" x14ac:dyDescent="0.25">
      <c r="B18">
        <v>17</v>
      </c>
      <c r="C18" t="s">
        <v>83</v>
      </c>
    </row>
    <row r="19" spans="2:3" x14ac:dyDescent="0.25">
      <c r="B19">
        <v>18</v>
      </c>
      <c r="C19" t="s">
        <v>83</v>
      </c>
    </row>
    <row r="20" spans="2:3" x14ac:dyDescent="0.25">
      <c r="B20">
        <v>19</v>
      </c>
      <c r="C20" t="s">
        <v>84</v>
      </c>
    </row>
    <row r="21" spans="2:3" x14ac:dyDescent="0.25">
      <c r="B21">
        <v>20</v>
      </c>
      <c r="C21" t="s">
        <v>84</v>
      </c>
    </row>
    <row r="22" spans="2:3" x14ac:dyDescent="0.25">
      <c r="B22">
        <v>21</v>
      </c>
      <c r="C22" t="s">
        <v>84</v>
      </c>
    </row>
    <row r="23" spans="2:3" x14ac:dyDescent="0.25">
      <c r="B23">
        <v>22</v>
      </c>
      <c r="C23" t="s">
        <v>84</v>
      </c>
    </row>
    <row r="24" spans="2:3" x14ac:dyDescent="0.25">
      <c r="B24">
        <v>23</v>
      </c>
      <c r="C24" t="s">
        <v>84</v>
      </c>
    </row>
    <row r="25" spans="2:3" x14ac:dyDescent="0.25">
      <c r="B25">
        <v>24</v>
      </c>
      <c r="C25" t="s">
        <v>84</v>
      </c>
    </row>
    <row r="26" spans="2:3" x14ac:dyDescent="0.25">
      <c r="B26">
        <v>25</v>
      </c>
      <c r="C26" t="s">
        <v>84</v>
      </c>
    </row>
    <row r="27" spans="2:3" x14ac:dyDescent="0.25">
      <c r="B27">
        <v>26</v>
      </c>
      <c r="C27" t="s">
        <v>84</v>
      </c>
    </row>
    <row r="28" spans="2:3" x14ac:dyDescent="0.25">
      <c r="B28">
        <v>27</v>
      </c>
      <c r="C28" t="s">
        <v>84</v>
      </c>
    </row>
    <row r="29" spans="2:3" x14ac:dyDescent="0.25">
      <c r="B29">
        <v>28</v>
      </c>
      <c r="C29" t="s">
        <v>84</v>
      </c>
    </row>
    <row r="30" spans="2:3" x14ac:dyDescent="0.25">
      <c r="B30">
        <v>29</v>
      </c>
      <c r="C30" t="s">
        <v>84</v>
      </c>
    </row>
    <row r="31" spans="2:3" x14ac:dyDescent="0.25">
      <c r="B31">
        <v>30</v>
      </c>
      <c r="C31" t="s">
        <v>84</v>
      </c>
    </row>
    <row r="32" spans="2:3" x14ac:dyDescent="0.25">
      <c r="B32">
        <v>31</v>
      </c>
      <c r="C32" t="s">
        <v>84</v>
      </c>
    </row>
    <row r="33" spans="2:3" x14ac:dyDescent="0.25">
      <c r="B33">
        <v>32</v>
      </c>
      <c r="C33" t="s">
        <v>84</v>
      </c>
    </row>
    <row r="34" spans="2:3" x14ac:dyDescent="0.25">
      <c r="B34">
        <v>33</v>
      </c>
      <c r="C34" t="s">
        <v>84</v>
      </c>
    </row>
    <row r="35" spans="2:3" x14ac:dyDescent="0.25">
      <c r="B35">
        <v>34</v>
      </c>
      <c r="C35" t="s">
        <v>84</v>
      </c>
    </row>
    <row r="36" spans="2:3" x14ac:dyDescent="0.25">
      <c r="B36">
        <v>35</v>
      </c>
      <c r="C36" t="s">
        <v>84</v>
      </c>
    </row>
    <row r="37" spans="2:3" x14ac:dyDescent="0.25">
      <c r="B37">
        <v>36</v>
      </c>
      <c r="C37" t="s">
        <v>84</v>
      </c>
    </row>
    <row r="38" spans="2:3" x14ac:dyDescent="0.25">
      <c r="B38">
        <v>37</v>
      </c>
      <c r="C38" t="s">
        <v>84</v>
      </c>
    </row>
    <row r="39" spans="2:3" x14ac:dyDescent="0.25">
      <c r="B39">
        <v>38</v>
      </c>
      <c r="C39" t="s">
        <v>83</v>
      </c>
    </row>
    <row r="40" spans="2:3" x14ac:dyDescent="0.25">
      <c r="B40">
        <v>39</v>
      </c>
      <c r="C40" t="s">
        <v>83</v>
      </c>
    </row>
    <row r="41" spans="2:3" x14ac:dyDescent="0.25">
      <c r="B41">
        <v>40</v>
      </c>
      <c r="C41" t="s">
        <v>85</v>
      </c>
    </row>
    <row r="42" spans="2:3" x14ac:dyDescent="0.25">
      <c r="B42">
        <v>41</v>
      </c>
      <c r="C42" t="s">
        <v>85</v>
      </c>
    </row>
    <row r="43" spans="2:3" x14ac:dyDescent="0.25">
      <c r="B43">
        <v>42</v>
      </c>
      <c r="C43" t="s">
        <v>85</v>
      </c>
    </row>
    <row r="44" spans="2:3" x14ac:dyDescent="0.25">
      <c r="B44">
        <v>43</v>
      </c>
      <c r="C44" t="s">
        <v>85</v>
      </c>
    </row>
    <row r="45" spans="2:3" x14ac:dyDescent="0.25">
      <c r="B45">
        <v>44</v>
      </c>
      <c r="C45" t="s">
        <v>85</v>
      </c>
    </row>
    <row r="46" spans="2:3" x14ac:dyDescent="0.25">
      <c r="B46">
        <v>45</v>
      </c>
      <c r="C46" t="s">
        <v>85</v>
      </c>
    </row>
    <row r="47" spans="2:3" x14ac:dyDescent="0.25">
      <c r="B47">
        <v>46</v>
      </c>
      <c r="C47" t="s">
        <v>85</v>
      </c>
    </row>
    <row r="48" spans="2:3" x14ac:dyDescent="0.25">
      <c r="B48">
        <v>47</v>
      </c>
      <c r="C48" t="s">
        <v>85</v>
      </c>
    </row>
    <row r="49" spans="2:3" x14ac:dyDescent="0.25">
      <c r="B49">
        <v>48</v>
      </c>
      <c r="C49" t="s">
        <v>85</v>
      </c>
    </row>
    <row r="50" spans="2:3" x14ac:dyDescent="0.25">
      <c r="B50">
        <v>49</v>
      </c>
      <c r="C50" t="s">
        <v>85</v>
      </c>
    </row>
    <row r="51" spans="2:3" x14ac:dyDescent="0.25">
      <c r="B51">
        <v>50</v>
      </c>
      <c r="C51" t="s">
        <v>85</v>
      </c>
    </row>
    <row r="52" spans="2:3" x14ac:dyDescent="0.25">
      <c r="B52">
        <v>51</v>
      </c>
      <c r="C52" t="s">
        <v>85</v>
      </c>
    </row>
    <row r="53" spans="2:3" x14ac:dyDescent="0.25">
      <c r="B53">
        <v>52</v>
      </c>
      <c r="C53" t="s">
        <v>85</v>
      </c>
    </row>
    <row r="54" spans="2:3" x14ac:dyDescent="0.25">
      <c r="B54">
        <v>53</v>
      </c>
      <c r="C54" t="s">
        <v>85</v>
      </c>
    </row>
    <row r="55" spans="2:3" x14ac:dyDescent="0.25">
      <c r="B55">
        <v>54</v>
      </c>
      <c r="C55" t="s">
        <v>85</v>
      </c>
    </row>
    <row r="56" spans="2:3" x14ac:dyDescent="0.25">
      <c r="B56">
        <v>55</v>
      </c>
      <c r="C56" t="s">
        <v>85</v>
      </c>
    </row>
    <row r="57" spans="2:3" x14ac:dyDescent="0.25">
      <c r="B57">
        <v>56</v>
      </c>
      <c r="C57" t="s">
        <v>85</v>
      </c>
    </row>
    <row r="58" spans="2:3" x14ac:dyDescent="0.25">
      <c r="B58">
        <v>57</v>
      </c>
      <c r="C58" t="s">
        <v>85</v>
      </c>
    </row>
    <row r="59" spans="2:3" x14ac:dyDescent="0.25">
      <c r="B59">
        <v>58</v>
      </c>
      <c r="C59" t="s">
        <v>85</v>
      </c>
    </row>
    <row r="60" spans="2:3" x14ac:dyDescent="0.25">
      <c r="B60">
        <v>59</v>
      </c>
      <c r="C60" t="s">
        <v>85</v>
      </c>
    </row>
    <row r="61" spans="2:3" x14ac:dyDescent="0.25">
      <c r="B61">
        <v>60</v>
      </c>
      <c r="C61" t="s">
        <v>85</v>
      </c>
    </row>
    <row r="62" spans="2:3" x14ac:dyDescent="0.25">
      <c r="B62">
        <v>61</v>
      </c>
      <c r="C62" t="s">
        <v>85</v>
      </c>
    </row>
    <row r="63" spans="2:3" x14ac:dyDescent="0.25">
      <c r="B63">
        <v>62</v>
      </c>
      <c r="C63" t="s">
        <v>85</v>
      </c>
    </row>
    <row r="64" spans="2:3" x14ac:dyDescent="0.25">
      <c r="B64">
        <v>63</v>
      </c>
      <c r="C64" t="s">
        <v>85</v>
      </c>
    </row>
    <row r="65" spans="2:3" x14ac:dyDescent="0.25">
      <c r="B65">
        <v>64</v>
      </c>
      <c r="C65" t="s">
        <v>85</v>
      </c>
    </row>
    <row r="66" spans="2:3" x14ac:dyDescent="0.25">
      <c r="B66">
        <v>65</v>
      </c>
      <c r="C66" t="s">
        <v>85</v>
      </c>
    </row>
    <row r="67" spans="2:3" x14ac:dyDescent="0.25">
      <c r="B67">
        <v>66</v>
      </c>
      <c r="C67" t="s">
        <v>85</v>
      </c>
    </row>
    <row r="68" spans="2:3" x14ac:dyDescent="0.25">
      <c r="B68">
        <v>67</v>
      </c>
      <c r="C68" t="s">
        <v>85</v>
      </c>
    </row>
    <row r="69" spans="2:3" x14ac:dyDescent="0.25">
      <c r="B69">
        <v>68</v>
      </c>
      <c r="C69" t="s">
        <v>85</v>
      </c>
    </row>
    <row r="70" spans="2:3" x14ac:dyDescent="0.25">
      <c r="B70">
        <v>69</v>
      </c>
      <c r="C70" t="s">
        <v>85</v>
      </c>
    </row>
    <row r="71" spans="2:3" x14ac:dyDescent="0.25">
      <c r="B71">
        <v>70</v>
      </c>
      <c r="C71" t="s">
        <v>85</v>
      </c>
    </row>
    <row r="72" spans="2:3" x14ac:dyDescent="0.25">
      <c r="B72">
        <v>71</v>
      </c>
      <c r="C72" t="s">
        <v>85</v>
      </c>
    </row>
    <row r="73" spans="2:3" x14ac:dyDescent="0.25">
      <c r="B73">
        <v>72</v>
      </c>
      <c r="C73" t="s">
        <v>85</v>
      </c>
    </row>
    <row r="74" spans="2:3" x14ac:dyDescent="0.25">
      <c r="B74">
        <v>73</v>
      </c>
      <c r="C74" t="s">
        <v>85</v>
      </c>
    </row>
    <row r="75" spans="2:3" x14ac:dyDescent="0.25">
      <c r="B75">
        <v>74</v>
      </c>
      <c r="C75" t="s">
        <v>85</v>
      </c>
    </row>
    <row r="76" spans="2:3" x14ac:dyDescent="0.25">
      <c r="B76">
        <v>75</v>
      </c>
      <c r="C76" t="s">
        <v>85</v>
      </c>
    </row>
    <row r="77" spans="2:3" x14ac:dyDescent="0.25">
      <c r="B77">
        <v>76</v>
      </c>
      <c r="C77" t="s">
        <v>85</v>
      </c>
    </row>
    <row r="78" spans="2:3" x14ac:dyDescent="0.25">
      <c r="B78">
        <v>77</v>
      </c>
      <c r="C78" t="s">
        <v>85</v>
      </c>
    </row>
    <row r="79" spans="2:3" x14ac:dyDescent="0.25">
      <c r="B79">
        <v>78</v>
      </c>
      <c r="C79" t="s">
        <v>83</v>
      </c>
    </row>
    <row r="80" spans="2:3" x14ac:dyDescent="0.25">
      <c r="B80">
        <v>79</v>
      </c>
      <c r="C80" t="s">
        <v>85</v>
      </c>
    </row>
    <row r="81" spans="2:3" x14ac:dyDescent="0.25">
      <c r="B81">
        <v>80</v>
      </c>
      <c r="C81" t="s">
        <v>85</v>
      </c>
    </row>
    <row r="82" spans="2:3" x14ac:dyDescent="0.25">
      <c r="B82">
        <v>81</v>
      </c>
      <c r="C82" t="s">
        <v>84</v>
      </c>
    </row>
    <row r="83" spans="2:3" x14ac:dyDescent="0.25">
      <c r="B83">
        <v>82</v>
      </c>
      <c r="C83" t="s">
        <v>84</v>
      </c>
    </row>
    <row r="84" spans="2:3" x14ac:dyDescent="0.25">
      <c r="B84">
        <v>83</v>
      </c>
      <c r="C84" t="s">
        <v>84</v>
      </c>
    </row>
    <row r="85" spans="2:3" x14ac:dyDescent="0.25">
      <c r="B85">
        <v>84</v>
      </c>
      <c r="C85" t="s">
        <v>84</v>
      </c>
    </row>
    <row r="86" spans="2:3" x14ac:dyDescent="0.25">
      <c r="B86">
        <v>85</v>
      </c>
      <c r="C86" t="s">
        <v>84</v>
      </c>
    </row>
    <row r="87" spans="2:3" x14ac:dyDescent="0.25">
      <c r="B87">
        <v>86</v>
      </c>
      <c r="C87" t="s">
        <v>84</v>
      </c>
    </row>
    <row r="88" spans="2:3" x14ac:dyDescent="0.25">
      <c r="B88">
        <v>87</v>
      </c>
      <c r="C88" t="s">
        <v>84</v>
      </c>
    </row>
    <row r="89" spans="2:3" x14ac:dyDescent="0.25">
      <c r="B89">
        <v>88</v>
      </c>
      <c r="C89" t="s">
        <v>84</v>
      </c>
    </row>
    <row r="90" spans="2:3" x14ac:dyDescent="0.25">
      <c r="B90">
        <v>89</v>
      </c>
      <c r="C90" t="s">
        <v>84</v>
      </c>
    </row>
    <row r="91" spans="2:3" x14ac:dyDescent="0.25">
      <c r="B91">
        <v>90</v>
      </c>
      <c r="C91" t="s">
        <v>84</v>
      </c>
    </row>
    <row r="92" spans="2:3" x14ac:dyDescent="0.25">
      <c r="B92">
        <v>91</v>
      </c>
      <c r="C92" t="s">
        <v>84</v>
      </c>
    </row>
    <row r="93" spans="2:3" x14ac:dyDescent="0.25">
      <c r="B93">
        <v>92</v>
      </c>
      <c r="C93" t="s">
        <v>84</v>
      </c>
    </row>
    <row r="94" spans="2:3" x14ac:dyDescent="0.25">
      <c r="B94">
        <v>93</v>
      </c>
      <c r="C94" t="s">
        <v>84</v>
      </c>
    </row>
    <row r="95" spans="2:3" x14ac:dyDescent="0.25">
      <c r="B95">
        <v>94</v>
      </c>
      <c r="C95" t="s">
        <v>84</v>
      </c>
    </row>
    <row r="96" spans="2:3" x14ac:dyDescent="0.25">
      <c r="B96">
        <v>95</v>
      </c>
      <c r="C96" t="s">
        <v>84</v>
      </c>
    </row>
    <row r="97" spans="2:3" x14ac:dyDescent="0.25">
      <c r="B97">
        <v>96</v>
      </c>
      <c r="C97" t="s">
        <v>84</v>
      </c>
    </row>
    <row r="98" spans="2:3" x14ac:dyDescent="0.25">
      <c r="B98">
        <v>97</v>
      </c>
      <c r="C98" t="s">
        <v>84</v>
      </c>
    </row>
    <row r="99" spans="2:3" x14ac:dyDescent="0.25">
      <c r="B99">
        <v>98</v>
      </c>
      <c r="C99" t="s">
        <v>84</v>
      </c>
    </row>
    <row r="100" spans="2:3" x14ac:dyDescent="0.25">
      <c r="B100">
        <v>99</v>
      </c>
      <c r="C100" t="s">
        <v>84</v>
      </c>
    </row>
    <row r="101" spans="2:3" x14ac:dyDescent="0.25">
      <c r="B101">
        <v>100</v>
      </c>
      <c r="C101" t="s">
        <v>83</v>
      </c>
    </row>
    <row r="102" spans="2:3" x14ac:dyDescent="0.25">
      <c r="B102">
        <v>101</v>
      </c>
      <c r="C102" t="s">
        <v>83</v>
      </c>
    </row>
    <row r="103" spans="2:3" x14ac:dyDescent="0.25">
      <c r="B103">
        <v>102</v>
      </c>
      <c r="C103" t="s">
        <v>83</v>
      </c>
    </row>
    <row r="104" spans="2:3" x14ac:dyDescent="0.25">
      <c r="B104">
        <v>103</v>
      </c>
      <c r="C104" t="s">
        <v>83</v>
      </c>
    </row>
    <row r="105" spans="2:3" x14ac:dyDescent="0.25">
      <c r="B105">
        <v>104</v>
      </c>
      <c r="C105" t="s">
        <v>83</v>
      </c>
    </row>
    <row r="106" spans="2:3" x14ac:dyDescent="0.25">
      <c r="B106">
        <v>105</v>
      </c>
      <c r="C106" t="s">
        <v>85</v>
      </c>
    </row>
    <row r="107" spans="2:3" x14ac:dyDescent="0.25">
      <c r="B107">
        <v>106</v>
      </c>
      <c r="C107" t="s">
        <v>85</v>
      </c>
    </row>
    <row r="108" spans="2:3" x14ac:dyDescent="0.25">
      <c r="B108">
        <v>107</v>
      </c>
      <c r="C108" t="s">
        <v>84</v>
      </c>
    </row>
    <row r="109" spans="2:3" x14ac:dyDescent="0.25">
      <c r="B109">
        <v>108</v>
      </c>
      <c r="C109" t="s">
        <v>84</v>
      </c>
    </row>
    <row r="110" spans="2:3" x14ac:dyDescent="0.25">
      <c r="B110">
        <v>109</v>
      </c>
      <c r="C110" t="s">
        <v>84</v>
      </c>
    </row>
    <row r="111" spans="2:3" x14ac:dyDescent="0.25">
      <c r="B111">
        <v>110</v>
      </c>
      <c r="C111" t="s">
        <v>84</v>
      </c>
    </row>
    <row r="112" spans="2:3" x14ac:dyDescent="0.25">
      <c r="B112">
        <v>111</v>
      </c>
      <c r="C112" t="s">
        <v>84</v>
      </c>
    </row>
    <row r="113" spans="2:3" x14ac:dyDescent="0.25">
      <c r="B113">
        <v>112</v>
      </c>
      <c r="C113" t="s">
        <v>84</v>
      </c>
    </row>
    <row r="114" spans="2:3" x14ac:dyDescent="0.25">
      <c r="B114">
        <v>113</v>
      </c>
      <c r="C114" t="s">
        <v>84</v>
      </c>
    </row>
    <row r="115" spans="2:3" x14ac:dyDescent="0.25">
      <c r="B115">
        <v>114</v>
      </c>
      <c r="C115" t="s">
        <v>84</v>
      </c>
    </row>
    <row r="116" spans="2:3" x14ac:dyDescent="0.25">
      <c r="B116">
        <v>115</v>
      </c>
      <c r="C116" t="s">
        <v>84</v>
      </c>
    </row>
    <row r="117" spans="2:3" x14ac:dyDescent="0.25">
      <c r="B117">
        <v>116</v>
      </c>
      <c r="C117" t="s">
        <v>83</v>
      </c>
    </row>
    <row r="118" spans="2:3" x14ac:dyDescent="0.25">
      <c r="B118">
        <v>117</v>
      </c>
      <c r="C118" t="s">
        <v>84</v>
      </c>
    </row>
    <row r="119" spans="2:3" x14ac:dyDescent="0.25">
      <c r="B119">
        <v>118</v>
      </c>
      <c r="C119" t="s">
        <v>84</v>
      </c>
    </row>
    <row r="120" spans="2:3" x14ac:dyDescent="0.25">
      <c r="B120">
        <v>119</v>
      </c>
      <c r="C120" t="s">
        <v>84</v>
      </c>
    </row>
    <row r="121" spans="2:3" x14ac:dyDescent="0.25">
      <c r="B121">
        <v>120</v>
      </c>
      <c r="C121" t="s">
        <v>84</v>
      </c>
    </row>
    <row r="122" spans="2:3" x14ac:dyDescent="0.25">
      <c r="B122">
        <v>121</v>
      </c>
      <c r="C122" t="s">
        <v>84</v>
      </c>
    </row>
    <row r="123" spans="2:3" x14ac:dyDescent="0.25">
      <c r="B123">
        <v>122</v>
      </c>
      <c r="C123" t="s">
        <v>84</v>
      </c>
    </row>
    <row r="124" spans="2:3" x14ac:dyDescent="0.25">
      <c r="B124">
        <v>123</v>
      </c>
      <c r="C124" t="s">
        <v>84</v>
      </c>
    </row>
    <row r="125" spans="2:3" x14ac:dyDescent="0.25">
      <c r="B125">
        <v>124</v>
      </c>
      <c r="C125" t="s">
        <v>84</v>
      </c>
    </row>
    <row r="126" spans="2:3" x14ac:dyDescent="0.25">
      <c r="B126">
        <v>125</v>
      </c>
      <c r="C126" t="s">
        <v>84</v>
      </c>
    </row>
    <row r="127" spans="2:3" x14ac:dyDescent="0.25">
      <c r="B127">
        <v>126</v>
      </c>
      <c r="C127" t="s">
        <v>84</v>
      </c>
    </row>
    <row r="128" spans="2:3" x14ac:dyDescent="0.25">
      <c r="B128">
        <v>127</v>
      </c>
      <c r="C128" t="s">
        <v>84</v>
      </c>
    </row>
    <row r="129" spans="2:3" x14ac:dyDescent="0.25">
      <c r="B129">
        <v>128</v>
      </c>
      <c r="C129" t="s">
        <v>84</v>
      </c>
    </row>
    <row r="130" spans="2:3" x14ac:dyDescent="0.25">
      <c r="B130">
        <v>129</v>
      </c>
      <c r="C130" t="s">
        <v>84</v>
      </c>
    </row>
    <row r="131" spans="2:3" x14ac:dyDescent="0.25">
      <c r="B131">
        <v>130</v>
      </c>
      <c r="C131" t="s">
        <v>84</v>
      </c>
    </row>
    <row r="132" spans="2:3" x14ac:dyDescent="0.25">
      <c r="B132">
        <v>131</v>
      </c>
      <c r="C132" t="s">
        <v>84</v>
      </c>
    </row>
    <row r="133" spans="2:3" x14ac:dyDescent="0.25">
      <c r="B133">
        <v>132</v>
      </c>
      <c r="C133" t="s">
        <v>84</v>
      </c>
    </row>
    <row r="134" spans="2:3" x14ac:dyDescent="0.25">
      <c r="B134">
        <v>133</v>
      </c>
      <c r="C134" t="s">
        <v>84</v>
      </c>
    </row>
    <row r="135" spans="2:3" x14ac:dyDescent="0.25">
      <c r="B135">
        <v>134</v>
      </c>
      <c r="C135" t="s">
        <v>84</v>
      </c>
    </row>
    <row r="136" spans="2:3" x14ac:dyDescent="0.25">
      <c r="B136">
        <v>135</v>
      </c>
      <c r="C136" t="s">
        <v>84</v>
      </c>
    </row>
    <row r="137" spans="2:3" x14ac:dyDescent="0.25">
      <c r="B137">
        <v>136</v>
      </c>
      <c r="C137" t="s">
        <v>84</v>
      </c>
    </row>
    <row r="138" spans="2:3" x14ac:dyDescent="0.25">
      <c r="B138">
        <v>137</v>
      </c>
      <c r="C138" t="s">
        <v>84</v>
      </c>
    </row>
    <row r="139" spans="2:3" x14ac:dyDescent="0.25">
      <c r="B139">
        <v>138</v>
      </c>
      <c r="C139" t="s">
        <v>84</v>
      </c>
    </row>
    <row r="140" spans="2:3" x14ac:dyDescent="0.25">
      <c r="B140">
        <v>139</v>
      </c>
      <c r="C140" t="s">
        <v>85</v>
      </c>
    </row>
    <row r="141" spans="2:3" x14ac:dyDescent="0.25">
      <c r="B141">
        <v>140</v>
      </c>
      <c r="C141" t="s">
        <v>84</v>
      </c>
    </row>
    <row r="142" spans="2:3" x14ac:dyDescent="0.25">
      <c r="B142">
        <v>141</v>
      </c>
      <c r="C142" t="s">
        <v>84</v>
      </c>
    </row>
    <row r="143" spans="2:3" x14ac:dyDescent="0.25">
      <c r="B143">
        <v>142</v>
      </c>
      <c r="C143" t="s">
        <v>84</v>
      </c>
    </row>
    <row r="144" spans="2:3" x14ac:dyDescent="0.25">
      <c r="B144">
        <v>143</v>
      </c>
      <c r="C144" t="s">
        <v>84</v>
      </c>
    </row>
    <row r="145" spans="2:3" x14ac:dyDescent="0.25">
      <c r="B145">
        <v>144</v>
      </c>
      <c r="C145" t="s">
        <v>84</v>
      </c>
    </row>
    <row r="146" spans="2:3" x14ac:dyDescent="0.25">
      <c r="B146">
        <v>145</v>
      </c>
      <c r="C146" t="s">
        <v>84</v>
      </c>
    </row>
    <row r="147" spans="2:3" x14ac:dyDescent="0.25">
      <c r="B147">
        <v>146</v>
      </c>
      <c r="C147" t="s">
        <v>84</v>
      </c>
    </row>
    <row r="148" spans="2:3" x14ac:dyDescent="0.25">
      <c r="B148">
        <v>147</v>
      </c>
      <c r="C148" t="s">
        <v>84</v>
      </c>
    </row>
    <row r="149" spans="2:3" x14ac:dyDescent="0.25">
      <c r="B149">
        <v>148</v>
      </c>
      <c r="C149" t="s">
        <v>84</v>
      </c>
    </row>
    <row r="150" spans="2:3" x14ac:dyDescent="0.25">
      <c r="B150">
        <v>149</v>
      </c>
      <c r="C150" t="s">
        <v>84</v>
      </c>
    </row>
    <row r="151" spans="2:3" x14ac:dyDescent="0.25">
      <c r="B151">
        <v>150</v>
      </c>
      <c r="C151" t="s">
        <v>84</v>
      </c>
    </row>
    <row r="152" spans="2:3" x14ac:dyDescent="0.25">
      <c r="B152">
        <v>151</v>
      </c>
      <c r="C152" t="s">
        <v>84</v>
      </c>
    </row>
    <row r="153" spans="2:3" x14ac:dyDescent="0.25">
      <c r="B153">
        <v>152</v>
      </c>
      <c r="C153" t="s">
        <v>84</v>
      </c>
    </row>
    <row r="154" spans="2:3" x14ac:dyDescent="0.25">
      <c r="B154">
        <v>153</v>
      </c>
      <c r="C154" t="s">
        <v>84</v>
      </c>
    </row>
    <row r="155" spans="2:3" x14ac:dyDescent="0.25">
      <c r="B155">
        <v>154</v>
      </c>
      <c r="C155" t="s">
        <v>84</v>
      </c>
    </row>
    <row r="156" spans="2:3" x14ac:dyDescent="0.25">
      <c r="B156">
        <v>155</v>
      </c>
      <c r="C156" t="s">
        <v>84</v>
      </c>
    </row>
    <row r="157" spans="2:3" x14ac:dyDescent="0.25">
      <c r="B157">
        <v>156</v>
      </c>
      <c r="C157" t="s">
        <v>84</v>
      </c>
    </row>
    <row r="158" spans="2:3" x14ac:dyDescent="0.25">
      <c r="B158">
        <v>157</v>
      </c>
      <c r="C158" t="s">
        <v>84</v>
      </c>
    </row>
    <row r="159" spans="2:3" x14ac:dyDescent="0.25">
      <c r="B159">
        <v>158</v>
      </c>
      <c r="C159" t="s">
        <v>84</v>
      </c>
    </row>
    <row r="160" spans="2:3" x14ac:dyDescent="0.25">
      <c r="B160">
        <v>159</v>
      </c>
      <c r="C160" t="s">
        <v>83</v>
      </c>
    </row>
    <row r="161" spans="2:3" x14ac:dyDescent="0.25">
      <c r="B161">
        <v>160</v>
      </c>
      <c r="C161" t="s">
        <v>83</v>
      </c>
    </row>
    <row r="162" spans="2:3" x14ac:dyDescent="0.25">
      <c r="B162">
        <v>161</v>
      </c>
      <c r="C162" t="s">
        <v>83</v>
      </c>
    </row>
    <row r="163" spans="2:3" x14ac:dyDescent="0.25">
      <c r="B163">
        <v>162</v>
      </c>
      <c r="C163" t="s">
        <v>83</v>
      </c>
    </row>
    <row r="164" spans="2:3" x14ac:dyDescent="0.25">
      <c r="B164">
        <v>163</v>
      </c>
      <c r="C164" t="s">
        <v>83</v>
      </c>
    </row>
    <row r="165" spans="2:3" x14ac:dyDescent="0.25">
      <c r="B165">
        <v>164</v>
      </c>
      <c r="C165" t="s">
        <v>83</v>
      </c>
    </row>
    <row r="166" spans="2:3" x14ac:dyDescent="0.25">
      <c r="B166">
        <v>165</v>
      </c>
      <c r="C166" t="s">
        <v>83</v>
      </c>
    </row>
    <row r="167" spans="2:3" x14ac:dyDescent="0.25">
      <c r="B167">
        <v>166</v>
      </c>
      <c r="C167" t="s">
        <v>83</v>
      </c>
    </row>
    <row r="168" spans="2:3" x14ac:dyDescent="0.25">
      <c r="B168">
        <v>167</v>
      </c>
      <c r="C168" t="s">
        <v>83</v>
      </c>
    </row>
    <row r="169" spans="2:3" x14ac:dyDescent="0.25">
      <c r="B169">
        <v>168</v>
      </c>
      <c r="C169" t="s">
        <v>83</v>
      </c>
    </row>
    <row r="170" spans="2:3" x14ac:dyDescent="0.25">
      <c r="B170">
        <v>169</v>
      </c>
      <c r="C170" t="s">
        <v>83</v>
      </c>
    </row>
    <row r="171" spans="2:3" x14ac:dyDescent="0.25">
      <c r="B171">
        <v>170</v>
      </c>
      <c r="C171" t="s">
        <v>83</v>
      </c>
    </row>
    <row r="172" spans="2:3" x14ac:dyDescent="0.25">
      <c r="B172">
        <v>171</v>
      </c>
      <c r="C172" t="s">
        <v>83</v>
      </c>
    </row>
    <row r="173" spans="2:3" x14ac:dyDescent="0.25">
      <c r="B173">
        <v>172</v>
      </c>
      <c r="C173" t="s">
        <v>83</v>
      </c>
    </row>
    <row r="174" spans="2:3" x14ac:dyDescent="0.25">
      <c r="B174">
        <v>173</v>
      </c>
      <c r="C174" t="s">
        <v>83</v>
      </c>
    </row>
    <row r="175" spans="2:3" x14ac:dyDescent="0.25">
      <c r="B175">
        <v>174</v>
      </c>
      <c r="C175" t="s">
        <v>83</v>
      </c>
    </row>
    <row r="176" spans="2:3" x14ac:dyDescent="0.25">
      <c r="B176">
        <v>175</v>
      </c>
      <c r="C176" t="s">
        <v>83</v>
      </c>
    </row>
    <row r="177" spans="2:3" x14ac:dyDescent="0.25">
      <c r="B177">
        <v>176</v>
      </c>
      <c r="C177" t="s">
        <v>83</v>
      </c>
    </row>
    <row r="178" spans="2:3" x14ac:dyDescent="0.25">
      <c r="B178">
        <v>177</v>
      </c>
      <c r="C178" t="s">
        <v>83</v>
      </c>
    </row>
    <row r="179" spans="2:3" x14ac:dyDescent="0.25">
      <c r="B179">
        <v>178</v>
      </c>
      <c r="C179" t="s">
        <v>83</v>
      </c>
    </row>
    <row r="180" spans="2:3" x14ac:dyDescent="0.25">
      <c r="B180">
        <v>179</v>
      </c>
      <c r="C180" t="s">
        <v>83</v>
      </c>
    </row>
    <row r="181" spans="2:3" x14ac:dyDescent="0.25">
      <c r="B181">
        <v>180</v>
      </c>
      <c r="C181" t="s">
        <v>83</v>
      </c>
    </row>
    <row r="182" spans="2:3" x14ac:dyDescent="0.25">
      <c r="B182">
        <v>181</v>
      </c>
      <c r="C182" t="s">
        <v>83</v>
      </c>
    </row>
    <row r="183" spans="2:3" x14ac:dyDescent="0.25">
      <c r="B183">
        <v>182</v>
      </c>
      <c r="C183" t="s">
        <v>83</v>
      </c>
    </row>
    <row r="184" spans="2:3" x14ac:dyDescent="0.25">
      <c r="B184">
        <v>183</v>
      </c>
      <c r="C184" t="s">
        <v>83</v>
      </c>
    </row>
    <row r="185" spans="2:3" x14ac:dyDescent="0.25">
      <c r="B185">
        <v>184</v>
      </c>
      <c r="C185" t="s">
        <v>85</v>
      </c>
    </row>
    <row r="186" spans="2:3" x14ac:dyDescent="0.25">
      <c r="B186">
        <v>185</v>
      </c>
      <c r="C186" t="s">
        <v>85</v>
      </c>
    </row>
    <row r="187" spans="2:3" x14ac:dyDescent="0.25">
      <c r="B187">
        <v>186</v>
      </c>
      <c r="C187" t="s">
        <v>85</v>
      </c>
    </row>
    <row r="188" spans="2:3" x14ac:dyDescent="0.25">
      <c r="B188">
        <v>187</v>
      </c>
      <c r="C188" t="s">
        <v>85</v>
      </c>
    </row>
    <row r="189" spans="2:3" x14ac:dyDescent="0.25">
      <c r="B189">
        <v>188</v>
      </c>
      <c r="C189" t="s">
        <v>85</v>
      </c>
    </row>
    <row r="190" spans="2:3" x14ac:dyDescent="0.25">
      <c r="B190">
        <v>189</v>
      </c>
      <c r="C190" t="s">
        <v>85</v>
      </c>
    </row>
    <row r="191" spans="2:3" x14ac:dyDescent="0.25">
      <c r="B191">
        <v>190</v>
      </c>
      <c r="C191" t="s">
        <v>85</v>
      </c>
    </row>
    <row r="192" spans="2:3" x14ac:dyDescent="0.25">
      <c r="B192">
        <v>191</v>
      </c>
      <c r="C192" t="s">
        <v>85</v>
      </c>
    </row>
    <row r="193" spans="2:3" x14ac:dyDescent="0.25">
      <c r="B193">
        <v>192</v>
      </c>
      <c r="C193" t="s">
        <v>85</v>
      </c>
    </row>
    <row r="194" spans="2:3" x14ac:dyDescent="0.25">
      <c r="B194">
        <v>193</v>
      </c>
      <c r="C194" t="s">
        <v>85</v>
      </c>
    </row>
    <row r="195" spans="2:3" x14ac:dyDescent="0.25">
      <c r="B195">
        <v>194</v>
      </c>
      <c r="C195" t="s">
        <v>85</v>
      </c>
    </row>
    <row r="196" spans="2:3" x14ac:dyDescent="0.25">
      <c r="B196">
        <v>195</v>
      </c>
      <c r="C196" t="s">
        <v>85</v>
      </c>
    </row>
    <row r="197" spans="2:3" x14ac:dyDescent="0.25">
      <c r="B197">
        <v>196</v>
      </c>
      <c r="C197" t="s">
        <v>85</v>
      </c>
    </row>
    <row r="198" spans="2:3" x14ac:dyDescent="0.25">
      <c r="B198">
        <v>197</v>
      </c>
      <c r="C198" t="s">
        <v>85</v>
      </c>
    </row>
    <row r="199" spans="2:3" x14ac:dyDescent="0.25">
      <c r="B199">
        <v>198</v>
      </c>
      <c r="C199" t="s">
        <v>85</v>
      </c>
    </row>
    <row r="200" spans="2:3" x14ac:dyDescent="0.25">
      <c r="B200">
        <v>199</v>
      </c>
      <c r="C200" t="s">
        <v>85</v>
      </c>
    </row>
    <row r="201" spans="2:3" x14ac:dyDescent="0.25">
      <c r="B201">
        <v>200</v>
      </c>
      <c r="C201" t="s">
        <v>84</v>
      </c>
    </row>
    <row r="202" spans="2:3" x14ac:dyDescent="0.25">
      <c r="B202">
        <v>201</v>
      </c>
      <c r="C202" t="s">
        <v>84</v>
      </c>
    </row>
    <row r="203" spans="2:3" x14ac:dyDescent="0.25">
      <c r="B203">
        <v>202</v>
      </c>
      <c r="C203" t="s">
        <v>84</v>
      </c>
    </row>
    <row r="204" spans="2:3" x14ac:dyDescent="0.25">
      <c r="B204">
        <v>203</v>
      </c>
      <c r="C204" t="s">
        <v>84</v>
      </c>
    </row>
    <row r="205" spans="2:3" x14ac:dyDescent="0.25">
      <c r="B205">
        <v>204</v>
      </c>
      <c r="C205" t="s">
        <v>84</v>
      </c>
    </row>
    <row r="206" spans="2:3" x14ac:dyDescent="0.25">
      <c r="B206">
        <v>205</v>
      </c>
      <c r="C206" t="s">
        <v>84</v>
      </c>
    </row>
    <row r="207" spans="2:3" x14ac:dyDescent="0.25">
      <c r="B207">
        <v>206</v>
      </c>
      <c r="C207" t="s">
        <v>84</v>
      </c>
    </row>
    <row r="208" spans="2:3" x14ac:dyDescent="0.25">
      <c r="B208">
        <v>207</v>
      </c>
      <c r="C208" t="s">
        <v>84</v>
      </c>
    </row>
    <row r="209" spans="2:3" x14ac:dyDescent="0.25">
      <c r="B209">
        <v>208</v>
      </c>
      <c r="C209" t="s">
        <v>83</v>
      </c>
    </row>
    <row r="210" spans="2:3" x14ac:dyDescent="0.25">
      <c r="B210">
        <v>209</v>
      </c>
      <c r="C210" t="s">
        <v>83</v>
      </c>
    </row>
    <row r="211" spans="2:3" x14ac:dyDescent="0.25">
      <c r="B211">
        <v>210</v>
      </c>
      <c r="C211" t="s">
        <v>83</v>
      </c>
    </row>
    <row r="212" spans="2:3" x14ac:dyDescent="0.25">
      <c r="B212">
        <v>211</v>
      </c>
      <c r="C212" t="s">
        <v>83</v>
      </c>
    </row>
    <row r="213" spans="2:3" x14ac:dyDescent="0.25">
      <c r="B213">
        <v>212</v>
      </c>
      <c r="C213" t="s">
        <v>85</v>
      </c>
    </row>
    <row r="214" spans="2:3" x14ac:dyDescent="0.25">
      <c r="B214">
        <v>213</v>
      </c>
      <c r="C214" t="s">
        <v>85</v>
      </c>
    </row>
    <row r="215" spans="2:3" x14ac:dyDescent="0.25">
      <c r="B215">
        <v>214</v>
      </c>
      <c r="C215" t="s">
        <v>85</v>
      </c>
    </row>
    <row r="216" spans="2:3" x14ac:dyDescent="0.25">
      <c r="B216">
        <v>215</v>
      </c>
      <c r="C216" t="s">
        <v>85</v>
      </c>
    </row>
    <row r="217" spans="2:3" x14ac:dyDescent="0.25">
      <c r="B217">
        <v>216</v>
      </c>
      <c r="C217" t="s">
        <v>85</v>
      </c>
    </row>
    <row r="218" spans="2:3" x14ac:dyDescent="0.25">
      <c r="B218">
        <v>217</v>
      </c>
      <c r="C218" t="s">
        <v>85</v>
      </c>
    </row>
    <row r="219" spans="2:3" x14ac:dyDescent="0.25">
      <c r="B219">
        <v>218</v>
      </c>
      <c r="C219" t="s">
        <v>85</v>
      </c>
    </row>
    <row r="220" spans="2:3" x14ac:dyDescent="0.25">
      <c r="B220">
        <v>219</v>
      </c>
      <c r="C220" t="s">
        <v>85</v>
      </c>
    </row>
    <row r="221" spans="2:3" x14ac:dyDescent="0.25">
      <c r="B221">
        <v>220</v>
      </c>
      <c r="C221" t="s">
        <v>85</v>
      </c>
    </row>
    <row r="222" spans="2:3" x14ac:dyDescent="0.25">
      <c r="B222">
        <v>221</v>
      </c>
      <c r="C222" t="s">
        <v>85</v>
      </c>
    </row>
    <row r="223" spans="2:3" x14ac:dyDescent="0.25">
      <c r="B223">
        <v>222</v>
      </c>
      <c r="C223" t="s">
        <v>85</v>
      </c>
    </row>
    <row r="224" spans="2:3" x14ac:dyDescent="0.25">
      <c r="B224">
        <v>223</v>
      </c>
      <c r="C224" t="s">
        <v>85</v>
      </c>
    </row>
    <row r="225" spans="2:3" x14ac:dyDescent="0.25">
      <c r="B225">
        <v>224</v>
      </c>
      <c r="C225" t="s">
        <v>85</v>
      </c>
    </row>
    <row r="226" spans="2:3" x14ac:dyDescent="0.25">
      <c r="B226">
        <v>225</v>
      </c>
      <c r="C226" t="s">
        <v>85</v>
      </c>
    </row>
    <row r="227" spans="2:3" x14ac:dyDescent="0.25">
      <c r="B227">
        <v>226</v>
      </c>
      <c r="C227" t="s">
        <v>85</v>
      </c>
    </row>
    <row r="228" spans="2:3" x14ac:dyDescent="0.25">
      <c r="B228">
        <v>227</v>
      </c>
      <c r="C228" t="s">
        <v>85</v>
      </c>
    </row>
    <row r="229" spans="2:3" x14ac:dyDescent="0.25">
      <c r="B229">
        <v>228</v>
      </c>
      <c r="C229" t="s">
        <v>85</v>
      </c>
    </row>
    <row r="230" spans="2:3" x14ac:dyDescent="0.25">
      <c r="B230">
        <v>229</v>
      </c>
      <c r="C230" t="s">
        <v>85</v>
      </c>
    </row>
    <row r="231" spans="2:3" x14ac:dyDescent="0.25">
      <c r="B231">
        <v>230</v>
      </c>
      <c r="C231" t="s">
        <v>85</v>
      </c>
    </row>
    <row r="232" spans="2:3" x14ac:dyDescent="0.25">
      <c r="B232">
        <v>231</v>
      </c>
      <c r="C232" t="s">
        <v>85</v>
      </c>
    </row>
    <row r="233" spans="2:3" x14ac:dyDescent="0.25">
      <c r="B233">
        <v>232</v>
      </c>
      <c r="C233" t="s">
        <v>85</v>
      </c>
    </row>
    <row r="234" spans="2:3" x14ac:dyDescent="0.25">
      <c r="B234">
        <v>233</v>
      </c>
      <c r="C234" t="s">
        <v>85</v>
      </c>
    </row>
    <row r="235" spans="2:3" x14ac:dyDescent="0.25">
      <c r="B235">
        <v>234</v>
      </c>
      <c r="C235" t="s">
        <v>85</v>
      </c>
    </row>
    <row r="236" spans="2:3" x14ac:dyDescent="0.25">
      <c r="B236">
        <v>235</v>
      </c>
      <c r="C236" t="s">
        <v>85</v>
      </c>
    </row>
    <row r="237" spans="2:3" x14ac:dyDescent="0.25">
      <c r="B237">
        <v>236</v>
      </c>
      <c r="C237" t="s">
        <v>85</v>
      </c>
    </row>
    <row r="238" spans="2:3" x14ac:dyDescent="0.25">
      <c r="B238">
        <v>237</v>
      </c>
      <c r="C238" t="s">
        <v>84</v>
      </c>
    </row>
    <row r="239" spans="2:3" x14ac:dyDescent="0.25">
      <c r="B239">
        <v>238</v>
      </c>
      <c r="C239" t="s">
        <v>84</v>
      </c>
    </row>
    <row r="240" spans="2:3" x14ac:dyDescent="0.25">
      <c r="B240">
        <v>239</v>
      </c>
      <c r="C240" t="s">
        <v>83</v>
      </c>
    </row>
    <row r="241" spans="2:3" x14ac:dyDescent="0.25">
      <c r="B241">
        <v>240</v>
      </c>
      <c r="C241" t="s">
        <v>85</v>
      </c>
    </row>
    <row r="242" spans="2:3" x14ac:dyDescent="0.25">
      <c r="B242">
        <v>241</v>
      </c>
      <c r="C242" t="s">
        <v>85</v>
      </c>
    </row>
    <row r="243" spans="2:3" x14ac:dyDescent="0.25">
      <c r="B243">
        <v>242</v>
      </c>
      <c r="C243" t="s">
        <v>85</v>
      </c>
    </row>
    <row r="244" spans="2:3" x14ac:dyDescent="0.25">
      <c r="B244">
        <v>243</v>
      </c>
      <c r="C244" t="s">
        <v>85</v>
      </c>
    </row>
    <row r="245" spans="2:3" x14ac:dyDescent="0.25">
      <c r="B245">
        <v>244</v>
      </c>
      <c r="C245" t="s">
        <v>85</v>
      </c>
    </row>
    <row r="246" spans="2:3" x14ac:dyDescent="0.25">
      <c r="B246">
        <v>245</v>
      </c>
      <c r="C246" t="s">
        <v>85</v>
      </c>
    </row>
    <row r="247" spans="2:3" x14ac:dyDescent="0.25">
      <c r="B247">
        <v>246</v>
      </c>
      <c r="C247" t="s">
        <v>85</v>
      </c>
    </row>
    <row r="248" spans="2:3" x14ac:dyDescent="0.25">
      <c r="B248">
        <v>247</v>
      </c>
      <c r="C248" t="s">
        <v>85</v>
      </c>
    </row>
    <row r="249" spans="2:3" x14ac:dyDescent="0.25">
      <c r="B249">
        <v>248</v>
      </c>
      <c r="C249" t="s">
        <v>85</v>
      </c>
    </row>
    <row r="250" spans="2:3" x14ac:dyDescent="0.25">
      <c r="B250">
        <v>249</v>
      </c>
      <c r="C250" t="s">
        <v>85</v>
      </c>
    </row>
    <row r="251" spans="2:3" x14ac:dyDescent="0.25">
      <c r="B251">
        <v>250</v>
      </c>
      <c r="C251" t="s">
        <v>85</v>
      </c>
    </row>
    <row r="252" spans="2:3" x14ac:dyDescent="0.25">
      <c r="B252">
        <v>251</v>
      </c>
      <c r="C252" t="s">
        <v>85</v>
      </c>
    </row>
    <row r="253" spans="2:3" x14ac:dyDescent="0.25">
      <c r="B253">
        <v>252</v>
      </c>
      <c r="C253" t="s">
        <v>85</v>
      </c>
    </row>
    <row r="254" spans="2:3" x14ac:dyDescent="0.25">
      <c r="B254">
        <v>253</v>
      </c>
      <c r="C254" t="s">
        <v>85</v>
      </c>
    </row>
    <row r="255" spans="2:3" x14ac:dyDescent="0.25">
      <c r="B255">
        <v>254</v>
      </c>
      <c r="C255" t="s">
        <v>85</v>
      </c>
    </row>
    <row r="256" spans="2:3" x14ac:dyDescent="0.25">
      <c r="B256">
        <v>255</v>
      </c>
      <c r="C256" t="s">
        <v>85</v>
      </c>
    </row>
    <row r="257" spans="2:3" x14ac:dyDescent="0.25">
      <c r="B257">
        <v>256</v>
      </c>
      <c r="C257" t="s">
        <v>85</v>
      </c>
    </row>
    <row r="258" spans="2:3" x14ac:dyDescent="0.25">
      <c r="B258">
        <v>257</v>
      </c>
      <c r="C258" t="s">
        <v>85</v>
      </c>
    </row>
    <row r="259" spans="2:3" x14ac:dyDescent="0.25">
      <c r="B259">
        <v>258</v>
      </c>
      <c r="C259" t="s">
        <v>85</v>
      </c>
    </row>
    <row r="260" spans="2:3" x14ac:dyDescent="0.25">
      <c r="B260">
        <v>259</v>
      </c>
      <c r="C260" t="s">
        <v>85</v>
      </c>
    </row>
    <row r="261" spans="2:3" x14ac:dyDescent="0.25">
      <c r="B261">
        <v>260</v>
      </c>
      <c r="C261" t="s">
        <v>85</v>
      </c>
    </row>
    <row r="262" spans="2:3" x14ac:dyDescent="0.25">
      <c r="B262">
        <v>261</v>
      </c>
      <c r="C262" t="s">
        <v>84</v>
      </c>
    </row>
    <row r="263" spans="2:3" x14ac:dyDescent="0.25">
      <c r="B263">
        <v>262</v>
      </c>
      <c r="C263" t="s">
        <v>84</v>
      </c>
    </row>
    <row r="264" spans="2:3" x14ac:dyDescent="0.25">
      <c r="B264">
        <v>263</v>
      </c>
      <c r="C264" t="s">
        <v>84</v>
      </c>
    </row>
    <row r="265" spans="2:3" x14ac:dyDescent="0.25">
      <c r="B265">
        <v>264</v>
      </c>
      <c r="C265" t="s">
        <v>84</v>
      </c>
    </row>
    <row r="266" spans="2:3" x14ac:dyDescent="0.25">
      <c r="B266">
        <v>265</v>
      </c>
      <c r="C266" t="s">
        <v>84</v>
      </c>
    </row>
    <row r="267" spans="2:3" x14ac:dyDescent="0.25">
      <c r="B267">
        <v>266</v>
      </c>
      <c r="C267" t="s">
        <v>84</v>
      </c>
    </row>
    <row r="268" spans="2:3" x14ac:dyDescent="0.25">
      <c r="B268">
        <v>267</v>
      </c>
      <c r="C268" t="s">
        <v>84</v>
      </c>
    </row>
    <row r="269" spans="2:3" x14ac:dyDescent="0.25">
      <c r="B269">
        <v>268</v>
      </c>
      <c r="C269" t="s">
        <v>83</v>
      </c>
    </row>
    <row r="270" spans="2:3" x14ac:dyDescent="0.25">
      <c r="B270">
        <v>269</v>
      </c>
      <c r="C270" t="s">
        <v>83</v>
      </c>
    </row>
    <row r="271" spans="2:3" x14ac:dyDescent="0.25">
      <c r="B271">
        <v>270</v>
      </c>
      <c r="C271" t="s">
        <v>83</v>
      </c>
    </row>
    <row r="272" spans="2:3" x14ac:dyDescent="0.25">
      <c r="B272">
        <v>271</v>
      </c>
      <c r="C272" t="s">
        <v>83</v>
      </c>
    </row>
    <row r="273" spans="2:3" x14ac:dyDescent="0.25">
      <c r="B273">
        <v>272</v>
      </c>
      <c r="C273" t="s">
        <v>83</v>
      </c>
    </row>
    <row r="274" spans="2:3" x14ac:dyDescent="0.25">
      <c r="B274">
        <v>273</v>
      </c>
      <c r="C274" t="s">
        <v>83</v>
      </c>
    </row>
    <row r="275" spans="2:3" x14ac:dyDescent="0.25">
      <c r="B275">
        <v>274</v>
      </c>
      <c r="C275" t="s">
        <v>83</v>
      </c>
    </row>
    <row r="276" spans="2:3" x14ac:dyDescent="0.25">
      <c r="B276">
        <v>275</v>
      </c>
      <c r="C276" t="s">
        <v>83</v>
      </c>
    </row>
    <row r="277" spans="2:3" x14ac:dyDescent="0.25">
      <c r="B277">
        <v>276</v>
      </c>
      <c r="C277" t="s">
        <v>84</v>
      </c>
    </row>
    <row r="278" spans="2:3" x14ac:dyDescent="0.25">
      <c r="B278">
        <v>277</v>
      </c>
      <c r="C278" t="s">
        <v>84</v>
      </c>
    </row>
    <row r="279" spans="2:3" x14ac:dyDescent="0.25">
      <c r="B279">
        <v>278</v>
      </c>
      <c r="C279" t="s">
        <v>84</v>
      </c>
    </row>
    <row r="280" spans="2:3" x14ac:dyDescent="0.25">
      <c r="B280">
        <v>279</v>
      </c>
      <c r="C280" t="s">
        <v>83</v>
      </c>
    </row>
    <row r="281" spans="2:3" x14ac:dyDescent="0.25">
      <c r="B281">
        <v>280</v>
      </c>
      <c r="C281" t="s">
        <v>83</v>
      </c>
    </row>
    <row r="282" spans="2:3" x14ac:dyDescent="0.25">
      <c r="B282">
        <v>281</v>
      </c>
      <c r="C282" t="s">
        <v>83</v>
      </c>
    </row>
    <row r="283" spans="2:3" x14ac:dyDescent="0.25">
      <c r="B283">
        <v>282</v>
      </c>
      <c r="C283" t="s">
        <v>84</v>
      </c>
    </row>
    <row r="284" spans="2:3" x14ac:dyDescent="0.25">
      <c r="B284">
        <v>283</v>
      </c>
      <c r="C284" t="s">
        <v>84</v>
      </c>
    </row>
    <row r="285" spans="2:3" x14ac:dyDescent="0.25">
      <c r="B285">
        <v>284</v>
      </c>
      <c r="C285" t="s">
        <v>84</v>
      </c>
    </row>
    <row r="286" spans="2:3" x14ac:dyDescent="0.25">
      <c r="B286">
        <v>285</v>
      </c>
      <c r="C286" t="s">
        <v>84</v>
      </c>
    </row>
    <row r="287" spans="2:3" x14ac:dyDescent="0.25">
      <c r="B287">
        <v>286</v>
      </c>
      <c r="C287" t="s">
        <v>84</v>
      </c>
    </row>
    <row r="288" spans="2:3" x14ac:dyDescent="0.25">
      <c r="B288">
        <v>287</v>
      </c>
      <c r="C288" t="s">
        <v>84</v>
      </c>
    </row>
    <row r="289" spans="2:3" x14ac:dyDescent="0.25">
      <c r="B289">
        <v>288</v>
      </c>
      <c r="C289" t="s">
        <v>84</v>
      </c>
    </row>
    <row r="290" spans="2:3" x14ac:dyDescent="0.25">
      <c r="B290">
        <v>289</v>
      </c>
      <c r="C290" t="s">
        <v>84</v>
      </c>
    </row>
    <row r="291" spans="2:3" x14ac:dyDescent="0.25">
      <c r="B291">
        <v>290</v>
      </c>
      <c r="C291" t="s">
        <v>84</v>
      </c>
    </row>
    <row r="292" spans="2:3" x14ac:dyDescent="0.25">
      <c r="B292">
        <v>291</v>
      </c>
      <c r="C292" t="s">
        <v>84</v>
      </c>
    </row>
    <row r="293" spans="2:3" x14ac:dyDescent="0.25">
      <c r="B293">
        <v>292</v>
      </c>
      <c r="C293" t="s">
        <v>84</v>
      </c>
    </row>
    <row r="294" spans="2:3" x14ac:dyDescent="0.25">
      <c r="B294">
        <v>293</v>
      </c>
      <c r="C294" t="s">
        <v>84</v>
      </c>
    </row>
    <row r="295" spans="2:3" x14ac:dyDescent="0.25">
      <c r="B295">
        <v>294</v>
      </c>
      <c r="C295" t="s">
        <v>84</v>
      </c>
    </row>
    <row r="296" spans="2:3" x14ac:dyDescent="0.25">
      <c r="B296">
        <v>295</v>
      </c>
      <c r="C296" t="s">
        <v>84</v>
      </c>
    </row>
    <row r="297" spans="2:3" x14ac:dyDescent="0.25">
      <c r="B297">
        <v>296</v>
      </c>
      <c r="C297" t="s">
        <v>84</v>
      </c>
    </row>
    <row r="298" spans="2:3" x14ac:dyDescent="0.25">
      <c r="B298">
        <v>297</v>
      </c>
      <c r="C298" t="s">
        <v>84</v>
      </c>
    </row>
    <row r="299" spans="2:3" x14ac:dyDescent="0.25">
      <c r="B299">
        <v>298</v>
      </c>
      <c r="C299" t="s">
        <v>84</v>
      </c>
    </row>
    <row r="300" spans="2:3" x14ac:dyDescent="0.25">
      <c r="B300">
        <v>299</v>
      </c>
      <c r="C300" t="s">
        <v>84</v>
      </c>
    </row>
    <row r="301" spans="2:3" x14ac:dyDescent="0.25">
      <c r="B301">
        <v>300</v>
      </c>
      <c r="C301" t="s">
        <v>84</v>
      </c>
    </row>
    <row r="302" spans="2:3" x14ac:dyDescent="0.25">
      <c r="B302">
        <v>301</v>
      </c>
      <c r="C302" t="s">
        <v>84</v>
      </c>
    </row>
    <row r="303" spans="2:3" x14ac:dyDescent="0.25">
      <c r="B303">
        <v>302</v>
      </c>
      <c r="C303" t="s">
        <v>83</v>
      </c>
    </row>
    <row r="304" spans="2:3" x14ac:dyDescent="0.25">
      <c r="B304">
        <v>303</v>
      </c>
      <c r="C304" t="s">
        <v>83</v>
      </c>
    </row>
    <row r="305" spans="2:3" x14ac:dyDescent="0.25">
      <c r="B305">
        <v>304</v>
      </c>
      <c r="C305" t="s">
        <v>83</v>
      </c>
    </row>
    <row r="306" spans="2:3" x14ac:dyDescent="0.25">
      <c r="B306">
        <v>305</v>
      </c>
      <c r="C306" t="s">
        <v>83</v>
      </c>
    </row>
    <row r="307" spans="2:3" x14ac:dyDescent="0.25">
      <c r="B307">
        <v>306</v>
      </c>
      <c r="C307" t="s">
        <v>83</v>
      </c>
    </row>
    <row r="308" spans="2:3" x14ac:dyDescent="0.25">
      <c r="B308">
        <v>307</v>
      </c>
      <c r="C308" t="s">
        <v>85</v>
      </c>
    </row>
    <row r="309" spans="2:3" x14ac:dyDescent="0.25">
      <c r="B309">
        <v>308</v>
      </c>
      <c r="C309" t="s">
        <v>85</v>
      </c>
    </row>
    <row r="310" spans="2:3" x14ac:dyDescent="0.25">
      <c r="B310">
        <v>309</v>
      </c>
      <c r="C310" t="s">
        <v>85</v>
      </c>
    </row>
    <row r="311" spans="2:3" x14ac:dyDescent="0.25">
      <c r="B311">
        <v>310</v>
      </c>
      <c r="C311" t="s">
        <v>85</v>
      </c>
    </row>
    <row r="312" spans="2:3" x14ac:dyDescent="0.25">
      <c r="B312">
        <v>311</v>
      </c>
      <c r="C312" t="s">
        <v>85</v>
      </c>
    </row>
    <row r="313" spans="2:3" x14ac:dyDescent="0.25">
      <c r="B313">
        <v>312</v>
      </c>
      <c r="C313" t="s">
        <v>85</v>
      </c>
    </row>
    <row r="314" spans="2:3" x14ac:dyDescent="0.25">
      <c r="B314">
        <v>313</v>
      </c>
      <c r="C314" t="s">
        <v>85</v>
      </c>
    </row>
    <row r="315" spans="2:3" x14ac:dyDescent="0.25">
      <c r="B315">
        <v>314</v>
      </c>
      <c r="C315" t="s">
        <v>85</v>
      </c>
    </row>
    <row r="316" spans="2:3" x14ac:dyDescent="0.25">
      <c r="B316">
        <v>315</v>
      </c>
      <c r="C316" t="s">
        <v>85</v>
      </c>
    </row>
    <row r="317" spans="2:3" x14ac:dyDescent="0.25">
      <c r="B317">
        <v>316</v>
      </c>
      <c r="C317" t="s">
        <v>85</v>
      </c>
    </row>
    <row r="318" spans="2:3" x14ac:dyDescent="0.25">
      <c r="B318">
        <v>317</v>
      </c>
      <c r="C318" t="s">
        <v>84</v>
      </c>
    </row>
    <row r="319" spans="2:3" x14ac:dyDescent="0.25">
      <c r="B319">
        <v>318</v>
      </c>
      <c r="C319" t="s">
        <v>84</v>
      </c>
    </row>
    <row r="320" spans="2:3" x14ac:dyDescent="0.25">
      <c r="B320">
        <v>319</v>
      </c>
      <c r="C320" t="s">
        <v>84</v>
      </c>
    </row>
    <row r="321" spans="2:3" x14ac:dyDescent="0.25">
      <c r="B321">
        <v>320</v>
      </c>
      <c r="C321" t="s">
        <v>84</v>
      </c>
    </row>
    <row r="322" spans="2:3" x14ac:dyDescent="0.25">
      <c r="B322">
        <v>321</v>
      </c>
      <c r="C322" t="s">
        <v>84</v>
      </c>
    </row>
    <row r="323" spans="2:3" x14ac:dyDescent="0.25">
      <c r="B323">
        <v>322</v>
      </c>
      <c r="C323" t="s">
        <v>84</v>
      </c>
    </row>
    <row r="324" spans="2:3" x14ac:dyDescent="0.25">
      <c r="B324">
        <v>323</v>
      </c>
      <c r="C324" t="s">
        <v>83</v>
      </c>
    </row>
    <row r="325" spans="2:3" x14ac:dyDescent="0.25">
      <c r="B325">
        <v>324</v>
      </c>
      <c r="C325" t="s">
        <v>83</v>
      </c>
    </row>
    <row r="326" spans="2:3" x14ac:dyDescent="0.25">
      <c r="B326">
        <v>325</v>
      </c>
      <c r="C326" t="s">
        <v>83</v>
      </c>
    </row>
    <row r="327" spans="2:3" x14ac:dyDescent="0.25">
      <c r="B327">
        <v>326</v>
      </c>
      <c r="C327" t="s">
        <v>83</v>
      </c>
    </row>
    <row r="328" spans="2:3" x14ac:dyDescent="0.25">
      <c r="B328">
        <v>327</v>
      </c>
      <c r="C328" t="s">
        <v>83</v>
      </c>
    </row>
    <row r="329" spans="2:3" x14ac:dyDescent="0.25">
      <c r="B329">
        <v>328</v>
      </c>
      <c r="C329" t="s">
        <v>83</v>
      </c>
    </row>
    <row r="330" spans="2:3" x14ac:dyDescent="0.25">
      <c r="B330">
        <v>329</v>
      </c>
      <c r="C330" t="s">
        <v>83</v>
      </c>
    </row>
    <row r="331" spans="2:3" x14ac:dyDescent="0.25">
      <c r="B331">
        <v>330</v>
      </c>
      <c r="C331" t="s">
        <v>83</v>
      </c>
    </row>
    <row r="332" spans="2:3" x14ac:dyDescent="0.25">
      <c r="B332">
        <v>331</v>
      </c>
      <c r="C332" t="s">
        <v>83</v>
      </c>
    </row>
    <row r="333" spans="2:3" x14ac:dyDescent="0.25">
      <c r="B333">
        <v>332</v>
      </c>
      <c r="C333" t="s">
        <v>83</v>
      </c>
    </row>
    <row r="334" spans="2:3" x14ac:dyDescent="0.25">
      <c r="B334">
        <v>333</v>
      </c>
      <c r="C334" t="s">
        <v>83</v>
      </c>
    </row>
    <row r="335" spans="2:3" x14ac:dyDescent="0.25">
      <c r="B335">
        <v>334</v>
      </c>
      <c r="C335" t="s">
        <v>83</v>
      </c>
    </row>
    <row r="336" spans="2:3" x14ac:dyDescent="0.25">
      <c r="B336">
        <v>335</v>
      </c>
      <c r="C336" t="s">
        <v>83</v>
      </c>
    </row>
    <row r="337" spans="2:3" x14ac:dyDescent="0.25">
      <c r="B337">
        <v>336</v>
      </c>
      <c r="C337" t="s">
        <v>83</v>
      </c>
    </row>
    <row r="338" spans="2:3" x14ac:dyDescent="0.25">
      <c r="B338">
        <v>337</v>
      </c>
      <c r="C338" t="s">
        <v>83</v>
      </c>
    </row>
    <row r="339" spans="2:3" x14ac:dyDescent="0.25">
      <c r="B339">
        <v>338</v>
      </c>
      <c r="C339" t="s">
        <v>83</v>
      </c>
    </row>
    <row r="340" spans="2:3" x14ac:dyDescent="0.25">
      <c r="B340">
        <v>339</v>
      </c>
      <c r="C340" t="s">
        <v>83</v>
      </c>
    </row>
    <row r="341" spans="2:3" x14ac:dyDescent="0.25">
      <c r="B341">
        <v>340</v>
      </c>
      <c r="C341" t="s">
        <v>83</v>
      </c>
    </row>
    <row r="342" spans="2:3" x14ac:dyDescent="0.25">
      <c r="B342">
        <v>341</v>
      </c>
      <c r="C342" t="s">
        <v>83</v>
      </c>
    </row>
    <row r="343" spans="2:3" x14ac:dyDescent="0.25">
      <c r="B343">
        <v>342</v>
      </c>
      <c r="C343" t="s">
        <v>83</v>
      </c>
    </row>
    <row r="344" spans="2:3" x14ac:dyDescent="0.25">
      <c r="B344">
        <v>343</v>
      </c>
      <c r="C344" t="s">
        <v>83</v>
      </c>
    </row>
    <row r="345" spans="2:3" x14ac:dyDescent="0.25">
      <c r="B345">
        <v>344</v>
      </c>
      <c r="C345" t="s">
        <v>84</v>
      </c>
    </row>
    <row r="346" spans="2:3" x14ac:dyDescent="0.25">
      <c r="B346">
        <v>345</v>
      </c>
      <c r="C346" t="s">
        <v>84</v>
      </c>
    </row>
    <row r="347" spans="2:3" x14ac:dyDescent="0.25">
      <c r="B347">
        <v>346</v>
      </c>
      <c r="C347" t="s">
        <v>84</v>
      </c>
    </row>
    <row r="348" spans="2:3" x14ac:dyDescent="0.25">
      <c r="B348">
        <v>347</v>
      </c>
      <c r="C348" t="s">
        <v>84</v>
      </c>
    </row>
    <row r="349" spans="2:3" x14ac:dyDescent="0.25">
      <c r="B349">
        <v>348</v>
      </c>
      <c r="C349" t="s">
        <v>84</v>
      </c>
    </row>
    <row r="350" spans="2:3" x14ac:dyDescent="0.25">
      <c r="B350">
        <v>349</v>
      </c>
      <c r="C350" t="s">
        <v>84</v>
      </c>
    </row>
    <row r="351" spans="2:3" x14ac:dyDescent="0.25">
      <c r="B351">
        <v>350</v>
      </c>
      <c r="C351" t="s">
        <v>84</v>
      </c>
    </row>
    <row r="352" spans="2:3" x14ac:dyDescent="0.25">
      <c r="B352">
        <v>351</v>
      </c>
      <c r="C352" t="s">
        <v>84</v>
      </c>
    </row>
    <row r="353" spans="2:3" x14ac:dyDescent="0.25">
      <c r="B353">
        <v>352</v>
      </c>
      <c r="C353" t="s">
        <v>84</v>
      </c>
    </row>
    <row r="354" spans="2:3" x14ac:dyDescent="0.25">
      <c r="B354">
        <v>353</v>
      </c>
      <c r="C354" t="s">
        <v>84</v>
      </c>
    </row>
    <row r="355" spans="2:3" x14ac:dyDescent="0.25">
      <c r="B355">
        <v>354</v>
      </c>
      <c r="C355" t="s">
        <v>84</v>
      </c>
    </row>
    <row r="356" spans="2:3" x14ac:dyDescent="0.25">
      <c r="B356">
        <v>355</v>
      </c>
      <c r="C356" t="s">
        <v>84</v>
      </c>
    </row>
    <row r="357" spans="2:3" x14ac:dyDescent="0.25">
      <c r="B357">
        <v>356</v>
      </c>
      <c r="C357" t="s">
        <v>84</v>
      </c>
    </row>
    <row r="358" spans="2:3" x14ac:dyDescent="0.25">
      <c r="B358">
        <v>357</v>
      </c>
      <c r="C358" t="s">
        <v>84</v>
      </c>
    </row>
    <row r="359" spans="2:3" x14ac:dyDescent="0.25">
      <c r="B359">
        <v>358</v>
      </c>
      <c r="C359" t="s">
        <v>84</v>
      </c>
    </row>
    <row r="360" spans="2:3" x14ac:dyDescent="0.25">
      <c r="B360">
        <v>359</v>
      </c>
      <c r="C360" t="s">
        <v>84</v>
      </c>
    </row>
    <row r="361" spans="2:3" x14ac:dyDescent="0.25">
      <c r="B361">
        <v>360</v>
      </c>
      <c r="C361" t="s">
        <v>84</v>
      </c>
    </row>
    <row r="362" spans="2:3" x14ac:dyDescent="0.25">
      <c r="B362">
        <v>361</v>
      </c>
      <c r="C362" t="s">
        <v>84</v>
      </c>
    </row>
    <row r="363" spans="2:3" x14ac:dyDescent="0.25">
      <c r="B363">
        <v>362</v>
      </c>
      <c r="C363" t="s">
        <v>84</v>
      </c>
    </row>
    <row r="364" spans="2:3" x14ac:dyDescent="0.25">
      <c r="B364">
        <v>363</v>
      </c>
      <c r="C364" t="s">
        <v>84</v>
      </c>
    </row>
    <row r="365" spans="2:3" x14ac:dyDescent="0.25">
      <c r="B365">
        <v>364</v>
      </c>
      <c r="C365" t="s">
        <v>84</v>
      </c>
    </row>
    <row r="366" spans="2:3" x14ac:dyDescent="0.25">
      <c r="B366">
        <v>365</v>
      </c>
      <c r="C366" t="s">
        <v>83</v>
      </c>
    </row>
    <row r="367" spans="2:3" x14ac:dyDescent="0.25">
      <c r="B367">
        <v>366</v>
      </c>
      <c r="C367" t="s">
        <v>83</v>
      </c>
    </row>
    <row r="368" spans="2:3" x14ac:dyDescent="0.25">
      <c r="B368">
        <v>367</v>
      </c>
      <c r="C368" t="s">
        <v>83</v>
      </c>
    </row>
    <row r="369" spans="2:3" x14ac:dyDescent="0.25">
      <c r="B369">
        <v>368</v>
      </c>
      <c r="C369" t="s">
        <v>83</v>
      </c>
    </row>
    <row r="370" spans="2:3" x14ac:dyDescent="0.25">
      <c r="B370">
        <v>369</v>
      </c>
      <c r="C370" t="s">
        <v>83</v>
      </c>
    </row>
    <row r="371" spans="2:3" x14ac:dyDescent="0.25">
      <c r="B371">
        <v>370</v>
      </c>
      <c r="C371" t="s">
        <v>83</v>
      </c>
    </row>
    <row r="372" spans="2:3" x14ac:dyDescent="0.25">
      <c r="B372">
        <v>371</v>
      </c>
      <c r="C372" t="s">
        <v>83</v>
      </c>
    </row>
    <row r="373" spans="2:3" x14ac:dyDescent="0.25">
      <c r="B373">
        <v>372</v>
      </c>
      <c r="C373" t="s">
        <v>83</v>
      </c>
    </row>
    <row r="374" spans="2:3" x14ac:dyDescent="0.25">
      <c r="B374">
        <v>373</v>
      </c>
      <c r="C374" t="s">
        <v>83</v>
      </c>
    </row>
    <row r="375" spans="2:3" x14ac:dyDescent="0.25">
      <c r="B375">
        <v>374</v>
      </c>
      <c r="C375" t="s">
        <v>83</v>
      </c>
    </row>
    <row r="376" spans="2:3" x14ac:dyDescent="0.25">
      <c r="B376">
        <v>375</v>
      </c>
      <c r="C376" t="s">
        <v>83</v>
      </c>
    </row>
    <row r="377" spans="2:3" x14ac:dyDescent="0.25">
      <c r="B377">
        <v>376</v>
      </c>
      <c r="C377" t="s">
        <v>83</v>
      </c>
    </row>
    <row r="378" spans="2:3" x14ac:dyDescent="0.25">
      <c r="B378">
        <v>377</v>
      </c>
      <c r="C378" t="s">
        <v>83</v>
      </c>
    </row>
    <row r="379" spans="2:3" x14ac:dyDescent="0.25">
      <c r="B379">
        <v>378</v>
      </c>
      <c r="C379" t="s">
        <v>83</v>
      </c>
    </row>
    <row r="380" spans="2:3" x14ac:dyDescent="0.25">
      <c r="B380">
        <v>379</v>
      </c>
      <c r="C380" t="s">
        <v>83</v>
      </c>
    </row>
    <row r="381" spans="2:3" x14ac:dyDescent="0.25">
      <c r="B381">
        <v>380</v>
      </c>
      <c r="C381" t="s">
        <v>83</v>
      </c>
    </row>
    <row r="382" spans="2:3" x14ac:dyDescent="0.25">
      <c r="B382">
        <v>381</v>
      </c>
      <c r="C382" t="s">
        <v>83</v>
      </c>
    </row>
    <row r="383" spans="2:3" x14ac:dyDescent="0.25">
      <c r="B383">
        <v>382</v>
      </c>
      <c r="C383" t="s">
        <v>83</v>
      </c>
    </row>
    <row r="384" spans="2:3" x14ac:dyDescent="0.25">
      <c r="B384">
        <v>383</v>
      </c>
      <c r="C384" t="s">
        <v>83</v>
      </c>
    </row>
    <row r="385" spans="2:3" x14ac:dyDescent="0.25">
      <c r="B385">
        <v>384</v>
      </c>
      <c r="C385" t="s">
        <v>83</v>
      </c>
    </row>
    <row r="386" spans="2:3" x14ac:dyDescent="0.25">
      <c r="B386">
        <v>385</v>
      </c>
      <c r="C386" t="s">
        <v>83</v>
      </c>
    </row>
    <row r="387" spans="2:3" x14ac:dyDescent="0.25">
      <c r="B387">
        <v>386</v>
      </c>
      <c r="C387" t="s">
        <v>83</v>
      </c>
    </row>
    <row r="388" spans="2:3" x14ac:dyDescent="0.25">
      <c r="B388">
        <v>387</v>
      </c>
      <c r="C388" t="s">
        <v>83</v>
      </c>
    </row>
    <row r="389" spans="2:3" x14ac:dyDescent="0.25">
      <c r="B389">
        <v>388</v>
      </c>
      <c r="C389" t="s">
        <v>83</v>
      </c>
    </row>
    <row r="390" spans="2:3" x14ac:dyDescent="0.25">
      <c r="B390">
        <v>389</v>
      </c>
      <c r="C390" t="s">
        <v>83</v>
      </c>
    </row>
    <row r="391" spans="2:3" x14ac:dyDescent="0.25">
      <c r="B391">
        <v>390</v>
      </c>
      <c r="C391" t="s">
        <v>83</v>
      </c>
    </row>
    <row r="392" spans="2:3" x14ac:dyDescent="0.25">
      <c r="B392">
        <v>391</v>
      </c>
      <c r="C392" t="s">
        <v>83</v>
      </c>
    </row>
    <row r="393" spans="2:3" x14ac:dyDescent="0.25">
      <c r="B393">
        <v>392</v>
      </c>
      <c r="C393" t="s">
        <v>83</v>
      </c>
    </row>
    <row r="394" spans="2:3" x14ac:dyDescent="0.25">
      <c r="B394">
        <v>393</v>
      </c>
      <c r="C394" t="s">
        <v>83</v>
      </c>
    </row>
    <row r="395" spans="2:3" x14ac:dyDescent="0.25">
      <c r="B395">
        <v>394</v>
      </c>
      <c r="C395" t="s">
        <v>83</v>
      </c>
    </row>
    <row r="396" spans="2:3" x14ac:dyDescent="0.25">
      <c r="B396">
        <v>395</v>
      </c>
      <c r="C396" t="s">
        <v>83</v>
      </c>
    </row>
    <row r="397" spans="2:3" x14ac:dyDescent="0.25">
      <c r="B397">
        <v>396</v>
      </c>
      <c r="C397" t="s">
        <v>83</v>
      </c>
    </row>
    <row r="398" spans="2:3" x14ac:dyDescent="0.25">
      <c r="B398">
        <v>397</v>
      </c>
      <c r="C398" t="s">
        <v>83</v>
      </c>
    </row>
    <row r="399" spans="2:3" x14ac:dyDescent="0.25">
      <c r="B399">
        <v>398</v>
      </c>
      <c r="C399" t="s">
        <v>83</v>
      </c>
    </row>
    <row r="400" spans="2:3" x14ac:dyDescent="0.25">
      <c r="B400">
        <v>399</v>
      </c>
      <c r="C400" t="s">
        <v>83</v>
      </c>
    </row>
    <row r="401" spans="2:3" x14ac:dyDescent="0.25">
      <c r="B401">
        <v>400</v>
      </c>
      <c r="C401" t="s">
        <v>83</v>
      </c>
    </row>
    <row r="402" spans="2:3" x14ac:dyDescent="0.25">
      <c r="B402">
        <v>401</v>
      </c>
      <c r="C402" t="s">
        <v>83</v>
      </c>
    </row>
    <row r="403" spans="2:3" x14ac:dyDescent="0.25">
      <c r="B403">
        <v>402</v>
      </c>
      <c r="C403" t="s">
        <v>83</v>
      </c>
    </row>
    <row r="404" spans="2:3" x14ac:dyDescent="0.25">
      <c r="B404">
        <v>403</v>
      </c>
      <c r="C404" t="s">
        <v>83</v>
      </c>
    </row>
    <row r="405" spans="2:3" x14ac:dyDescent="0.25">
      <c r="B405">
        <v>404</v>
      </c>
      <c r="C405" t="s">
        <v>83</v>
      </c>
    </row>
    <row r="406" spans="2:3" x14ac:dyDescent="0.25">
      <c r="B406">
        <v>405</v>
      </c>
      <c r="C406" t="s">
        <v>83</v>
      </c>
    </row>
    <row r="407" spans="2:3" x14ac:dyDescent="0.25">
      <c r="B407">
        <v>406</v>
      </c>
      <c r="C407" t="s">
        <v>85</v>
      </c>
    </row>
    <row r="408" spans="2:3" x14ac:dyDescent="0.25">
      <c r="B408">
        <v>407</v>
      </c>
      <c r="C408" t="s">
        <v>85</v>
      </c>
    </row>
    <row r="409" spans="2:3" x14ac:dyDescent="0.25">
      <c r="B409">
        <v>408</v>
      </c>
      <c r="C409" t="s">
        <v>85</v>
      </c>
    </row>
    <row r="410" spans="2:3" x14ac:dyDescent="0.25">
      <c r="B410">
        <v>409</v>
      </c>
      <c r="C410" t="s">
        <v>85</v>
      </c>
    </row>
    <row r="411" spans="2:3" x14ac:dyDescent="0.25">
      <c r="B411">
        <v>410</v>
      </c>
      <c r="C411" t="s">
        <v>84</v>
      </c>
    </row>
    <row r="412" spans="2:3" x14ac:dyDescent="0.25">
      <c r="B412">
        <v>411</v>
      </c>
      <c r="C412" t="s">
        <v>84</v>
      </c>
    </row>
    <row r="413" spans="2:3" x14ac:dyDescent="0.25">
      <c r="B413">
        <v>412</v>
      </c>
      <c r="C413" t="s">
        <v>83</v>
      </c>
    </row>
    <row r="414" spans="2:3" x14ac:dyDescent="0.25">
      <c r="B414">
        <v>413</v>
      </c>
      <c r="C414" t="s">
        <v>83</v>
      </c>
    </row>
    <row r="415" spans="2:3" x14ac:dyDescent="0.25">
      <c r="B415">
        <v>414</v>
      </c>
      <c r="C415" t="s">
        <v>83</v>
      </c>
    </row>
    <row r="416" spans="2:3" x14ac:dyDescent="0.25">
      <c r="B416">
        <v>415</v>
      </c>
      <c r="C416" t="s">
        <v>83</v>
      </c>
    </row>
    <row r="417" spans="2:3" x14ac:dyDescent="0.25">
      <c r="B417">
        <v>416</v>
      </c>
      <c r="C417" t="s">
        <v>83</v>
      </c>
    </row>
    <row r="418" spans="2:3" x14ac:dyDescent="0.25">
      <c r="B418">
        <v>417</v>
      </c>
      <c r="C418" t="s">
        <v>83</v>
      </c>
    </row>
    <row r="419" spans="2:3" x14ac:dyDescent="0.25">
      <c r="B419">
        <v>418</v>
      </c>
      <c r="C419" t="s">
        <v>83</v>
      </c>
    </row>
    <row r="420" spans="2:3" x14ac:dyDescent="0.25">
      <c r="B420">
        <v>419</v>
      </c>
      <c r="C420" t="s">
        <v>83</v>
      </c>
    </row>
    <row r="421" spans="2:3" x14ac:dyDescent="0.25">
      <c r="B421">
        <v>420</v>
      </c>
      <c r="C421" t="s">
        <v>83</v>
      </c>
    </row>
    <row r="422" spans="2:3" x14ac:dyDescent="0.25">
      <c r="B422">
        <v>421</v>
      </c>
      <c r="C422" t="s">
        <v>83</v>
      </c>
    </row>
    <row r="423" spans="2:3" x14ac:dyDescent="0.25">
      <c r="B423">
        <v>422</v>
      </c>
      <c r="C423" t="s">
        <v>83</v>
      </c>
    </row>
    <row r="424" spans="2:3" x14ac:dyDescent="0.25">
      <c r="B424">
        <v>423</v>
      </c>
      <c r="C424" t="s">
        <v>83</v>
      </c>
    </row>
    <row r="425" spans="2:3" x14ac:dyDescent="0.25">
      <c r="B425">
        <v>424</v>
      </c>
      <c r="C425" t="s">
        <v>83</v>
      </c>
    </row>
    <row r="426" spans="2:3" x14ac:dyDescent="0.25">
      <c r="B426">
        <v>425</v>
      </c>
      <c r="C426" t="s">
        <v>83</v>
      </c>
    </row>
    <row r="427" spans="2:3" x14ac:dyDescent="0.25">
      <c r="B427">
        <v>426</v>
      </c>
      <c r="C427" t="s">
        <v>83</v>
      </c>
    </row>
    <row r="428" spans="2:3" x14ac:dyDescent="0.25">
      <c r="B428">
        <v>427</v>
      </c>
      <c r="C428" t="s">
        <v>83</v>
      </c>
    </row>
    <row r="429" spans="2:3" x14ac:dyDescent="0.25">
      <c r="B429">
        <v>428</v>
      </c>
      <c r="C429" t="s">
        <v>83</v>
      </c>
    </row>
    <row r="430" spans="2:3" x14ac:dyDescent="0.25">
      <c r="B430">
        <v>429</v>
      </c>
      <c r="C430" t="s">
        <v>83</v>
      </c>
    </row>
    <row r="431" spans="2:3" x14ac:dyDescent="0.25">
      <c r="B431">
        <v>430</v>
      </c>
      <c r="C431" t="s">
        <v>83</v>
      </c>
    </row>
    <row r="432" spans="2:3" x14ac:dyDescent="0.25">
      <c r="B432">
        <v>431</v>
      </c>
      <c r="C432" t="s">
        <v>83</v>
      </c>
    </row>
    <row r="433" spans="2:3" x14ac:dyDescent="0.25">
      <c r="B433">
        <v>432</v>
      </c>
      <c r="C433" t="s">
        <v>83</v>
      </c>
    </row>
    <row r="434" spans="2:3" x14ac:dyDescent="0.25">
      <c r="B434">
        <v>433</v>
      </c>
      <c r="C434" t="s">
        <v>83</v>
      </c>
    </row>
    <row r="435" spans="2:3" x14ac:dyDescent="0.25">
      <c r="B435">
        <v>434</v>
      </c>
      <c r="C435" t="s">
        <v>83</v>
      </c>
    </row>
    <row r="436" spans="2:3" x14ac:dyDescent="0.25">
      <c r="B436">
        <v>435</v>
      </c>
      <c r="C436" t="s">
        <v>83</v>
      </c>
    </row>
    <row r="437" spans="2:3" x14ac:dyDescent="0.25">
      <c r="B437">
        <v>436</v>
      </c>
      <c r="C437" t="s">
        <v>83</v>
      </c>
    </row>
    <row r="438" spans="2:3" x14ac:dyDescent="0.25">
      <c r="B438">
        <v>437</v>
      </c>
      <c r="C438" t="s">
        <v>83</v>
      </c>
    </row>
    <row r="439" spans="2:3" x14ac:dyDescent="0.25">
      <c r="B439">
        <v>438</v>
      </c>
      <c r="C439" t="s">
        <v>83</v>
      </c>
    </row>
    <row r="440" spans="2:3" x14ac:dyDescent="0.25">
      <c r="B440">
        <v>439</v>
      </c>
      <c r="C440" t="s">
        <v>83</v>
      </c>
    </row>
    <row r="441" spans="2:3" x14ac:dyDescent="0.25">
      <c r="B441">
        <v>440</v>
      </c>
      <c r="C441" t="s">
        <v>83</v>
      </c>
    </row>
    <row r="442" spans="2:3" x14ac:dyDescent="0.25">
      <c r="B442">
        <v>441</v>
      </c>
      <c r="C442" t="s">
        <v>85</v>
      </c>
    </row>
    <row r="443" spans="2:3" x14ac:dyDescent="0.25">
      <c r="B443">
        <v>442</v>
      </c>
      <c r="C443" t="s">
        <v>85</v>
      </c>
    </row>
    <row r="444" spans="2:3" x14ac:dyDescent="0.25">
      <c r="B444">
        <v>443</v>
      </c>
      <c r="C444" t="s">
        <v>83</v>
      </c>
    </row>
    <row r="445" spans="2:3" x14ac:dyDescent="0.25">
      <c r="B445">
        <v>444</v>
      </c>
      <c r="C445" t="s">
        <v>83</v>
      </c>
    </row>
    <row r="446" spans="2:3" x14ac:dyDescent="0.25">
      <c r="B446">
        <v>445</v>
      </c>
      <c r="C446" t="s">
        <v>83</v>
      </c>
    </row>
    <row r="447" spans="2:3" x14ac:dyDescent="0.25">
      <c r="B447">
        <v>446</v>
      </c>
      <c r="C447" t="s">
        <v>85</v>
      </c>
    </row>
    <row r="448" spans="2:3" x14ac:dyDescent="0.25">
      <c r="B448">
        <v>447</v>
      </c>
      <c r="C448" t="s">
        <v>84</v>
      </c>
    </row>
    <row r="449" spans="2:3" x14ac:dyDescent="0.25">
      <c r="B449">
        <v>448</v>
      </c>
      <c r="C449" t="s">
        <v>84</v>
      </c>
    </row>
    <row r="450" spans="2:3" x14ac:dyDescent="0.25">
      <c r="B450">
        <v>449</v>
      </c>
      <c r="C450" t="s">
        <v>84</v>
      </c>
    </row>
    <row r="451" spans="2:3" x14ac:dyDescent="0.25">
      <c r="B451">
        <v>450</v>
      </c>
      <c r="C451" t="s">
        <v>84</v>
      </c>
    </row>
    <row r="452" spans="2:3" x14ac:dyDescent="0.25">
      <c r="B452">
        <v>451</v>
      </c>
      <c r="C452" t="s">
        <v>84</v>
      </c>
    </row>
    <row r="453" spans="2:3" x14ac:dyDescent="0.25">
      <c r="B453">
        <v>452</v>
      </c>
      <c r="C453" t="s">
        <v>84</v>
      </c>
    </row>
    <row r="454" spans="2:3" x14ac:dyDescent="0.25">
      <c r="B454">
        <v>453</v>
      </c>
      <c r="C454" t="s">
        <v>85</v>
      </c>
    </row>
    <row r="455" spans="2:3" x14ac:dyDescent="0.25">
      <c r="B455">
        <v>454</v>
      </c>
      <c r="C455" t="s">
        <v>84</v>
      </c>
    </row>
    <row r="456" spans="2:3" x14ac:dyDescent="0.25">
      <c r="B456">
        <v>455</v>
      </c>
      <c r="C456" t="s">
        <v>84</v>
      </c>
    </row>
    <row r="457" spans="2:3" x14ac:dyDescent="0.25">
      <c r="B457">
        <v>456</v>
      </c>
      <c r="C457" t="s">
        <v>84</v>
      </c>
    </row>
    <row r="458" spans="2:3" x14ac:dyDescent="0.25">
      <c r="B458">
        <v>457</v>
      </c>
      <c r="C458" t="s">
        <v>84</v>
      </c>
    </row>
    <row r="459" spans="2:3" x14ac:dyDescent="0.25">
      <c r="B459">
        <v>458</v>
      </c>
      <c r="C459" t="s">
        <v>84</v>
      </c>
    </row>
    <row r="460" spans="2:3" x14ac:dyDescent="0.25">
      <c r="B460">
        <v>459</v>
      </c>
      <c r="C460" t="s">
        <v>83</v>
      </c>
    </row>
    <row r="461" spans="2:3" x14ac:dyDescent="0.25">
      <c r="B461">
        <v>460</v>
      </c>
      <c r="C461" t="s">
        <v>83</v>
      </c>
    </row>
    <row r="462" spans="2:3" x14ac:dyDescent="0.25">
      <c r="B462">
        <v>461</v>
      </c>
      <c r="C462" t="s">
        <v>84</v>
      </c>
    </row>
    <row r="463" spans="2:3" x14ac:dyDescent="0.25">
      <c r="B463">
        <v>462</v>
      </c>
      <c r="C463" t="s">
        <v>83</v>
      </c>
    </row>
    <row r="464" spans="2:3" x14ac:dyDescent="0.25">
      <c r="B464">
        <v>463</v>
      </c>
      <c r="C464" t="s">
        <v>83</v>
      </c>
    </row>
    <row r="465" spans="2:3" x14ac:dyDescent="0.25">
      <c r="B465">
        <v>464</v>
      </c>
      <c r="C465" t="s">
        <v>85</v>
      </c>
    </row>
    <row r="466" spans="2:3" x14ac:dyDescent="0.25">
      <c r="B466">
        <v>465</v>
      </c>
      <c r="C466" t="s">
        <v>85</v>
      </c>
    </row>
    <row r="467" spans="2:3" x14ac:dyDescent="0.25">
      <c r="B467">
        <v>466</v>
      </c>
      <c r="C467" t="s">
        <v>83</v>
      </c>
    </row>
    <row r="468" spans="2:3" x14ac:dyDescent="0.25">
      <c r="B468">
        <v>467</v>
      </c>
      <c r="C468" t="s">
        <v>83</v>
      </c>
    </row>
    <row r="469" spans="2:3" x14ac:dyDescent="0.25">
      <c r="B469">
        <v>468</v>
      </c>
      <c r="C469" t="s">
        <v>83</v>
      </c>
    </row>
    <row r="470" spans="2:3" x14ac:dyDescent="0.25">
      <c r="B470">
        <v>469</v>
      </c>
      <c r="C470" t="s">
        <v>83</v>
      </c>
    </row>
    <row r="471" spans="2:3" x14ac:dyDescent="0.25">
      <c r="B471">
        <v>470</v>
      </c>
      <c r="C471" t="s">
        <v>83</v>
      </c>
    </row>
    <row r="472" spans="2:3" x14ac:dyDescent="0.25">
      <c r="B472">
        <v>471</v>
      </c>
      <c r="C472" t="s">
        <v>83</v>
      </c>
    </row>
    <row r="473" spans="2:3" x14ac:dyDescent="0.25">
      <c r="B473">
        <v>472</v>
      </c>
      <c r="C473" t="s">
        <v>83</v>
      </c>
    </row>
    <row r="474" spans="2:3" x14ac:dyDescent="0.25">
      <c r="B474">
        <v>473</v>
      </c>
      <c r="C474" t="s">
        <v>83</v>
      </c>
    </row>
    <row r="475" spans="2:3" x14ac:dyDescent="0.25">
      <c r="B475">
        <v>474</v>
      </c>
      <c r="C475" t="s">
        <v>83</v>
      </c>
    </row>
    <row r="476" spans="2:3" x14ac:dyDescent="0.25">
      <c r="B476">
        <v>475</v>
      </c>
      <c r="C476" t="s">
        <v>83</v>
      </c>
    </row>
    <row r="477" spans="2:3" x14ac:dyDescent="0.25">
      <c r="B477">
        <v>476</v>
      </c>
      <c r="C477" t="s">
        <v>83</v>
      </c>
    </row>
    <row r="478" spans="2:3" x14ac:dyDescent="0.25">
      <c r="B478">
        <v>477</v>
      </c>
      <c r="C478" t="s">
        <v>84</v>
      </c>
    </row>
    <row r="479" spans="2:3" x14ac:dyDescent="0.25">
      <c r="B479">
        <v>478</v>
      </c>
      <c r="C479" t="s">
        <v>84</v>
      </c>
    </row>
    <row r="480" spans="2:3" x14ac:dyDescent="0.25">
      <c r="B480">
        <v>479</v>
      </c>
      <c r="C480" t="s">
        <v>84</v>
      </c>
    </row>
    <row r="481" spans="2:3" x14ac:dyDescent="0.25">
      <c r="B481">
        <v>480</v>
      </c>
      <c r="C481" t="s">
        <v>84</v>
      </c>
    </row>
    <row r="482" spans="2:3" x14ac:dyDescent="0.25">
      <c r="B482">
        <v>481</v>
      </c>
      <c r="C482" t="s">
        <v>83</v>
      </c>
    </row>
    <row r="483" spans="2:3" x14ac:dyDescent="0.25">
      <c r="B483">
        <v>482</v>
      </c>
      <c r="C483" t="s">
        <v>83</v>
      </c>
    </row>
    <row r="484" spans="2:3" x14ac:dyDescent="0.25">
      <c r="B484">
        <v>483</v>
      </c>
      <c r="C484" t="s">
        <v>83</v>
      </c>
    </row>
    <row r="485" spans="2:3" x14ac:dyDescent="0.25">
      <c r="B485">
        <v>484</v>
      </c>
      <c r="C485" t="s">
        <v>83</v>
      </c>
    </row>
    <row r="486" spans="2:3" x14ac:dyDescent="0.25">
      <c r="B486">
        <v>485</v>
      </c>
      <c r="C486" t="s">
        <v>86</v>
      </c>
    </row>
    <row r="487" spans="2:3" x14ac:dyDescent="0.25">
      <c r="B487">
        <v>486</v>
      </c>
      <c r="C487" t="s">
        <v>83</v>
      </c>
    </row>
    <row r="488" spans="2:3" x14ac:dyDescent="0.25">
      <c r="B488">
        <v>487</v>
      </c>
      <c r="C488" t="s">
        <v>84</v>
      </c>
    </row>
    <row r="489" spans="2:3" x14ac:dyDescent="0.25">
      <c r="B489">
        <v>488</v>
      </c>
      <c r="C489" t="s">
        <v>84</v>
      </c>
    </row>
    <row r="490" spans="2:3" x14ac:dyDescent="0.25">
      <c r="B490">
        <v>489</v>
      </c>
      <c r="C490" t="s">
        <v>83</v>
      </c>
    </row>
    <row r="491" spans="2:3" x14ac:dyDescent="0.25">
      <c r="B491">
        <v>490</v>
      </c>
      <c r="C491" t="s">
        <v>83</v>
      </c>
    </row>
    <row r="492" spans="2:3" x14ac:dyDescent="0.25">
      <c r="B492">
        <v>491</v>
      </c>
      <c r="C492" t="s">
        <v>85</v>
      </c>
    </row>
    <row r="493" spans="2:3" x14ac:dyDescent="0.25">
      <c r="B493">
        <v>492</v>
      </c>
      <c r="C493" t="s">
        <v>85</v>
      </c>
    </row>
    <row r="494" spans="2:3" x14ac:dyDescent="0.25">
      <c r="B494">
        <v>493</v>
      </c>
      <c r="C494" t="s">
        <v>84</v>
      </c>
    </row>
    <row r="495" spans="2:3" x14ac:dyDescent="0.25">
      <c r="B495">
        <v>494</v>
      </c>
      <c r="C495" t="s">
        <v>84</v>
      </c>
    </row>
    <row r="496" spans="2:3" x14ac:dyDescent="0.25">
      <c r="B496">
        <v>495</v>
      </c>
      <c r="C496" t="s">
        <v>84</v>
      </c>
    </row>
    <row r="497" spans="2:3" x14ac:dyDescent="0.25">
      <c r="B497">
        <v>496</v>
      </c>
      <c r="C497" t="s">
        <v>84</v>
      </c>
    </row>
    <row r="498" spans="2:3" x14ac:dyDescent="0.25">
      <c r="B498">
        <v>497</v>
      </c>
      <c r="C498" t="s">
        <v>84</v>
      </c>
    </row>
    <row r="499" spans="2:3" x14ac:dyDescent="0.25">
      <c r="B499">
        <v>498</v>
      </c>
      <c r="C499" t="s">
        <v>84</v>
      </c>
    </row>
    <row r="500" spans="2:3" x14ac:dyDescent="0.25">
      <c r="B500">
        <v>499</v>
      </c>
      <c r="C500" t="s">
        <v>83</v>
      </c>
    </row>
    <row r="501" spans="2:3" x14ac:dyDescent="0.25">
      <c r="B501">
        <v>500</v>
      </c>
      <c r="C501" t="s">
        <v>84</v>
      </c>
    </row>
    <row r="502" spans="2:3" x14ac:dyDescent="0.25">
      <c r="B502">
        <v>501</v>
      </c>
      <c r="C502" t="s">
        <v>85</v>
      </c>
    </row>
    <row r="503" spans="2:3" x14ac:dyDescent="0.25">
      <c r="B503">
        <v>502</v>
      </c>
      <c r="C503" t="s">
        <v>83</v>
      </c>
    </row>
    <row r="504" spans="2:3" x14ac:dyDescent="0.25">
      <c r="B504">
        <v>503</v>
      </c>
      <c r="C504" t="s">
        <v>84</v>
      </c>
    </row>
    <row r="505" spans="2:3" x14ac:dyDescent="0.25">
      <c r="B505">
        <v>504</v>
      </c>
      <c r="C505" t="s">
        <v>84</v>
      </c>
    </row>
    <row r="506" spans="2:3" x14ac:dyDescent="0.25">
      <c r="B506">
        <v>505</v>
      </c>
      <c r="C506" t="s">
        <v>83</v>
      </c>
    </row>
    <row r="507" spans="2:3" x14ac:dyDescent="0.25">
      <c r="B507">
        <v>506</v>
      </c>
      <c r="C507" t="s">
        <v>83</v>
      </c>
    </row>
    <row r="508" spans="2:3" x14ac:dyDescent="0.25">
      <c r="B508">
        <v>507</v>
      </c>
      <c r="C508" t="s">
        <v>83</v>
      </c>
    </row>
    <row r="509" spans="2:3" x14ac:dyDescent="0.25">
      <c r="B509">
        <v>508</v>
      </c>
      <c r="C509" t="s">
        <v>83</v>
      </c>
    </row>
    <row r="510" spans="2:3" x14ac:dyDescent="0.25">
      <c r="B510">
        <v>509</v>
      </c>
      <c r="C510" t="s">
        <v>83</v>
      </c>
    </row>
    <row r="511" spans="2:3" x14ac:dyDescent="0.25">
      <c r="B511">
        <v>510</v>
      </c>
      <c r="C511" t="s">
        <v>84</v>
      </c>
    </row>
    <row r="512" spans="2:3" x14ac:dyDescent="0.25">
      <c r="B512">
        <v>511</v>
      </c>
      <c r="C512" t="s">
        <v>84</v>
      </c>
    </row>
    <row r="513" spans="2:3" x14ac:dyDescent="0.25">
      <c r="B513">
        <v>512</v>
      </c>
      <c r="C513" t="s">
        <v>83</v>
      </c>
    </row>
    <row r="514" spans="2:3" x14ac:dyDescent="0.25">
      <c r="B514">
        <v>513</v>
      </c>
      <c r="C514" t="s">
        <v>83</v>
      </c>
    </row>
    <row r="515" spans="2:3" x14ac:dyDescent="0.25">
      <c r="B515">
        <v>514</v>
      </c>
      <c r="C515" t="s">
        <v>83</v>
      </c>
    </row>
    <row r="516" spans="2:3" x14ac:dyDescent="0.25">
      <c r="B516">
        <v>515</v>
      </c>
      <c r="C516" t="s">
        <v>83</v>
      </c>
    </row>
    <row r="517" spans="2:3" x14ac:dyDescent="0.25">
      <c r="B517">
        <v>516</v>
      </c>
      <c r="C517" t="s">
        <v>83</v>
      </c>
    </row>
    <row r="518" spans="2:3" x14ac:dyDescent="0.25">
      <c r="B518">
        <v>517</v>
      </c>
      <c r="C518" t="s">
        <v>83</v>
      </c>
    </row>
    <row r="519" spans="2:3" x14ac:dyDescent="0.25">
      <c r="B519">
        <v>518</v>
      </c>
      <c r="C519" t="s">
        <v>83</v>
      </c>
    </row>
    <row r="520" spans="2:3" x14ac:dyDescent="0.25">
      <c r="B520">
        <v>519</v>
      </c>
      <c r="C520" t="s">
        <v>83</v>
      </c>
    </row>
    <row r="521" spans="2:3" x14ac:dyDescent="0.25">
      <c r="B521">
        <v>520</v>
      </c>
      <c r="C521" t="s">
        <v>83</v>
      </c>
    </row>
    <row r="522" spans="2:3" x14ac:dyDescent="0.25">
      <c r="B522">
        <v>521</v>
      </c>
      <c r="C522" t="s">
        <v>83</v>
      </c>
    </row>
    <row r="523" spans="2:3" x14ac:dyDescent="0.25">
      <c r="B523">
        <v>522</v>
      </c>
      <c r="C523" t="s">
        <v>83</v>
      </c>
    </row>
    <row r="524" spans="2:3" x14ac:dyDescent="0.25">
      <c r="B524">
        <v>523</v>
      </c>
      <c r="C524" t="s">
        <v>83</v>
      </c>
    </row>
    <row r="525" spans="2:3" x14ac:dyDescent="0.25">
      <c r="B525">
        <v>524</v>
      </c>
      <c r="C525" t="s">
        <v>83</v>
      </c>
    </row>
    <row r="526" spans="2:3" x14ac:dyDescent="0.25">
      <c r="B526">
        <v>525</v>
      </c>
      <c r="C526" t="s">
        <v>83</v>
      </c>
    </row>
    <row r="527" spans="2:3" x14ac:dyDescent="0.25">
      <c r="B527">
        <v>526</v>
      </c>
      <c r="C527" t="s">
        <v>83</v>
      </c>
    </row>
    <row r="528" spans="2:3" x14ac:dyDescent="0.25">
      <c r="B528">
        <v>527</v>
      </c>
      <c r="C528" t="s">
        <v>83</v>
      </c>
    </row>
    <row r="529" spans="2:3" x14ac:dyDescent="0.25">
      <c r="B529">
        <v>528</v>
      </c>
      <c r="C529" t="s">
        <v>83</v>
      </c>
    </row>
    <row r="530" spans="2:3" x14ac:dyDescent="0.25">
      <c r="B530">
        <v>529</v>
      </c>
      <c r="C530" t="s">
        <v>83</v>
      </c>
    </row>
    <row r="531" spans="2:3" x14ac:dyDescent="0.25">
      <c r="B531">
        <v>530</v>
      </c>
      <c r="C531" t="s">
        <v>83</v>
      </c>
    </row>
    <row r="532" spans="2:3" x14ac:dyDescent="0.25">
      <c r="B532">
        <v>531</v>
      </c>
      <c r="C532" t="s">
        <v>83</v>
      </c>
    </row>
    <row r="533" spans="2:3" x14ac:dyDescent="0.25">
      <c r="B533">
        <v>532</v>
      </c>
      <c r="C533" t="s">
        <v>83</v>
      </c>
    </row>
    <row r="534" spans="2:3" x14ac:dyDescent="0.25">
      <c r="B534">
        <v>533</v>
      </c>
      <c r="C534" t="s">
        <v>83</v>
      </c>
    </row>
    <row r="535" spans="2:3" x14ac:dyDescent="0.25">
      <c r="B535">
        <v>534</v>
      </c>
      <c r="C535" t="s">
        <v>83</v>
      </c>
    </row>
    <row r="536" spans="2:3" x14ac:dyDescent="0.25">
      <c r="B536">
        <v>535</v>
      </c>
      <c r="C536" t="s">
        <v>83</v>
      </c>
    </row>
    <row r="537" spans="2:3" x14ac:dyDescent="0.25">
      <c r="B537">
        <v>536</v>
      </c>
      <c r="C537" t="s">
        <v>84</v>
      </c>
    </row>
    <row r="538" spans="2:3" x14ac:dyDescent="0.25">
      <c r="B538">
        <v>537</v>
      </c>
      <c r="C538" t="s">
        <v>84</v>
      </c>
    </row>
    <row r="539" spans="2:3" x14ac:dyDescent="0.25">
      <c r="B539">
        <v>538</v>
      </c>
      <c r="C539" t="s">
        <v>84</v>
      </c>
    </row>
    <row r="540" spans="2:3" x14ac:dyDescent="0.25">
      <c r="B540">
        <v>539</v>
      </c>
      <c r="C540" t="s">
        <v>83</v>
      </c>
    </row>
    <row r="541" spans="2:3" x14ac:dyDescent="0.25">
      <c r="B541">
        <v>540</v>
      </c>
      <c r="C541" t="s">
        <v>84</v>
      </c>
    </row>
    <row r="542" spans="2:3" x14ac:dyDescent="0.25">
      <c r="B542">
        <v>541</v>
      </c>
      <c r="C542" t="s">
        <v>84</v>
      </c>
    </row>
    <row r="543" spans="2:3" x14ac:dyDescent="0.25">
      <c r="B543">
        <v>542</v>
      </c>
      <c r="C543" t="s">
        <v>83</v>
      </c>
    </row>
    <row r="544" spans="2:3" x14ac:dyDescent="0.25">
      <c r="B544">
        <v>543</v>
      </c>
      <c r="C544" t="s">
        <v>83</v>
      </c>
    </row>
    <row r="545" spans="2:3" x14ac:dyDescent="0.25">
      <c r="B545">
        <v>544</v>
      </c>
      <c r="C545" t="s">
        <v>83</v>
      </c>
    </row>
    <row r="546" spans="2:3" x14ac:dyDescent="0.25">
      <c r="B546">
        <v>545</v>
      </c>
      <c r="C546" t="s">
        <v>83</v>
      </c>
    </row>
    <row r="547" spans="2:3" x14ac:dyDescent="0.25">
      <c r="B547">
        <v>546</v>
      </c>
      <c r="C547" t="s">
        <v>83</v>
      </c>
    </row>
    <row r="548" spans="2:3" x14ac:dyDescent="0.25">
      <c r="B548">
        <v>547</v>
      </c>
      <c r="C548" t="s">
        <v>85</v>
      </c>
    </row>
    <row r="549" spans="2:3" x14ac:dyDescent="0.25">
      <c r="B549">
        <v>548</v>
      </c>
      <c r="C549" t="s">
        <v>84</v>
      </c>
    </row>
    <row r="550" spans="2:3" x14ac:dyDescent="0.25">
      <c r="B550">
        <v>549</v>
      </c>
      <c r="C550" t="s">
        <v>84</v>
      </c>
    </row>
    <row r="551" spans="2:3" x14ac:dyDescent="0.25">
      <c r="B551">
        <v>550</v>
      </c>
      <c r="C551" t="s">
        <v>83</v>
      </c>
    </row>
    <row r="552" spans="2:3" x14ac:dyDescent="0.25">
      <c r="B552">
        <v>551</v>
      </c>
      <c r="C552" t="s">
        <v>83</v>
      </c>
    </row>
    <row r="553" spans="2:3" x14ac:dyDescent="0.25">
      <c r="B553">
        <v>552</v>
      </c>
      <c r="C553" t="s">
        <v>83</v>
      </c>
    </row>
    <row r="554" spans="2:3" x14ac:dyDescent="0.25">
      <c r="B554">
        <v>553</v>
      </c>
      <c r="C554" t="s">
        <v>83</v>
      </c>
    </row>
    <row r="555" spans="2:3" x14ac:dyDescent="0.25">
      <c r="B555">
        <v>554</v>
      </c>
      <c r="C555" t="s">
        <v>83</v>
      </c>
    </row>
    <row r="556" spans="2:3" x14ac:dyDescent="0.25">
      <c r="B556">
        <v>555</v>
      </c>
      <c r="C556" t="s">
        <v>83</v>
      </c>
    </row>
    <row r="557" spans="2:3" x14ac:dyDescent="0.25">
      <c r="B557">
        <v>556</v>
      </c>
      <c r="C557" t="s">
        <v>83</v>
      </c>
    </row>
    <row r="558" spans="2:3" x14ac:dyDescent="0.25">
      <c r="B558">
        <v>557</v>
      </c>
      <c r="C558" t="s">
        <v>83</v>
      </c>
    </row>
    <row r="559" spans="2:3" x14ac:dyDescent="0.25">
      <c r="B559">
        <v>558</v>
      </c>
      <c r="C559" t="s">
        <v>83</v>
      </c>
    </row>
    <row r="560" spans="2:3" x14ac:dyDescent="0.25">
      <c r="B560">
        <v>559</v>
      </c>
      <c r="C560" t="s">
        <v>83</v>
      </c>
    </row>
    <row r="561" spans="2:3" x14ac:dyDescent="0.25">
      <c r="B561">
        <v>560</v>
      </c>
      <c r="C561" t="s">
        <v>83</v>
      </c>
    </row>
    <row r="562" spans="2:3" x14ac:dyDescent="0.25">
      <c r="B562">
        <v>561</v>
      </c>
      <c r="C562" t="s">
        <v>83</v>
      </c>
    </row>
    <row r="563" spans="2:3" x14ac:dyDescent="0.25">
      <c r="B563">
        <v>562</v>
      </c>
      <c r="C563" t="s">
        <v>83</v>
      </c>
    </row>
    <row r="564" spans="2:3" x14ac:dyDescent="0.25">
      <c r="B564">
        <v>563</v>
      </c>
      <c r="C564" t="s">
        <v>83</v>
      </c>
    </row>
    <row r="565" spans="2:3" x14ac:dyDescent="0.25">
      <c r="B565">
        <v>564</v>
      </c>
      <c r="C565" t="s">
        <v>83</v>
      </c>
    </row>
    <row r="566" spans="2:3" x14ac:dyDescent="0.25">
      <c r="B566">
        <v>565</v>
      </c>
      <c r="C566" t="s">
        <v>83</v>
      </c>
    </row>
    <row r="567" spans="2:3" x14ac:dyDescent="0.25">
      <c r="B567">
        <v>566</v>
      </c>
      <c r="C567" t="s">
        <v>83</v>
      </c>
    </row>
    <row r="568" spans="2:3" x14ac:dyDescent="0.25">
      <c r="B568">
        <v>567</v>
      </c>
      <c r="C568" t="s">
        <v>83</v>
      </c>
    </row>
    <row r="569" spans="2:3" x14ac:dyDescent="0.25">
      <c r="B569">
        <v>568</v>
      </c>
      <c r="C569" t="s">
        <v>83</v>
      </c>
    </row>
    <row r="570" spans="2:3" x14ac:dyDescent="0.25">
      <c r="B570">
        <v>569</v>
      </c>
      <c r="C570" t="s">
        <v>83</v>
      </c>
    </row>
    <row r="571" spans="2:3" x14ac:dyDescent="0.25">
      <c r="B571">
        <v>570</v>
      </c>
      <c r="C571" t="s">
        <v>83</v>
      </c>
    </row>
    <row r="572" spans="2:3" x14ac:dyDescent="0.25">
      <c r="B572">
        <v>571</v>
      </c>
      <c r="C572" t="s">
        <v>83</v>
      </c>
    </row>
    <row r="573" spans="2:3" x14ac:dyDescent="0.25">
      <c r="B573">
        <v>572</v>
      </c>
      <c r="C573" t="s">
        <v>83</v>
      </c>
    </row>
    <row r="574" spans="2:3" x14ac:dyDescent="0.25">
      <c r="B574">
        <v>573</v>
      </c>
      <c r="C574" t="s">
        <v>83</v>
      </c>
    </row>
    <row r="575" spans="2:3" x14ac:dyDescent="0.25">
      <c r="B575">
        <v>574</v>
      </c>
      <c r="C575" t="s">
        <v>83</v>
      </c>
    </row>
    <row r="576" spans="2:3" x14ac:dyDescent="0.25">
      <c r="B576">
        <v>575</v>
      </c>
      <c r="C576" t="s">
        <v>83</v>
      </c>
    </row>
    <row r="577" spans="2:3" x14ac:dyDescent="0.25">
      <c r="B577">
        <v>576</v>
      </c>
      <c r="C577" t="s">
        <v>83</v>
      </c>
    </row>
    <row r="578" spans="2:3" x14ac:dyDescent="0.25">
      <c r="B578">
        <v>577</v>
      </c>
      <c r="C578" t="s">
        <v>83</v>
      </c>
    </row>
    <row r="579" spans="2:3" x14ac:dyDescent="0.25">
      <c r="B579">
        <v>578</v>
      </c>
      <c r="C579" t="s">
        <v>83</v>
      </c>
    </row>
    <row r="580" spans="2:3" x14ac:dyDescent="0.25">
      <c r="B580">
        <v>579</v>
      </c>
      <c r="C580" t="s">
        <v>83</v>
      </c>
    </row>
    <row r="581" spans="2:3" x14ac:dyDescent="0.25">
      <c r="B581">
        <v>580</v>
      </c>
      <c r="C581" t="s">
        <v>83</v>
      </c>
    </row>
    <row r="582" spans="2:3" x14ac:dyDescent="0.25">
      <c r="B582">
        <v>581</v>
      </c>
      <c r="C582" t="s">
        <v>83</v>
      </c>
    </row>
    <row r="583" spans="2:3" x14ac:dyDescent="0.25">
      <c r="B583">
        <v>582</v>
      </c>
      <c r="C583" t="s">
        <v>83</v>
      </c>
    </row>
    <row r="584" spans="2:3" x14ac:dyDescent="0.25">
      <c r="B584">
        <v>583</v>
      </c>
      <c r="C584" t="s">
        <v>83</v>
      </c>
    </row>
    <row r="585" spans="2:3" x14ac:dyDescent="0.25">
      <c r="B585">
        <v>584</v>
      </c>
      <c r="C585" t="s">
        <v>83</v>
      </c>
    </row>
    <row r="586" spans="2:3" x14ac:dyDescent="0.25">
      <c r="B586">
        <v>585</v>
      </c>
      <c r="C586" t="s">
        <v>83</v>
      </c>
    </row>
    <row r="587" spans="2:3" x14ac:dyDescent="0.25">
      <c r="B587">
        <v>586</v>
      </c>
      <c r="C587" t="s">
        <v>83</v>
      </c>
    </row>
    <row r="588" spans="2:3" x14ac:dyDescent="0.25">
      <c r="B588">
        <v>587</v>
      </c>
      <c r="C588" t="s">
        <v>83</v>
      </c>
    </row>
    <row r="589" spans="2:3" x14ac:dyDescent="0.25">
      <c r="B589">
        <v>588</v>
      </c>
      <c r="C589" t="s">
        <v>83</v>
      </c>
    </row>
    <row r="590" spans="2:3" x14ac:dyDescent="0.25">
      <c r="B590">
        <v>589</v>
      </c>
      <c r="C590" t="s">
        <v>83</v>
      </c>
    </row>
    <row r="591" spans="2:3" x14ac:dyDescent="0.25">
      <c r="B591">
        <v>590</v>
      </c>
      <c r="C591" t="s">
        <v>83</v>
      </c>
    </row>
    <row r="592" spans="2:3" x14ac:dyDescent="0.25">
      <c r="B592">
        <v>591</v>
      </c>
      <c r="C592" t="s">
        <v>83</v>
      </c>
    </row>
    <row r="593" spans="2:3" x14ac:dyDescent="0.25">
      <c r="B593">
        <v>592</v>
      </c>
      <c r="C593" t="s">
        <v>83</v>
      </c>
    </row>
    <row r="594" spans="2:3" x14ac:dyDescent="0.25">
      <c r="B594">
        <v>593</v>
      </c>
      <c r="C594" t="s">
        <v>83</v>
      </c>
    </row>
    <row r="595" spans="2:3" x14ac:dyDescent="0.25">
      <c r="B595">
        <v>594</v>
      </c>
      <c r="C595" t="s">
        <v>83</v>
      </c>
    </row>
    <row r="596" spans="2:3" x14ac:dyDescent="0.25">
      <c r="B596">
        <v>595</v>
      </c>
      <c r="C596" t="s">
        <v>83</v>
      </c>
    </row>
    <row r="597" spans="2:3" x14ac:dyDescent="0.25">
      <c r="B597">
        <v>596</v>
      </c>
      <c r="C597" t="s">
        <v>83</v>
      </c>
    </row>
    <row r="598" spans="2:3" x14ac:dyDescent="0.25">
      <c r="B598">
        <v>597</v>
      </c>
      <c r="C598" t="s">
        <v>83</v>
      </c>
    </row>
    <row r="599" spans="2:3" x14ac:dyDescent="0.25">
      <c r="B599">
        <v>598</v>
      </c>
      <c r="C599" t="s">
        <v>83</v>
      </c>
    </row>
    <row r="600" spans="2:3" x14ac:dyDescent="0.25">
      <c r="B600">
        <v>599</v>
      </c>
      <c r="C600" t="s">
        <v>83</v>
      </c>
    </row>
    <row r="601" spans="2:3" x14ac:dyDescent="0.25">
      <c r="B601">
        <v>600</v>
      </c>
      <c r="C601" t="s">
        <v>83</v>
      </c>
    </row>
    <row r="602" spans="2:3" x14ac:dyDescent="0.25">
      <c r="B602">
        <v>601</v>
      </c>
      <c r="C602" t="s">
        <v>83</v>
      </c>
    </row>
    <row r="603" spans="2:3" x14ac:dyDescent="0.25">
      <c r="B603">
        <v>602</v>
      </c>
      <c r="C603" t="s">
        <v>83</v>
      </c>
    </row>
    <row r="604" spans="2:3" x14ac:dyDescent="0.25">
      <c r="B604">
        <v>603</v>
      </c>
      <c r="C604" t="s">
        <v>83</v>
      </c>
    </row>
    <row r="605" spans="2:3" x14ac:dyDescent="0.25">
      <c r="B605">
        <v>604</v>
      </c>
      <c r="C605" t="s">
        <v>83</v>
      </c>
    </row>
    <row r="606" spans="2:3" x14ac:dyDescent="0.25">
      <c r="B606">
        <v>605</v>
      </c>
      <c r="C606" t="s">
        <v>83</v>
      </c>
    </row>
    <row r="607" spans="2:3" x14ac:dyDescent="0.25">
      <c r="B607">
        <v>606</v>
      </c>
      <c r="C607" t="s">
        <v>83</v>
      </c>
    </row>
    <row r="608" spans="2:3" x14ac:dyDescent="0.25">
      <c r="B608">
        <v>607</v>
      </c>
      <c r="C608" t="s">
        <v>83</v>
      </c>
    </row>
    <row r="609" spans="2:3" x14ac:dyDescent="0.25">
      <c r="B609">
        <v>608</v>
      </c>
      <c r="C609" t="s">
        <v>83</v>
      </c>
    </row>
    <row r="610" spans="2:3" x14ac:dyDescent="0.25">
      <c r="B610">
        <v>609</v>
      </c>
      <c r="C610" t="s">
        <v>84</v>
      </c>
    </row>
    <row r="611" spans="2:3" x14ac:dyDescent="0.25">
      <c r="B611">
        <v>610</v>
      </c>
      <c r="C611" t="s">
        <v>84</v>
      </c>
    </row>
    <row r="612" spans="2:3" x14ac:dyDescent="0.25">
      <c r="B612">
        <v>611</v>
      </c>
      <c r="C612" t="s">
        <v>84</v>
      </c>
    </row>
    <row r="613" spans="2:3" x14ac:dyDescent="0.25">
      <c r="B613">
        <v>612</v>
      </c>
      <c r="C613" t="s">
        <v>84</v>
      </c>
    </row>
    <row r="614" spans="2:3" x14ac:dyDescent="0.25">
      <c r="B614">
        <v>613</v>
      </c>
      <c r="C614" t="s">
        <v>84</v>
      </c>
    </row>
    <row r="615" spans="2:3" x14ac:dyDescent="0.25">
      <c r="B615">
        <v>614</v>
      </c>
      <c r="C615" t="s">
        <v>84</v>
      </c>
    </row>
    <row r="616" spans="2:3" x14ac:dyDescent="0.25">
      <c r="B616">
        <v>615</v>
      </c>
      <c r="C616" t="s">
        <v>84</v>
      </c>
    </row>
    <row r="617" spans="2:3" x14ac:dyDescent="0.25">
      <c r="B617">
        <v>616</v>
      </c>
      <c r="C617" t="s">
        <v>84</v>
      </c>
    </row>
    <row r="618" spans="2:3" x14ac:dyDescent="0.25">
      <c r="B618">
        <v>617</v>
      </c>
      <c r="C618" t="s">
        <v>84</v>
      </c>
    </row>
    <row r="619" spans="2:3" x14ac:dyDescent="0.25">
      <c r="B619">
        <v>618</v>
      </c>
      <c r="C619" t="s">
        <v>84</v>
      </c>
    </row>
    <row r="620" spans="2:3" x14ac:dyDescent="0.25">
      <c r="B620">
        <v>619</v>
      </c>
      <c r="C620" t="s">
        <v>84</v>
      </c>
    </row>
    <row r="621" spans="2:3" x14ac:dyDescent="0.25">
      <c r="B621">
        <v>620</v>
      </c>
      <c r="C621" t="s">
        <v>84</v>
      </c>
    </row>
    <row r="622" spans="2:3" x14ac:dyDescent="0.25">
      <c r="B622">
        <v>621</v>
      </c>
      <c r="C622" t="s">
        <v>84</v>
      </c>
    </row>
    <row r="623" spans="2:3" x14ac:dyDescent="0.25">
      <c r="B623">
        <v>622</v>
      </c>
      <c r="C623" t="s">
        <v>84</v>
      </c>
    </row>
    <row r="624" spans="2:3" x14ac:dyDescent="0.25">
      <c r="B624">
        <v>623</v>
      </c>
      <c r="C624" t="s">
        <v>84</v>
      </c>
    </row>
    <row r="625" spans="2:3" x14ac:dyDescent="0.25">
      <c r="B625">
        <v>624</v>
      </c>
      <c r="C625" t="s">
        <v>84</v>
      </c>
    </row>
    <row r="626" spans="2:3" x14ac:dyDescent="0.25">
      <c r="B626">
        <v>625</v>
      </c>
      <c r="C626" t="s">
        <v>85</v>
      </c>
    </row>
    <row r="627" spans="2:3" x14ac:dyDescent="0.25">
      <c r="B627">
        <v>626</v>
      </c>
      <c r="C627" t="s">
        <v>85</v>
      </c>
    </row>
    <row r="628" spans="2:3" x14ac:dyDescent="0.25">
      <c r="B628">
        <v>627</v>
      </c>
      <c r="C628" t="s">
        <v>85</v>
      </c>
    </row>
    <row r="629" spans="2:3" x14ac:dyDescent="0.25">
      <c r="B629">
        <v>628</v>
      </c>
      <c r="C629" t="s">
        <v>85</v>
      </c>
    </row>
    <row r="630" spans="2:3" x14ac:dyDescent="0.25">
      <c r="B630">
        <v>629</v>
      </c>
      <c r="C630" t="s">
        <v>86</v>
      </c>
    </row>
    <row r="631" spans="2:3" x14ac:dyDescent="0.25">
      <c r="B631">
        <v>630</v>
      </c>
      <c r="C631" t="s">
        <v>83</v>
      </c>
    </row>
    <row r="632" spans="2:3" x14ac:dyDescent="0.25">
      <c r="B632">
        <v>631</v>
      </c>
      <c r="C632" t="s">
        <v>83</v>
      </c>
    </row>
    <row r="633" spans="2:3" x14ac:dyDescent="0.25">
      <c r="B633">
        <v>632</v>
      </c>
      <c r="C633" t="s">
        <v>83</v>
      </c>
    </row>
    <row r="634" spans="2:3" x14ac:dyDescent="0.25">
      <c r="B634">
        <v>633</v>
      </c>
      <c r="C634" t="s">
        <v>83</v>
      </c>
    </row>
    <row r="635" spans="2:3" x14ac:dyDescent="0.25">
      <c r="B635">
        <v>634</v>
      </c>
      <c r="C635" t="s">
        <v>83</v>
      </c>
    </row>
    <row r="636" spans="2:3" x14ac:dyDescent="0.25">
      <c r="B636">
        <v>635</v>
      </c>
      <c r="C636" t="s">
        <v>84</v>
      </c>
    </row>
    <row r="637" spans="2:3" x14ac:dyDescent="0.25">
      <c r="B637">
        <v>636</v>
      </c>
      <c r="C637" t="s">
        <v>84</v>
      </c>
    </row>
    <row r="638" spans="2:3" x14ac:dyDescent="0.25">
      <c r="B638">
        <v>637</v>
      </c>
      <c r="C638" t="s">
        <v>84</v>
      </c>
    </row>
    <row r="639" spans="2:3" x14ac:dyDescent="0.25">
      <c r="B639">
        <v>638</v>
      </c>
      <c r="C639" t="s">
        <v>84</v>
      </c>
    </row>
    <row r="640" spans="2:3" x14ac:dyDescent="0.25">
      <c r="B640">
        <v>639</v>
      </c>
      <c r="C640" t="s">
        <v>84</v>
      </c>
    </row>
    <row r="641" spans="2:3" x14ac:dyDescent="0.25">
      <c r="B641">
        <v>640</v>
      </c>
      <c r="C641" t="s">
        <v>84</v>
      </c>
    </row>
    <row r="642" spans="2:3" x14ac:dyDescent="0.25">
      <c r="B642">
        <v>641</v>
      </c>
      <c r="C642" t="s">
        <v>84</v>
      </c>
    </row>
    <row r="643" spans="2:3" x14ac:dyDescent="0.25">
      <c r="B643">
        <v>642</v>
      </c>
      <c r="C643" t="s">
        <v>84</v>
      </c>
    </row>
    <row r="644" spans="2:3" x14ac:dyDescent="0.25">
      <c r="B644">
        <v>643</v>
      </c>
      <c r="C644" t="s">
        <v>84</v>
      </c>
    </row>
    <row r="645" spans="2:3" x14ac:dyDescent="0.25">
      <c r="B645">
        <v>644</v>
      </c>
      <c r="C645" t="s">
        <v>84</v>
      </c>
    </row>
    <row r="646" spans="2:3" x14ac:dyDescent="0.25">
      <c r="B646">
        <v>645</v>
      </c>
      <c r="C646" t="s">
        <v>84</v>
      </c>
    </row>
    <row r="647" spans="2:3" x14ac:dyDescent="0.25">
      <c r="B647">
        <v>646</v>
      </c>
      <c r="C647" t="s">
        <v>84</v>
      </c>
    </row>
    <row r="648" spans="2:3" x14ac:dyDescent="0.25">
      <c r="B648">
        <v>647</v>
      </c>
      <c r="C648" t="s">
        <v>84</v>
      </c>
    </row>
    <row r="649" spans="2:3" x14ac:dyDescent="0.25">
      <c r="B649">
        <v>648</v>
      </c>
      <c r="C649" t="s">
        <v>83</v>
      </c>
    </row>
    <row r="650" spans="2:3" x14ac:dyDescent="0.25">
      <c r="B650">
        <v>649</v>
      </c>
      <c r="C650" t="s">
        <v>83</v>
      </c>
    </row>
    <row r="651" spans="2:3" x14ac:dyDescent="0.25">
      <c r="B651">
        <v>650</v>
      </c>
      <c r="C651" t="s">
        <v>83</v>
      </c>
    </row>
    <row r="652" spans="2:3" x14ac:dyDescent="0.25">
      <c r="B652">
        <v>651</v>
      </c>
      <c r="C652" t="s">
        <v>83</v>
      </c>
    </row>
    <row r="653" spans="2:3" x14ac:dyDescent="0.25">
      <c r="B653">
        <v>652</v>
      </c>
      <c r="C653" t="s">
        <v>83</v>
      </c>
    </row>
    <row r="654" spans="2:3" x14ac:dyDescent="0.25">
      <c r="B654">
        <v>653</v>
      </c>
      <c r="C654" t="s">
        <v>83</v>
      </c>
    </row>
    <row r="655" spans="2:3" x14ac:dyDescent="0.25">
      <c r="B655">
        <v>654</v>
      </c>
      <c r="C655" t="s">
        <v>84</v>
      </c>
    </row>
    <row r="656" spans="2:3" x14ac:dyDescent="0.25">
      <c r="B656">
        <v>655</v>
      </c>
      <c r="C656" t="s">
        <v>84</v>
      </c>
    </row>
    <row r="657" spans="2:3" x14ac:dyDescent="0.25">
      <c r="B657">
        <v>656</v>
      </c>
      <c r="C657" t="s">
        <v>84</v>
      </c>
    </row>
    <row r="658" spans="2:3" x14ac:dyDescent="0.25">
      <c r="B658">
        <v>657</v>
      </c>
      <c r="C658" t="s">
        <v>83</v>
      </c>
    </row>
    <row r="659" spans="2:3" x14ac:dyDescent="0.25">
      <c r="B659">
        <v>658</v>
      </c>
      <c r="C659" t="s">
        <v>83</v>
      </c>
    </row>
    <row r="660" spans="2:3" x14ac:dyDescent="0.25">
      <c r="B660">
        <v>659</v>
      </c>
      <c r="C660" t="s">
        <v>83</v>
      </c>
    </row>
    <row r="661" spans="2:3" x14ac:dyDescent="0.25">
      <c r="B661">
        <v>660</v>
      </c>
      <c r="C661" t="s">
        <v>83</v>
      </c>
    </row>
    <row r="662" spans="2:3" x14ac:dyDescent="0.25">
      <c r="B662">
        <v>661</v>
      </c>
      <c r="C662" t="s">
        <v>85</v>
      </c>
    </row>
    <row r="663" spans="2:3" x14ac:dyDescent="0.25">
      <c r="B663">
        <v>662</v>
      </c>
      <c r="C663" t="s">
        <v>85</v>
      </c>
    </row>
    <row r="664" spans="2:3" x14ac:dyDescent="0.25">
      <c r="B664">
        <v>663</v>
      </c>
      <c r="C664" t="s">
        <v>85</v>
      </c>
    </row>
    <row r="665" spans="2:3" x14ac:dyDescent="0.25">
      <c r="B665">
        <v>664</v>
      </c>
      <c r="C665" t="s">
        <v>85</v>
      </c>
    </row>
    <row r="666" spans="2:3" x14ac:dyDescent="0.25">
      <c r="B666">
        <v>665</v>
      </c>
      <c r="C666" t="s">
        <v>84</v>
      </c>
    </row>
    <row r="667" spans="2:3" x14ac:dyDescent="0.25">
      <c r="B667">
        <v>666</v>
      </c>
      <c r="C667" t="s">
        <v>84</v>
      </c>
    </row>
    <row r="668" spans="2:3" x14ac:dyDescent="0.25">
      <c r="B668">
        <v>667</v>
      </c>
      <c r="C668" t="s">
        <v>84</v>
      </c>
    </row>
    <row r="669" spans="2:3" x14ac:dyDescent="0.25">
      <c r="B669">
        <v>668</v>
      </c>
      <c r="C669" t="s">
        <v>84</v>
      </c>
    </row>
    <row r="670" spans="2:3" x14ac:dyDescent="0.25">
      <c r="B670">
        <v>669</v>
      </c>
      <c r="C670" t="s">
        <v>84</v>
      </c>
    </row>
    <row r="671" spans="2:3" x14ac:dyDescent="0.25">
      <c r="B671">
        <v>670</v>
      </c>
      <c r="C671" t="s">
        <v>84</v>
      </c>
    </row>
    <row r="672" spans="2:3" x14ac:dyDescent="0.25">
      <c r="B672">
        <v>671</v>
      </c>
      <c r="C672" t="s">
        <v>84</v>
      </c>
    </row>
    <row r="673" spans="2:3" x14ac:dyDescent="0.25">
      <c r="B673">
        <v>672</v>
      </c>
      <c r="C673" t="s">
        <v>84</v>
      </c>
    </row>
    <row r="674" spans="2:3" x14ac:dyDescent="0.25">
      <c r="B674">
        <v>673</v>
      </c>
      <c r="C674" t="s">
        <v>84</v>
      </c>
    </row>
    <row r="675" spans="2:3" x14ac:dyDescent="0.25">
      <c r="B675">
        <v>674</v>
      </c>
      <c r="C675" t="s">
        <v>84</v>
      </c>
    </row>
    <row r="676" spans="2:3" x14ac:dyDescent="0.25">
      <c r="B676">
        <v>675</v>
      </c>
      <c r="C676" t="s">
        <v>84</v>
      </c>
    </row>
    <row r="677" spans="2:3" x14ac:dyDescent="0.25">
      <c r="B677">
        <v>676</v>
      </c>
      <c r="C677" t="s">
        <v>84</v>
      </c>
    </row>
    <row r="678" spans="2:3" x14ac:dyDescent="0.25">
      <c r="B678">
        <v>677</v>
      </c>
      <c r="C678" t="s">
        <v>84</v>
      </c>
    </row>
    <row r="679" spans="2:3" x14ac:dyDescent="0.25">
      <c r="B679">
        <v>678</v>
      </c>
      <c r="C679" t="s">
        <v>84</v>
      </c>
    </row>
    <row r="680" spans="2:3" x14ac:dyDescent="0.25">
      <c r="B680">
        <v>679</v>
      </c>
      <c r="C680" t="s">
        <v>83</v>
      </c>
    </row>
    <row r="681" spans="2:3" x14ac:dyDescent="0.25">
      <c r="B681">
        <v>680</v>
      </c>
      <c r="C681" t="s">
        <v>83</v>
      </c>
    </row>
    <row r="682" spans="2:3" x14ac:dyDescent="0.25">
      <c r="B682">
        <v>681</v>
      </c>
      <c r="C682" t="s">
        <v>83</v>
      </c>
    </row>
    <row r="683" spans="2:3" x14ac:dyDescent="0.25">
      <c r="B683">
        <v>682</v>
      </c>
      <c r="C683" t="s">
        <v>83</v>
      </c>
    </row>
    <row r="684" spans="2:3" x14ac:dyDescent="0.25">
      <c r="B684">
        <v>683</v>
      </c>
      <c r="C684" t="s">
        <v>83</v>
      </c>
    </row>
    <row r="685" spans="2:3" x14ac:dyDescent="0.25">
      <c r="B685">
        <v>684</v>
      </c>
      <c r="C685" t="s">
        <v>84</v>
      </c>
    </row>
    <row r="686" spans="2:3" x14ac:dyDescent="0.25">
      <c r="B686">
        <v>685</v>
      </c>
      <c r="C686" t="s">
        <v>83</v>
      </c>
    </row>
    <row r="687" spans="2:3" x14ac:dyDescent="0.25">
      <c r="B687">
        <v>686</v>
      </c>
      <c r="C687" t="s">
        <v>83</v>
      </c>
    </row>
    <row r="688" spans="2:3" x14ac:dyDescent="0.25">
      <c r="B688">
        <v>687</v>
      </c>
      <c r="C688" t="s">
        <v>83</v>
      </c>
    </row>
    <row r="689" spans="2:3" x14ac:dyDescent="0.25">
      <c r="B689">
        <v>688</v>
      </c>
      <c r="C689" t="s">
        <v>83</v>
      </c>
    </row>
    <row r="690" spans="2:3" x14ac:dyDescent="0.25">
      <c r="B690">
        <v>689</v>
      </c>
      <c r="C690" t="s">
        <v>83</v>
      </c>
    </row>
    <row r="691" spans="2:3" x14ac:dyDescent="0.25">
      <c r="B691">
        <v>690</v>
      </c>
      <c r="C691" t="s">
        <v>84</v>
      </c>
    </row>
    <row r="692" spans="2:3" x14ac:dyDescent="0.25">
      <c r="B692">
        <v>691</v>
      </c>
      <c r="C692" t="s">
        <v>84</v>
      </c>
    </row>
    <row r="693" spans="2:3" x14ac:dyDescent="0.25">
      <c r="B693">
        <v>692</v>
      </c>
      <c r="C693" t="s">
        <v>83</v>
      </c>
    </row>
    <row r="694" spans="2:3" x14ac:dyDescent="0.25">
      <c r="B694">
        <v>693</v>
      </c>
      <c r="C694" t="s">
        <v>84</v>
      </c>
    </row>
    <row r="695" spans="2:3" x14ac:dyDescent="0.25">
      <c r="B695">
        <v>694</v>
      </c>
      <c r="C695" t="s">
        <v>83</v>
      </c>
    </row>
    <row r="696" spans="2:3" x14ac:dyDescent="0.25">
      <c r="B696">
        <v>695</v>
      </c>
      <c r="C696" t="s">
        <v>83</v>
      </c>
    </row>
    <row r="697" spans="2:3" x14ac:dyDescent="0.25">
      <c r="B697">
        <v>696</v>
      </c>
      <c r="C697" t="s">
        <v>83</v>
      </c>
    </row>
    <row r="698" spans="2:3" x14ac:dyDescent="0.25">
      <c r="B698">
        <v>697</v>
      </c>
      <c r="C698" t="s">
        <v>84</v>
      </c>
    </row>
    <row r="699" spans="2:3" x14ac:dyDescent="0.25">
      <c r="B699">
        <v>698</v>
      </c>
      <c r="C699" t="s">
        <v>83</v>
      </c>
    </row>
    <row r="700" spans="2:3" x14ac:dyDescent="0.25">
      <c r="B700">
        <v>699</v>
      </c>
      <c r="C700" t="s">
        <v>83</v>
      </c>
    </row>
    <row r="701" spans="2:3" x14ac:dyDescent="0.25">
      <c r="B701">
        <v>700</v>
      </c>
      <c r="C701" t="s">
        <v>83</v>
      </c>
    </row>
    <row r="702" spans="2:3" x14ac:dyDescent="0.25">
      <c r="B702">
        <v>701</v>
      </c>
      <c r="C702" t="s">
        <v>83</v>
      </c>
    </row>
    <row r="703" spans="2:3" x14ac:dyDescent="0.25">
      <c r="B703">
        <v>702</v>
      </c>
      <c r="C703" t="s">
        <v>84</v>
      </c>
    </row>
    <row r="704" spans="2:3" x14ac:dyDescent="0.25">
      <c r="B704">
        <v>703</v>
      </c>
      <c r="C704" t="s">
        <v>83</v>
      </c>
    </row>
    <row r="705" spans="2:3" x14ac:dyDescent="0.25">
      <c r="B705">
        <v>704</v>
      </c>
      <c r="C705" t="s">
        <v>84</v>
      </c>
    </row>
    <row r="706" spans="2:3" x14ac:dyDescent="0.25">
      <c r="B706">
        <v>705</v>
      </c>
      <c r="C706" t="s">
        <v>84</v>
      </c>
    </row>
    <row r="707" spans="2:3" x14ac:dyDescent="0.25">
      <c r="B707">
        <v>706</v>
      </c>
      <c r="C707" t="s">
        <v>84</v>
      </c>
    </row>
    <row r="708" spans="2:3" x14ac:dyDescent="0.25">
      <c r="B708">
        <v>707</v>
      </c>
      <c r="C708" t="s">
        <v>83</v>
      </c>
    </row>
    <row r="709" spans="2:3" x14ac:dyDescent="0.25">
      <c r="B709">
        <v>708</v>
      </c>
      <c r="C709" t="s">
        <v>83</v>
      </c>
    </row>
    <row r="710" spans="2:3" x14ac:dyDescent="0.25">
      <c r="B710">
        <v>709</v>
      </c>
      <c r="C710" t="s">
        <v>85</v>
      </c>
    </row>
    <row r="711" spans="2:3" x14ac:dyDescent="0.25">
      <c r="B711">
        <v>710</v>
      </c>
      <c r="C711" t="s">
        <v>85</v>
      </c>
    </row>
    <row r="712" spans="2:3" x14ac:dyDescent="0.25">
      <c r="B712">
        <v>711</v>
      </c>
      <c r="C712" t="s">
        <v>83</v>
      </c>
    </row>
    <row r="713" spans="2:3" x14ac:dyDescent="0.25">
      <c r="B713">
        <v>712</v>
      </c>
      <c r="C713" t="s">
        <v>85</v>
      </c>
    </row>
    <row r="714" spans="2:3" x14ac:dyDescent="0.25">
      <c r="B714">
        <v>713</v>
      </c>
      <c r="C714" t="s">
        <v>85</v>
      </c>
    </row>
    <row r="715" spans="2:3" x14ac:dyDescent="0.25">
      <c r="B715">
        <v>714</v>
      </c>
      <c r="C715" t="s">
        <v>85</v>
      </c>
    </row>
    <row r="716" spans="2:3" x14ac:dyDescent="0.25">
      <c r="B716">
        <v>715</v>
      </c>
      <c r="C716" t="s">
        <v>84</v>
      </c>
    </row>
    <row r="717" spans="2:3" x14ac:dyDescent="0.25">
      <c r="B717">
        <v>716</v>
      </c>
      <c r="C717" t="s">
        <v>85</v>
      </c>
    </row>
    <row r="718" spans="2:3" x14ac:dyDescent="0.25">
      <c r="B718">
        <v>717</v>
      </c>
      <c r="C718" t="s">
        <v>84</v>
      </c>
    </row>
    <row r="719" spans="2:3" x14ac:dyDescent="0.25">
      <c r="B719">
        <v>718</v>
      </c>
      <c r="C719" t="s">
        <v>84</v>
      </c>
    </row>
    <row r="720" spans="2:3" x14ac:dyDescent="0.25">
      <c r="B720">
        <v>719</v>
      </c>
      <c r="C720" t="s">
        <v>85</v>
      </c>
    </row>
    <row r="721" spans="2:3" x14ac:dyDescent="0.25">
      <c r="B721">
        <v>720</v>
      </c>
      <c r="C721" t="s">
        <v>84</v>
      </c>
    </row>
    <row r="722" spans="2:3" x14ac:dyDescent="0.25">
      <c r="B722">
        <v>721</v>
      </c>
      <c r="C722" t="s">
        <v>84</v>
      </c>
    </row>
    <row r="723" spans="2:3" x14ac:dyDescent="0.25">
      <c r="B723">
        <v>722</v>
      </c>
      <c r="C723" t="s">
        <v>84</v>
      </c>
    </row>
    <row r="724" spans="2:3" x14ac:dyDescent="0.25">
      <c r="B724">
        <v>723</v>
      </c>
      <c r="C724" t="s">
        <v>84</v>
      </c>
    </row>
    <row r="725" spans="2:3" x14ac:dyDescent="0.25">
      <c r="B725">
        <v>724</v>
      </c>
      <c r="C725" t="s">
        <v>83</v>
      </c>
    </row>
    <row r="726" spans="2:3" x14ac:dyDescent="0.25">
      <c r="B726">
        <v>725</v>
      </c>
      <c r="C726" t="s">
        <v>85</v>
      </c>
    </row>
    <row r="727" spans="2:3" x14ac:dyDescent="0.25">
      <c r="B727">
        <v>726</v>
      </c>
      <c r="C727" t="s">
        <v>84</v>
      </c>
    </row>
    <row r="728" spans="2:3" x14ac:dyDescent="0.25">
      <c r="B728">
        <v>727</v>
      </c>
      <c r="C728" t="s">
        <v>84</v>
      </c>
    </row>
    <row r="729" spans="2:3" x14ac:dyDescent="0.25">
      <c r="B729">
        <v>728</v>
      </c>
      <c r="C729" t="s">
        <v>84</v>
      </c>
    </row>
    <row r="730" spans="2:3" x14ac:dyDescent="0.25">
      <c r="B730">
        <v>729</v>
      </c>
      <c r="C730" t="s">
        <v>84</v>
      </c>
    </row>
    <row r="731" spans="2:3" x14ac:dyDescent="0.25">
      <c r="B731">
        <v>730</v>
      </c>
      <c r="C731" t="s">
        <v>84</v>
      </c>
    </row>
    <row r="732" spans="2:3" x14ac:dyDescent="0.25">
      <c r="B732">
        <v>731</v>
      </c>
      <c r="C732" t="s">
        <v>84</v>
      </c>
    </row>
    <row r="733" spans="2:3" x14ac:dyDescent="0.25">
      <c r="B733">
        <v>732</v>
      </c>
      <c r="C733" t="s">
        <v>84</v>
      </c>
    </row>
    <row r="734" spans="2:3" x14ac:dyDescent="0.25">
      <c r="B734">
        <v>733</v>
      </c>
      <c r="C734" t="s">
        <v>84</v>
      </c>
    </row>
    <row r="735" spans="2:3" x14ac:dyDescent="0.25">
      <c r="B735">
        <v>734</v>
      </c>
      <c r="C735" t="s">
        <v>84</v>
      </c>
    </row>
    <row r="736" spans="2:3" x14ac:dyDescent="0.25">
      <c r="B736">
        <v>735</v>
      </c>
      <c r="C736" t="s">
        <v>84</v>
      </c>
    </row>
    <row r="737" spans="2:3" x14ac:dyDescent="0.25">
      <c r="B737">
        <v>736</v>
      </c>
      <c r="C737" t="s">
        <v>84</v>
      </c>
    </row>
    <row r="738" spans="2:3" x14ac:dyDescent="0.25">
      <c r="B738">
        <v>737</v>
      </c>
      <c r="C738" t="s">
        <v>84</v>
      </c>
    </row>
    <row r="739" spans="2:3" x14ac:dyDescent="0.25">
      <c r="B739">
        <v>738</v>
      </c>
      <c r="C739" t="s">
        <v>84</v>
      </c>
    </row>
    <row r="740" spans="2:3" x14ac:dyDescent="0.25">
      <c r="B740">
        <v>739</v>
      </c>
      <c r="C740" t="s">
        <v>84</v>
      </c>
    </row>
    <row r="741" spans="2:3" x14ac:dyDescent="0.25">
      <c r="B741">
        <v>740</v>
      </c>
      <c r="C741" t="s">
        <v>84</v>
      </c>
    </row>
    <row r="742" spans="2:3" x14ac:dyDescent="0.25">
      <c r="B742">
        <v>741</v>
      </c>
      <c r="C742" t="s">
        <v>84</v>
      </c>
    </row>
    <row r="743" spans="2:3" x14ac:dyDescent="0.25">
      <c r="B743">
        <v>742</v>
      </c>
      <c r="C743" t="s">
        <v>84</v>
      </c>
    </row>
    <row r="744" spans="2:3" x14ac:dyDescent="0.25">
      <c r="B744">
        <v>743</v>
      </c>
      <c r="C744" t="s">
        <v>84</v>
      </c>
    </row>
    <row r="745" spans="2:3" x14ac:dyDescent="0.25">
      <c r="B745">
        <v>744</v>
      </c>
      <c r="C745" t="s">
        <v>84</v>
      </c>
    </row>
    <row r="746" spans="2:3" x14ac:dyDescent="0.25">
      <c r="B746">
        <v>745</v>
      </c>
      <c r="C746" t="s">
        <v>84</v>
      </c>
    </row>
    <row r="747" spans="2:3" x14ac:dyDescent="0.25">
      <c r="B747">
        <v>746</v>
      </c>
      <c r="C747" t="s">
        <v>84</v>
      </c>
    </row>
    <row r="748" spans="2:3" x14ac:dyDescent="0.25">
      <c r="B748">
        <v>747</v>
      </c>
      <c r="C748" t="s">
        <v>84</v>
      </c>
    </row>
    <row r="749" spans="2:3" x14ac:dyDescent="0.25">
      <c r="B749">
        <v>748</v>
      </c>
      <c r="C749" t="s">
        <v>84</v>
      </c>
    </row>
    <row r="750" spans="2:3" x14ac:dyDescent="0.25">
      <c r="B750">
        <v>749</v>
      </c>
      <c r="C750" t="s">
        <v>84</v>
      </c>
    </row>
    <row r="751" spans="2:3" x14ac:dyDescent="0.25">
      <c r="B751">
        <v>750</v>
      </c>
      <c r="C751" t="s">
        <v>84</v>
      </c>
    </row>
    <row r="752" spans="2:3" x14ac:dyDescent="0.25">
      <c r="B752">
        <v>751</v>
      </c>
      <c r="C752" t="s">
        <v>84</v>
      </c>
    </row>
    <row r="753" spans="2:3" x14ac:dyDescent="0.25">
      <c r="B753">
        <v>752</v>
      </c>
      <c r="C753" t="s">
        <v>84</v>
      </c>
    </row>
    <row r="754" spans="2:3" x14ac:dyDescent="0.25">
      <c r="B754">
        <v>753</v>
      </c>
      <c r="C754" t="s">
        <v>83</v>
      </c>
    </row>
    <row r="755" spans="2:3" x14ac:dyDescent="0.25">
      <c r="B755">
        <v>754</v>
      </c>
      <c r="C755" t="s">
        <v>84</v>
      </c>
    </row>
    <row r="756" spans="2:3" x14ac:dyDescent="0.25">
      <c r="B756">
        <v>755</v>
      </c>
      <c r="C756" t="s">
        <v>84</v>
      </c>
    </row>
    <row r="757" spans="2:3" x14ac:dyDescent="0.25">
      <c r="B757">
        <v>756</v>
      </c>
      <c r="C757" t="s">
        <v>83</v>
      </c>
    </row>
    <row r="758" spans="2:3" x14ac:dyDescent="0.25">
      <c r="B758">
        <v>757</v>
      </c>
      <c r="C758" t="s">
        <v>85</v>
      </c>
    </row>
    <row r="759" spans="2:3" x14ac:dyDescent="0.25">
      <c r="B759">
        <v>758</v>
      </c>
      <c r="C759" t="s">
        <v>85</v>
      </c>
    </row>
    <row r="760" spans="2:3" x14ac:dyDescent="0.25">
      <c r="B760">
        <v>759</v>
      </c>
      <c r="C760" t="s">
        <v>85</v>
      </c>
    </row>
    <row r="761" spans="2:3" x14ac:dyDescent="0.25">
      <c r="B761">
        <v>760</v>
      </c>
      <c r="C761" t="s">
        <v>85</v>
      </c>
    </row>
    <row r="762" spans="2:3" x14ac:dyDescent="0.25">
      <c r="B762">
        <v>761</v>
      </c>
      <c r="C762" t="s">
        <v>85</v>
      </c>
    </row>
    <row r="763" spans="2:3" x14ac:dyDescent="0.25">
      <c r="B763">
        <v>762</v>
      </c>
      <c r="C763" t="s">
        <v>85</v>
      </c>
    </row>
    <row r="764" spans="2:3" x14ac:dyDescent="0.25">
      <c r="B764">
        <v>763</v>
      </c>
      <c r="C764" t="s">
        <v>85</v>
      </c>
    </row>
    <row r="765" spans="2:3" x14ac:dyDescent="0.25">
      <c r="B765">
        <v>764</v>
      </c>
      <c r="C765" t="s">
        <v>85</v>
      </c>
    </row>
    <row r="766" spans="2:3" x14ac:dyDescent="0.25">
      <c r="B766">
        <v>765</v>
      </c>
      <c r="C766" t="s">
        <v>85</v>
      </c>
    </row>
    <row r="767" spans="2:3" x14ac:dyDescent="0.25">
      <c r="B767">
        <v>766</v>
      </c>
      <c r="C767" t="s">
        <v>85</v>
      </c>
    </row>
    <row r="768" spans="2:3" x14ac:dyDescent="0.25">
      <c r="B768">
        <v>767</v>
      </c>
      <c r="C768" t="s">
        <v>85</v>
      </c>
    </row>
    <row r="769" spans="2:3" x14ac:dyDescent="0.25">
      <c r="B769">
        <v>768</v>
      </c>
      <c r="C769" t="s">
        <v>83</v>
      </c>
    </row>
    <row r="770" spans="2:3" x14ac:dyDescent="0.25">
      <c r="B770">
        <v>769</v>
      </c>
      <c r="C770" t="s">
        <v>84</v>
      </c>
    </row>
    <row r="771" spans="2:3" x14ac:dyDescent="0.25">
      <c r="B771">
        <v>770</v>
      </c>
      <c r="C771" t="s">
        <v>84</v>
      </c>
    </row>
    <row r="772" spans="2:3" x14ac:dyDescent="0.25">
      <c r="B772">
        <v>771</v>
      </c>
      <c r="C772" t="s">
        <v>83</v>
      </c>
    </row>
    <row r="773" spans="2:3" x14ac:dyDescent="0.25">
      <c r="B773">
        <v>772</v>
      </c>
      <c r="C773" t="s">
        <v>83</v>
      </c>
    </row>
    <row r="774" spans="2:3" x14ac:dyDescent="0.25">
      <c r="B774">
        <v>773</v>
      </c>
      <c r="C774" t="s">
        <v>83</v>
      </c>
    </row>
    <row r="775" spans="2:3" x14ac:dyDescent="0.25">
      <c r="B775">
        <v>774</v>
      </c>
      <c r="C775" t="s">
        <v>84</v>
      </c>
    </row>
    <row r="776" spans="2:3" x14ac:dyDescent="0.25">
      <c r="B776">
        <v>775</v>
      </c>
      <c r="C776" t="s">
        <v>83</v>
      </c>
    </row>
    <row r="777" spans="2:3" x14ac:dyDescent="0.25">
      <c r="B777">
        <v>776</v>
      </c>
      <c r="C777" t="s">
        <v>83</v>
      </c>
    </row>
    <row r="778" spans="2:3" x14ac:dyDescent="0.25">
      <c r="B778">
        <v>777</v>
      </c>
      <c r="C778" t="s">
        <v>83</v>
      </c>
    </row>
    <row r="779" spans="2:3" x14ac:dyDescent="0.25">
      <c r="B779">
        <v>778</v>
      </c>
      <c r="C779" t="s">
        <v>83</v>
      </c>
    </row>
    <row r="780" spans="2:3" x14ac:dyDescent="0.25">
      <c r="B780">
        <v>779</v>
      </c>
      <c r="C780" t="s">
        <v>83</v>
      </c>
    </row>
    <row r="781" spans="2:3" x14ac:dyDescent="0.25">
      <c r="B781">
        <v>780</v>
      </c>
      <c r="C781" t="s">
        <v>83</v>
      </c>
    </row>
    <row r="782" spans="2:3" x14ac:dyDescent="0.25">
      <c r="B782">
        <v>781</v>
      </c>
      <c r="C782" t="s">
        <v>83</v>
      </c>
    </row>
    <row r="783" spans="2:3" x14ac:dyDescent="0.25">
      <c r="B783">
        <v>782</v>
      </c>
      <c r="C783" t="s">
        <v>83</v>
      </c>
    </row>
    <row r="784" spans="2:3" x14ac:dyDescent="0.25">
      <c r="B784">
        <v>783</v>
      </c>
      <c r="C784" t="s">
        <v>83</v>
      </c>
    </row>
    <row r="785" spans="2:3" x14ac:dyDescent="0.25">
      <c r="B785">
        <v>784</v>
      </c>
      <c r="C785" t="s">
        <v>83</v>
      </c>
    </row>
    <row r="786" spans="2:3" x14ac:dyDescent="0.25">
      <c r="B786">
        <v>785</v>
      </c>
      <c r="C786" t="s">
        <v>83</v>
      </c>
    </row>
    <row r="787" spans="2:3" x14ac:dyDescent="0.25">
      <c r="B787">
        <v>786</v>
      </c>
      <c r="C787" t="s">
        <v>83</v>
      </c>
    </row>
    <row r="788" spans="2:3" x14ac:dyDescent="0.25">
      <c r="B788">
        <v>787</v>
      </c>
      <c r="C788" t="s">
        <v>83</v>
      </c>
    </row>
    <row r="789" spans="2:3" x14ac:dyDescent="0.25">
      <c r="B789">
        <v>788</v>
      </c>
      <c r="C789" t="s">
        <v>83</v>
      </c>
    </row>
    <row r="790" spans="2:3" x14ac:dyDescent="0.25">
      <c r="B790">
        <v>789</v>
      </c>
      <c r="C790" t="s">
        <v>83</v>
      </c>
    </row>
    <row r="791" spans="2:3" x14ac:dyDescent="0.25">
      <c r="B791">
        <v>790</v>
      </c>
      <c r="C791" t="s">
        <v>83</v>
      </c>
    </row>
    <row r="792" spans="2:3" x14ac:dyDescent="0.25">
      <c r="B792">
        <v>791</v>
      </c>
      <c r="C792" t="s">
        <v>83</v>
      </c>
    </row>
    <row r="793" spans="2:3" x14ac:dyDescent="0.25">
      <c r="B793">
        <v>792</v>
      </c>
      <c r="C793" t="s">
        <v>83</v>
      </c>
    </row>
    <row r="794" spans="2:3" x14ac:dyDescent="0.25">
      <c r="B794">
        <v>793</v>
      </c>
      <c r="C794" t="s">
        <v>83</v>
      </c>
    </row>
    <row r="795" spans="2:3" x14ac:dyDescent="0.25">
      <c r="B795">
        <v>794</v>
      </c>
      <c r="C795" t="s">
        <v>84</v>
      </c>
    </row>
    <row r="796" spans="2:3" x14ac:dyDescent="0.25">
      <c r="B796">
        <v>795</v>
      </c>
      <c r="C796" t="s">
        <v>84</v>
      </c>
    </row>
    <row r="797" spans="2:3" x14ac:dyDescent="0.25">
      <c r="B797">
        <v>796</v>
      </c>
      <c r="C797" t="s">
        <v>84</v>
      </c>
    </row>
    <row r="798" spans="2:3" x14ac:dyDescent="0.25">
      <c r="B798">
        <v>797</v>
      </c>
      <c r="C798" t="s">
        <v>83</v>
      </c>
    </row>
    <row r="799" spans="2:3" x14ac:dyDescent="0.25">
      <c r="B799">
        <v>798</v>
      </c>
      <c r="C799" t="s">
        <v>83</v>
      </c>
    </row>
    <row r="800" spans="2:3" x14ac:dyDescent="0.25">
      <c r="B800">
        <v>799</v>
      </c>
      <c r="C800" t="s">
        <v>85</v>
      </c>
    </row>
    <row r="801" spans="2:3" x14ac:dyDescent="0.25">
      <c r="B801">
        <v>800</v>
      </c>
      <c r="C801" t="s">
        <v>85</v>
      </c>
    </row>
    <row r="802" spans="2:3" x14ac:dyDescent="0.25">
      <c r="B802">
        <v>801</v>
      </c>
      <c r="C802" t="s">
        <v>85</v>
      </c>
    </row>
    <row r="803" spans="2:3" x14ac:dyDescent="0.25">
      <c r="B803">
        <v>802</v>
      </c>
      <c r="C803" t="s">
        <v>85</v>
      </c>
    </row>
    <row r="804" spans="2:3" x14ac:dyDescent="0.25">
      <c r="B804">
        <v>803</v>
      </c>
      <c r="C804" t="s">
        <v>83</v>
      </c>
    </row>
    <row r="805" spans="2:3" x14ac:dyDescent="0.25">
      <c r="B805">
        <v>804</v>
      </c>
      <c r="C805" t="s">
        <v>83</v>
      </c>
    </row>
    <row r="806" spans="2:3" x14ac:dyDescent="0.25">
      <c r="B806">
        <v>805</v>
      </c>
      <c r="C806" t="s">
        <v>84</v>
      </c>
    </row>
    <row r="807" spans="2:3" x14ac:dyDescent="0.25">
      <c r="B807">
        <v>806</v>
      </c>
      <c r="C807" t="s">
        <v>83</v>
      </c>
    </row>
    <row r="808" spans="2:3" x14ac:dyDescent="0.25">
      <c r="B808">
        <v>807</v>
      </c>
      <c r="C808" t="s">
        <v>84</v>
      </c>
    </row>
    <row r="809" spans="2:3" x14ac:dyDescent="0.25">
      <c r="B809">
        <v>808</v>
      </c>
      <c r="C809" t="s">
        <v>84</v>
      </c>
    </row>
    <row r="810" spans="2:3" x14ac:dyDescent="0.25">
      <c r="B810">
        <v>809</v>
      </c>
      <c r="C810" t="s">
        <v>84</v>
      </c>
    </row>
    <row r="811" spans="2:3" x14ac:dyDescent="0.25">
      <c r="B811">
        <v>810</v>
      </c>
      <c r="C811" t="s">
        <v>84</v>
      </c>
    </row>
    <row r="812" spans="2:3" x14ac:dyDescent="0.25">
      <c r="B812">
        <v>811</v>
      </c>
      <c r="C812" t="s">
        <v>84</v>
      </c>
    </row>
    <row r="813" spans="2:3" x14ac:dyDescent="0.25">
      <c r="B813">
        <v>812</v>
      </c>
      <c r="C813" t="s">
        <v>85</v>
      </c>
    </row>
    <row r="814" spans="2:3" x14ac:dyDescent="0.25">
      <c r="B814">
        <v>813</v>
      </c>
      <c r="C814" t="s">
        <v>85</v>
      </c>
    </row>
    <row r="815" spans="2:3" x14ac:dyDescent="0.25">
      <c r="B815">
        <v>814</v>
      </c>
      <c r="C815" t="s">
        <v>85</v>
      </c>
    </row>
    <row r="816" spans="2:3" x14ac:dyDescent="0.25">
      <c r="B816">
        <v>815</v>
      </c>
      <c r="C816" t="s">
        <v>85</v>
      </c>
    </row>
    <row r="817" spans="2:3" x14ac:dyDescent="0.25">
      <c r="B817">
        <v>816</v>
      </c>
      <c r="C817" t="s">
        <v>83</v>
      </c>
    </row>
    <row r="818" spans="2:3" x14ac:dyDescent="0.25">
      <c r="B818">
        <v>817</v>
      </c>
      <c r="C818" t="s">
        <v>83</v>
      </c>
    </row>
    <row r="819" spans="2:3" x14ac:dyDescent="0.25">
      <c r="B819">
        <v>818</v>
      </c>
      <c r="C819" t="s">
        <v>84</v>
      </c>
    </row>
    <row r="820" spans="2:3" x14ac:dyDescent="0.25">
      <c r="B820">
        <v>819</v>
      </c>
      <c r="C820" t="s">
        <v>84</v>
      </c>
    </row>
    <row r="821" spans="2:3" x14ac:dyDescent="0.25">
      <c r="B821">
        <v>820</v>
      </c>
      <c r="C821" t="s">
        <v>84</v>
      </c>
    </row>
    <row r="822" spans="2:3" x14ac:dyDescent="0.25">
      <c r="B822">
        <v>821</v>
      </c>
      <c r="C822" t="s">
        <v>85</v>
      </c>
    </row>
    <row r="823" spans="2:3" x14ac:dyDescent="0.25">
      <c r="B823">
        <v>822</v>
      </c>
      <c r="C823" t="s">
        <v>84</v>
      </c>
    </row>
    <row r="824" spans="2:3" x14ac:dyDescent="0.25">
      <c r="B824">
        <v>823</v>
      </c>
      <c r="C824" t="s">
        <v>84</v>
      </c>
    </row>
    <row r="825" spans="2:3" x14ac:dyDescent="0.25">
      <c r="B825">
        <v>824</v>
      </c>
      <c r="C825" t="s">
        <v>84</v>
      </c>
    </row>
    <row r="826" spans="2:3" x14ac:dyDescent="0.25">
      <c r="B826">
        <v>825</v>
      </c>
      <c r="C826" t="s">
        <v>84</v>
      </c>
    </row>
    <row r="827" spans="2:3" x14ac:dyDescent="0.25">
      <c r="B827">
        <v>826</v>
      </c>
      <c r="C827" t="s">
        <v>84</v>
      </c>
    </row>
    <row r="828" spans="2:3" x14ac:dyDescent="0.25">
      <c r="B828">
        <v>827</v>
      </c>
      <c r="C828" t="s">
        <v>83</v>
      </c>
    </row>
    <row r="829" spans="2:3" x14ac:dyDescent="0.25">
      <c r="B829">
        <v>828</v>
      </c>
      <c r="C829" t="s">
        <v>85</v>
      </c>
    </row>
    <row r="830" spans="2:3" x14ac:dyDescent="0.25">
      <c r="B830">
        <v>829</v>
      </c>
      <c r="C830" t="s">
        <v>85</v>
      </c>
    </row>
    <row r="831" spans="2:3" x14ac:dyDescent="0.25">
      <c r="B831">
        <v>830</v>
      </c>
      <c r="C831" t="s">
        <v>83</v>
      </c>
    </row>
    <row r="832" spans="2:3" x14ac:dyDescent="0.25">
      <c r="B832">
        <v>831</v>
      </c>
      <c r="C832" t="s">
        <v>84</v>
      </c>
    </row>
    <row r="833" spans="2:3" x14ac:dyDescent="0.25">
      <c r="B833">
        <v>832</v>
      </c>
      <c r="C833" t="s">
        <v>84</v>
      </c>
    </row>
    <row r="834" spans="2:3" x14ac:dyDescent="0.25">
      <c r="B834">
        <v>833</v>
      </c>
      <c r="C834" t="s">
        <v>84</v>
      </c>
    </row>
    <row r="835" spans="2:3" x14ac:dyDescent="0.25">
      <c r="B835">
        <v>834</v>
      </c>
      <c r="C835" t="s">
        <v>84</v>
      </c>
    </row>
    <row r="836" spans="2:3" x14ac:dyDescent="0.25">
      <c r="B836">
        <v>835</v>
      </c>
      <c r="C836" t="s">
        <v>84</v>
      </c>
    </row>
    <row r="837" spans="2:3" x14ac:dyDescent="0.25">
      <c r="B837">
        <v>836</v>
      </c>
      <c r="C837" t="s">
        <v>84</v>
      </c>
    </row>
    <row r="838" spans="2:3" x14ac:dyDescent="0.25">
      <c r="B838">
        <v>837</v>
      </c>
      <c r="C838" t="s">
        <v>84</v>
      </c>
    </row>
    <row r="839" spans="2:3" x14ac:dyDescent="0.25">
      <c r="B839">
        <v>838</v>
      </c>
      <c r="C839" t="s">
        <v>84</v>
      </c>
    </row>
    <row r="840" spans="2:3" x14ac:dyDescent="0.25">
      <c r="B840">
        <v>839</v>
      </c>
      <c r="C840" t="s">
        <v>84</v>
      </c>
    </row>
    <row r="841" spans="2:3" x14ac:dyDescent="0.25">
      <c r="B841">
        <v>840</v>
      </c>
      <c r="C841" t="s">
        <v>84</v>
      </c>
    </row>
    <row r="842" spans="2:3" x14ac:dyDescent="0.25">
      <c r="B842">
        <v>841</v>
      </c>
      <c r="C842" t="s">
        <v>83</v>
      </c>
    </row>
    <row r="843" spans="2:3" x14ac:dyDescent="0.25">
      <c r="B843">
        <v>842</v>
      </c>
      <c r="C843" t="s">
        <v>83</v>
      </c>
    </row>
    <row r="844" spans="2:3" x14ac:dyDescent="0.25">
      <c r="B844">
        <v>843</v>
      </c>
      <c r="C844" t="s">
        <v>84</v>
      </c>
    </row>
    <row r="845" spans="2:3" x14ac:dyDescent="0.25">
      <c r="B845">
        <v>844</v>
      </c>
      <c r="C845" t="s">
        <v>84</v>
      </c>
    </row>
    <row r="846" spans="2:3" x14ac:dyDescent="0.25">
      <c r="B846">
        <v>845</v>
      </c>
      <c r="C846" t="s">
        <v>84</v>
      </c>
    </row>
    <row r="847" spans="2:3" x14ac:dyDescent="0.25">
      <c r="B847">
        <v>846</v>
      </c>
      <c r="C847" t="s">
        <v>84</v>
      </c>
    </row>
    <row r="848" spans="2:3" x14ac:dyDescent="0.25">
      <c r="B848">
        <v>847</v>
      </c>
      <c r="C848" t="s">
        <v>84</v>
      </c>
    </row>
    <row r="849" spans="2:3" x14ac:dyDescent="0.25">
      <c r="B849">
        <v>848</v>
      </c>
      <c r="C849" t="s">
        <v>84</v>
      </c>
    </row>
    <row r="850" spans="2:3" x14ac:dyDescent="0.25">
      <c r="B850">
        <v>849</v>
      </c>
      <c r="C850" t="s">
        <v>83</v>
      </c>
    </row>
    <row r="851" spans="2:3" x14ac:dyDescent="0.25">
      <c r="B851">
        <v>850</v>
      </c>
      <c r="C851" t="s">
        <v>84</v>
      </c>
    </row>
    <row r="852" spans="2:3" x14ac:dyDescent="0.25">
      <c r="B852">
        <v>851</v>
      </c>
      <c r="C852" t="s">
        <v>84</v>
      </c>
    </row>
    <row r="853" spans="2:3" x14ac:dyDescent="0.25">
      <c r="B853">
        <v>852</v>
      </c>
      <c r="C853" t="s">
        <v>84</v>
      </c>
    </row>
    <row r="854" spans="2:3" x14ac:dyDescent="0.25">
      <c r="B854">
        <v>853</v>
      </c>
      <c r="C854" t="s">
        <v>84</v>
      </c>
    </row>
    <row r="855" spans="2:3" x14ac:dyDescent="0.25">
      <c r="B855">
        <v>854</v>
      </c>
      <c r="C855" t="s">
        <v>84</v>
      </c>
    </row>
    <row r="856" spans="2:3" x14ac:dyDescent="0.25">
      <c r="B856">
        <v>855</v>
      </c>
      <c r="C856" t="s">
        <v>84</v>
      </c>
    </row>
    <row r="857" spans="2:3" x14ac:dyDescent="0.25">
      <c r="B857">
        <v>856</v>
      </c>
      <c r="C857" t="s">
        <v>84</v>
      </c>
    </row>
    <row r="858" spans="2:3" x14ac:dyDescent="0.25">
      <c r="B858">
        <v>857</v>
      </c>
      <c r="C858" t="s">
        <v>84</v>
      </c>
    </row>
    <row r="859" spans="2:3" x14ac:dyDescent="0.25">
      <c r="B859">
        <v>858</v>
      </c>
      <c r="C859" t="s">
        <v>84</v>
      </c>
    </row>
    <row r="860" spans="2:3" x14ac:dyDescent="0.25">
      <c r="B860">
        <v>859</v>
      </c>
      <c r="C860" t="s">
        <v>84</v>
      </c>
    </row>
    <row r="861" spans="2:3" x14ac:dyDescent="0.25">
      <c r="B861">
        <v>860</v>
      </c>
      <c r="C861" t="s">
        <v>84</v>
      </c>
    </row>
    <row r="862" spans="2:3" x14ac:dyDescent="0.25">
      <c r="B862">
        <v>861</v>
      </c>
      <c r="C862" t="s">
        <v>84</v>
      </c>
    </row>
    <row r="863" spans="2:3" x14ac:dyDescent="0.25">
      <c r="B863">
        <v>862</v>
      </c>
      <c r="C863" t="s">
        <v>84</v>
      </c>
    </row>
  </sheetData>
  <autoFilter ref="B1:C863"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5">
    <tabColor theme="8" tint="-0.499984740745262"/>
  </sheetPr>
  <dimension ref="A1:Q45"/>
  <sheetViews>
    <sheetView showGridLines="0" zoomScale="85" zoomScaleNormal="85" workbookViewId="0">
      <selection activeCell="A14" sqref="A14"/>
    </sheetView>
  </sheetViews>
  <sheetFormatPr baseColWidth="10" defaultRowHeight="14.25" x14ac:dyDescent="0.2"/>
  <cols>
    <col min="1" max="1" width="46.5703125" style="1" customWidth="1"/>
    <col min="2" max="2" width="26.42578125" style="1" customWidth="1"/>
    <col min="3" max="3" width="22.85546875" style="1" customWidth="1"/>
    <col min="4" max="6" width="21.28515625" style="1" customWidth="1"/>
    <col min="7" max="7" width="22.85546875" style="1" bestFit="1" customWidth="1"/>
    <col min="8" max="8" width="21.28515625" style="1" bestFit="1" customWidth="1"/>
    <col min="9" max="12" width="19.140625" style="1" customWidth="1"/>
    <col min="13" max="13" width="17.7109375" style="1" customWidth="1"/>
    <col min="14" max="14" width="16.140625" style="1" customWidth="1"/>
    <col min="15" max="15" width="24.28515625" style="1" bestFit="1" customWidth="1"/>
    <col min="16" max="16" width="49.42578125" style="1" bestFit="1" customWidth="1"/>
    <col min="17" max="17" width="30.140625" style="1" bestFit="1" customWidth="1"/>
    <col min="18" max="16384" width="11.42578125" style="1"/>
  </cols>
  <sheetData>
    <row r="1" spans="1:17" ht="15" x14ac:dyDescent="0.25">
      <c r="A1"/>
      <c r="B1"/>
    </row>
    <row r="2" spans="1:17" x14ac:dyDescent="0.2">
      <c r="A2" s="306" t="s">
        <v>75</v>
      </c>
      <c r="B2" s="1" t="s">
        <v>1469</v>
      </c>
    </row>
    <row r="3" spans="1:17" ht="15" x14ac:dyDescent="0.25">
      <c r="A3" s="316"/>
      <c r="B3" s="316"/>
      <c r="C3" s="316"/>
    </row>
    <row r="4" spans="1:17" ht="15" x14ac:dyDescent="0.25">
      <c r="A4" s="306" t="s">
        <v>1622</v>
      </c>
      <c r="B4" s="306" t="s">
        <v>1634</v>
      </c>
      <c r="P4"/>
      <c r="Q4"/>
    </row>
    <row r="5" spans="1:17" ht="15" x14ac:dyDescent="0.25">
      <c r="A5" s="317" t="s">
        <v>1487</v>
      </c>
      <c r="B5" s="1">
        <v>1</v>
      </c>
      <c r="C5" s="1">
        <v>2</v>
      </c>
      <c r="D5" s="1">
        <v>3</v>
      </c>
      <c r="E5" s="1">
        <v>4</v>
      </c>
      <c r="F5" s="1">
        <v>5</v>
      </c>
      <c r="G5" s="1">
        <v>6</v>
      </c>
      <c r="H5" s="1">
        <v>7</v>
      </c>
      <c r="I5" s="1">
        <v>8</v>
      </c>
      <c r="J5" s="1">
        <v>9</v>
      </c>
      <c r="K5" s="1">
        <v>10</v>
      </c>
      <c r="L5" s="1">
        <v>11</v>
      </c>
      <c r="M5" s="1">
        <v>12</v>
      </c>
      <c r="N5" s="1" t="s">
        <v>1635</v>
      </c>
      <c r="O5" s="1" t="s">
        <v>812</v>
      </c>
      <c r="P5"/>
      <c r="Q5"/>
    </row>
    <row r="6" spans="1:17" ht="15" x14ac:dyDescent="0.25">
      <c r="A6" s="307" t="s">
        <v>83</v>
      </c>
      <c r="B6" s="318">
        <v>31101334352</v>
      </c>
      <c r="C6" s="318">
        <v>2015958954</v>
      </c>
      <c r="D6" s="318">
        <v>524865498</v>
      </c>
      <c r="E6" s="318">
        <v>812055584</v>
      </c>
      <c r="F6" s="318">
        <v>29116000</v>
      </c>
      <c r="G6" s="318">
        <v>1027191302</v>
      </c>
      <c r="H6" s="318">
        <v>14558000</v>
      </c>
      <c r="I6" s="318">
        <v>172688000</v>
      </c>
      <c r="J6" s="318">
        <v>102408000</v>
      </c>
      <c r="K6" s="318">
        <v>393568000</v>
      </c>
      <c r="L6" s="318">
        <v>673784400</v>
      </c>
      <c r="M6" s="318">
        <v>11044000</v>
      </c>
      <c r="N6" s="318">
        <v>4016000</v>
      </c>
      <c r="O6" s="318">
        <v>36882588090</v>
      </c>
      <c r="P6"/>
      <c r="Q6"/>
    </row>
    <row r="7" spans="1:17" ht="15" x14ac:dyDescent="0.25">
      <c r="A7" s="307" t="s">
        <v>84</v>
      </c>
      <c r="B7" s="318">
        <v>30198701250</v>
      </c>
      <c r="C7" s="318">
        <v>40811350413</v>
      </c>
      <c r="D7" s="318">
        <v>4487770288</v>
      </c>
      <c r="E7" s="318">
        <v>1246811943</v>
      </c>
      <c r="F7" s="318">
        <v>1618497260</v>
      </c>
      <c r="G7" s="318"/>
      <c r="H7" s="318"/>
      <c r="I7" s="318"/>
      <c r="J7" s="318">
        <v>175700000</v>
      </c>
      <c r="K7" s="318"/>
      <c r="L7" s="318">
        <v>12733767</v>
      </c>
      <c r="M7" s="318"/>
      <c r="N7" s="318"/>
      <c r="O7" s="318">
        <v>78551564921</v>
      </c>
      <c r="P7"/>
      <c r="Q7"/>
    </row>
    <row r="8" spans="1:17" ht="15" x14ac:dyDescent="0.25">
      <c r="A8" s="307" t="s">
        <v>85</v>
      </c>
      <c r="B8" s="318">
        <v>6123345963</v>
      </c>
      <c r="C8" s="318">
        <v>3078585147</v>
      </c>
      <c r="D8" s="318">
        <v>356420000</v>
      </c>
      <c r="E8" s="318">
        <v>2669808993</v>
      </c>
      <c r="F8" s="318">
        <v>301200000</v>
      </c>
      <c r="G8" s="318">
        <v>40320297130</v>
      </c>
      <c r="H8" s="318">
        <v>1100384000</v>
      </c>
      <c r="I8" s="318"/>
      <c r="J8" s="318"/>
      <c r="K8" s="318"/>
      <c r="L8" s="318"/>
      <c r="M8" s="318"/>
      <c r="N8" s="318"/>
      <c r="O8" s="318">
        <v>53950041233</v>
      </c>
      <c r="P8"/>
      <c r="Q8"/>
    </row>
    <row r="9" spans="1:17" x14ac:dyDescent="0.2">
      <c r="A9" s="307" t="s">
        <v>86</v>
      </c>
      <c r="B9" s="318">
        <v>11000000000</v>
      </c>
      <c r="C9" s="318"/>
      <c r="D9" s="318"/>
      <c r="E9" s="318"/>
      <c r="F9" s="318"/>
      <c r="G9" s="318"/>
      <c r="H9" s="318"/>
      <c r="I9" s="318"/>
      <c r="J9" s="318"/>
      <c r="K9" s="318"/>
      <c r="L9" s="318"/>
      <c r="M9" s="318"/>
      <c r="N9" s="318"/>
      <c r="O9" s="318">
        <v>11000000000</v>
      </c>
    </row>
    <row r="10" spans="1:17" x14ac:dyDescent="0.2">
      <c r="A10" s="307" t="s">
        <v>812</v>
      </c>
      <c r="B10" s="318">
        <v>78423381565</v>
      </c>
      <c r="C10" s="318">
        <v>45905894514</v>
      </c>
      <c r="D10" s="318">
        <v>5369055786</v>
      </c>
      <c r="E10" s="318">
        <v>4728676520</v>
      </c>
      <c r="F10" s="318">
        <v>1948813260</v>
      </c>
      <c r="G10" s="318">
        <v>41347488432</v>
      </c>
      <c r="H10" s="318">
        <v>1114942000</v>
      </c>
      <c r="I10" s="318">
        <v>172688000</v>
      </c>
      <c r="J10" s="318">
        <v>278108000</v>
      </c>
      <c r="K10" s="318">
        <v>393568000</v>
      </c>
      <c r="L10" s="318">
        <v>686518167</v>
      </c>
      <c r="M10" s="318">
        <v>11044000</v>
      </c>
      <c r="N10" s="318">
        <v>4016000</v>
      </c>
      <c r="O10" s="318">
        <v>180384194244</v>
      </c>
    </row>
    <row r="11" spans="1:17" ht="15" x14ac:dyDescent="0.25">
      <c r="A11"/>
      <c r="B11"/>
      <c r="C11"/>
      <c r="D11"/>
      <c r="E11"/>
      <c r="F11"/>
      <c r="G11"/>
      <c r="H11"/>
      <c r="I11"/>
    </row>
    <row r="12" spans="1:17" ht="15" x14ac:dyDescent="0.25">
      <c r="A12"/>
      <c r="B12"/>
      <c r="C12"/>
      <c r="D12"/>
      <c r="E12"/>
      <c r="F12"/>
      <c r="G12"/>
      <c r="H12"/>
      <c r="I12"/>
    </row>
    <row r="13" spans="1:17" ht="15" x14ac:dyDescent="0.25">
      <c r="A13"/>
      <c r="B13"/>
      <c r="C13"/>
      <c r="D13"/>
      <c r="E13"/>
      <c r="F13"/>
      <c r="G13"/>
      <c r="H13"/>
      <c r="I13"/>
    </row>
    <row r="14" spans="1:17" ht="13.5" customHeight="1" x14ac:dyDescent="0.25">
      <c r="A14"/>
      <c r="B14"/>
      <c r="C14"/>
      <c r="D14"/>
      <c r="E14"/>
      <c r="F14"/>
      <c r="G14"/>
      <c r="H14"/>
      <c r="I14"/>
    </row>
    <row r="15" spans="1:17" ht="15" x14ac:dyDescent="0.25">
      <c r="A15"/>
      <c r="B15"/>
      <c r="C15"/>
      <c r="D15"/>
      <c r="E15"/>
      <c r="F15"/>
      <c r="G15"/>
      <c r="H15"/>
      <c r="I15"/>
    </row>
    <row r="16" spans="1:17" ht="15" x14ac:dyDescent="0.25">
      <c r="A16"/>
      <c r="B16"/>
      <c r="C16"/>
      <c r="D16"/>
      <c r="E16"/>
      <c r="F16"/>
      <c r="G16"/>
      <c r="H16"/>
      <c r="I16"/>
    </row>
    <row r="17" spans="1:9" ht="15" x14ac:dyDescent="0.25">
      <c r="A17"/>
      <c r="B17"/>
      <c r="C17"/>
      <c r="D17"/>
      <c r="E17"/>
      <c r="F17"/>
      <c r="G17"/>
      <c r="H17"/>
      <c r="I17"/>
    </row>
    <row r="18" spans="1:9" ht="15" x14ac:dyDescent="0.25">
      <c r="A18"/>
      <c r="B18"/>
      <c r="C18"/>
      <c r="D18"/>
      <c r="E18"/>
      <c r="F18"/>
      <c r="G18"/>
      <c r="H18"/>
      <c r="I18"/>
    </row>
    <row r="19" spans="1:9" ht="15" x14ac:dyDescent="0.25">
      <c r="A19"/>
      <c r="B19"/>
      <c r="C19"/>
      <c r="D19"/>
      <c r="E19"/>
      <c r="F19"/>
      <c r="G19"/>
      <c r="H19"/>
      <c r="I19"/>
    </row>
    <row r="20" spans="1:9" ht="15" x14ac:dyDescent="0.25">
      <c r="A20"/>
      <c r="B20"/>
      <c r="C20"/>
      <c r="D20"/>
      <c r="E20"/>
      <c r="F20"/>
      <c r="G20"/>
      <c r="H20"/>
      <c r="I20"/>
    </row>
    <row r="21" spans="1:9" ht="15" x14ac:dyDescent="0.25">
      <c r="A21"/>
      <c r="B21"/>
      <c r="C21"/>
      <c r="D21"/>
      <c r="E21"/>
      <c r="F21"/>
      <c r="G21"/>
      <c r="H21"/>
      <c r="I21"/>
    </row>
    <row r="22" spans="1:9" ht="15" x14ac:dyDescent="0.25">
      <c r="A22"/>
      <c r="B22"/>
      <c r="C22"/>
      <c r="D22"/>
      <c r="E22"/>
      <c r="F22"/>
      <c r="G22"/>
      <c r="H22"/>
      <c r="I22"/>
    </row>
    <row r="23" spans="1:9" ht="15" x14ac:dyDescent="0.25">
      <c r="A23"/>
      <c r="B23"/>
      <c r="C23"/>
      <c r="D23"/>
      <c r="E23"/>
      <c r="F23"/>
      <c r="G23"/>
      <c r="H23"/>
      <c r="I23"/>
    </row>
    <row r="24" spans="1:9" ht="15" x14ac:dyDescent="0.25">
      <c r="A24"/>
      <c r="B24"/>
      <c r="C24"/>
      <c r="D24"/>
      <c r="E24"/>
      <c r="F24"/>
      <c r="G24"/>
      <c r="H24"/>
      <c r="I24"/>
    </row>
    <row r="25" spans="1:9" ht="15" x14ac:dyDescent="0.25">
      <c r="A25"/>
      <c r="B25"/>
      <c r="C25"/>
      <c r="D25"/>
      <c r="E25"/>
      <c r="F25"/>
      <c r="G25"/>
      <c r="H25"/>
      <c r="I25"/>
    </row>
    <row r="26" spans="1:9" ht="15" x14ac:dyDescent="0.25">
      <c r="A26"/>
      <c r="B26"/>
      <c r="C26"/>
      <c r="D26"/>
      <c r="E26"/>
      <c r="F26"/>
      <c r="G26"/>
      <c r="H26"/>
      <c r="I26"/>
    </row>
    <row r="27" spans="1:9" ht="15" x14ac:dyDescent="0.25">
      <c r="A27"/>
      <c r="B27"/>
      <c r="C27"/>
    </row>
    <row r="28" spans="1:9" ht="15" x14ac:dyDescent="0.25">
      <c r="A28"/>
      <c r="B28"/>
      <c r="C28"/>
    </row>
    <row r="29" spans="1:9" ht="15" x14ac:dyDescent="0.25">
      <c r="A29"/>
      <c r="B29"/>
      <c r="C29"/>
    </row>
    <row r="30" spans="1:9" ht="15" x14ac:dyDescent="0.25">
      <c r="A30"/>
      <c r="B30"/>
      <c r="C30"/>
    </row>
    <row r="31" spans="1:9" ht="15" x14ac:dyDescent="0.25">
      <c r="A31"/>
      <c r="B31"/>
      <c r="C31"/>
    </row>
    <row r="32" spans="1:9" ht="15" x14ac:dyDescent="0.25">
      <c r="A32"/>
      <c r="B32"/>
      <c r="C32"/>
    </row>
    <row r="33" spans="1:3" ht="15" x14ac:dyDescent="0.25">
      <c r="A33"/>
      <c r="B33"/>
      <c r="C33"/>
    </row>
    <row r="34" spans="1:3" ht="15" x14ac:dyDescent="0.25">
      <c r="A34"/>
      <c r="B34"/>
      <c r="C34"/>
    </row>
    <row r="35" spans="1:3" ht="15" x14ac:dyDescent="0.25">
      <c r="A35"/>
      <c r="B35"/>
      <c r="C35"/>
    </row>
    <row r="36" spans="1:3" ht="15" x14ac:dyDescent="0.25">
      <c r="A36"/>
      <c r="B36"/>
      <c r="C36"/>
    </row>
    <row r="37" spans="1:3" ht="15" x14ac:dyDescent="0.25">
      <c r="A37"/>
      <c r="B37"/>
      <c r="C37"/>
    </row>
    <row r="38" spans="1:3" ht="15" x14ac:dyDescent="0.25">
      <c r="A38"/>
      <c r="B38"/>
      <c r="C38"/>
    </row>
    <row r="39" spans="1:3" ht="15" x14ac:dyDescent="0.25">
      <c r="A39"/>
      <c r="B39"/>
      <c r="C39"/>
    </row>
    <row r="40" spans="1:3" ht="15" x14ac:dyDescent="0.25">
      <c r="A40"/>
      <c r="B40"/>
      <c r="C40"/>
    </row>
    <row r="41" spans="1:3" ht="15" x14ac:dyDescent="0.25">
      <c r="A41"/>
      <c r="B41"/>
      <c r="C41"/>
    </row>
    <row r="42" spans="1:3" ht="15" x14ac:dyDescent="0.25">
      <c r="A42"/>
      <c r="B42"/>
      <c r="C42"/>
    </row>
    <row r="43" spans="1:3" ht="15" x14ac:dyDescent="0.25">
      <c r="A43"/>
      <c r="B43"/>
      <c r="C43"/>
    </row>
    <row r="44" spans="1:3" ht="15" x14ac:dyDescent="0.25">
      <c r="A44"/>
      <c r="B44"/>
      <c r="C44"/>
    </row>
    <row r="45" spans="1:3" ht="15" x14ac:dyDescent="0.25">
      <c r="A45"/>
      <c r="B45"/>
      <c r="C45"/>
    </row>
  </sheetData>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499984740745262"/>
  </sheetPr>
  <dimension ref="A1:G42"/>
  <sheetViews>
    <sheetView showGridLines="0" topLeftCell="A13" zoomScale="85" zoomScaleNormal="85" workbookViewId="0">
      <selection activeCell="E28" sqref="A28:H36"/>
    </sheetView>
  </sheetViews>
  <sheetFormatPr baseColWidth="10" defaultRowHeight="15" x14ac:dyDescent="0.25"/>
  <cols>
    <col min="1" max="1" width="83" customWidth="1"/>
    <col min="2" max="2" width="24.140625" bestFit="1" customWidth="1"/>
    <col min="3" max="3" width="23" bestFit="1" customWidth="1"/>
    <col min="4" max="4" width="25.85546875" bestFit="1" customWidth="1"/>
    <col min="5" max="5" width="19.85546875" customWidth="1"/>
    <col min="7" max="7" width="17.42578125" bestFit="1" customWidth="1"/>
  </cols>
  <sheetData>
    <row r="1" spans="1:4" ht="15.75" thickBot="1" x14ac:dyDescent="0.3"/>
    <row r="2" spans="1:4" x14ac:dyDescent="0.25">
      <c r="A2" s="342" t="s">
        <v>1487</v>
      </c>
      <c r="B2" s="342" t="s">
        <v>1629</v>
      </c>
      <c r="C2" s="342" t="s">
        <v>1630</v>
      </c>
      <c r="D2" s="343" t="s">
        <v>1622</v>
      </c>
    </row>
    <row r="3" spans="1:4" x14ac:dyDescent="0.25">
      <c r="A3" s="344" t="s">
        <v>83</v>
      </c>
      <c r="B3" s="345">
        <f>+B4+B8+B18+B22</f>
        <v>36839272754</v>
      </c>
      <c r="C3" s="345">
        <f>+C4+C8+C18+C22</f>
        <v>43315336</v>
      </c>
      <c r="D3" s="345">
        <v>36882588090</v>
      </c>
    </row>
    <row r="4" spans="1:4" x14ac:dyDescent="0.25">
      <c r="A4" s="346" t="s">
        <v>87</v>
      </c>
      <c r="B4" s="347">
        <f>SUM(B5:B7)</f>
        <v>15122160450</v>
      </c>
      <c r="C4" s="347">
        <f>SUM(C5:C7)</f>
        <v>0</v>
      </c>
      <c r="D4" s="347">
        <v>15122160450</v>
      </c>
    </row>
    <row r="5" spans="1:4" x14ac:dyDescent="0.25">
      <c r="A5" s="351" t="s">
        <v>91</v>
      </c>
      <c r="B5" s="352">
        <f t="shared" ref="B5:B37" si="0">+D5-C5</f>
        <v>10183337812</v>
      </c>
      <c r="C5" s="341"/>
      <c r="D5" s="341">
        <v>10183337812</v>
      </c>
    </row>
    <row r="6" spans="1:4" x14ac:dyDescent="0.25">
      <c r="A6" s="351" t="s">
        <v>93</v>
      </c>
      <c r="B6" s="352">
        <f t="shared" si="0"/>
        <v>3454531348</v>
      </c>
      <c r="C6" s="341"/>
      <c r="D6" s="341">
        <v>3454531348</v>
      </c>
    </row>
    <row r="7" spans="1:4" x14ac:dyDescent="0.25">
      <c r="A7" s="351" t="s">
        <v>95</v>
      </c>
      <c r="B7" s="352">
        <f t="shared" si="0"/>
        <v>1484291290</v>
      </c>
      <c r="C7" s="341"/>
      <c r="D7" s="341">
        <v>1484291290</v>
      </c>
    </row>
    <row r="8" spans="1:4" x14ac:dyDescent="0.25">
      <c r="A8" s="346" t="s">
        <v>88</v>
      </c>
      <c r="B8" s="347">
        <f>SUM(B9:B17)</f>
        <v>17870933114</v>
      </c>
      <c r="C8" s="347">
        <f>SUM(C9:C17)</f>
        <v>43315336</v>
      </c>
      <c r="D8" s="347">
        <v>17914248450</v>
      </c>
    </row>
    <row r="9" spans="1:4" x14ac:dyDescent="0.25">
      <c r="A9" s="351" t="s">
        <v>101</v>
      </c>
      <c r="B9" s="352">
        <f t="shared" si="0"/>
        <v>2069244000</v>
      </c>
      <c r="C9" s="341"/>
      <c r="D9" s="341">
        <v>2069244000</v>
      </c>
    </row>
    <row r="10" spans="1:4" x14ac:dyDescent="0.25">
      <c r="A10" s="351" t="s">
        <v>117</v>
      </c>
      <c r="B10" s="352">
        <f t="shared" si="0"/>
        <v>6360831925</v>
      </c>
      <c r="C10" s="352">
        <v>37625736</v>
      </c>
      <c r="D10" s="341">
        <v>6398457661</v>
      </c>
    </row>
    <row r="11" spans="1:4" x14ac:dyDescent="0.25">
      <c r="A11" s="351" t="s">
        <v>118</v>
      </c>
      <c r="B11" s="352">
        <f t="shared" si="0"/>
        <v>257111431</v>
      </c>
      <c r="C11" s="341"/>
      <c r="D11" s="341">
        <v>257111431</v>
      </c>
    </row>
    <row r="12" spans="1:4" x14ac:dyDescent="0.25">
      <c r="A12" s="351" t="s">
        <v>102</v>
      </c>
      <c r="B12" s="352">
        <f t="shared" si="0"/>
        <v>8078209234</v>
      </c>
      <c r="C12" s="352">
        <v>2000000</v>
      </c>
      <c r="D12" s="341">
        <v>8080209234</v>
      </c>
    </row>
    <row r="13" spans="1:4" x14ac:dyDescent="0.25">
      <c r="A13" s="351" t="s">
        <v>115</v>
      </c>
      <c r="B13" s="352">
        <f t="shared" si="0"/>
        <v>53619600</v>
      </c>
      <c r="C13" s="352">
        <v>1500000</v>
      </c>
      <c r="D13" s="341">
        <v>55119600</v>
      </c>
    </row>
    <row r="14" spans="1:4" x14ac:dyDescent="0.25">
      <c r="A14" s="351" t="s">
        <v>116</v>
      </c>
      <c r="B14" s="352">
        <f t="shared" si="0"/>
        <v>446806124</v>
      </c>
      <c r="C14" s="352">
        <v>2189600</v>
      </c>
      <c r="D14" s="341">
        <v>448995724</v>
      </c>
    </row>
    <row r="15" spans="1:4" x14ac:dyDescent="0.25">
      <c r="A15" s="351" t="s">
        <v>103</v>
      </c>
      <c r="B15" s="352">
        <f t="shared" si="0"/>
        <v>130520000</v>
      </c>
      <c r="C15" s="341"/>
      <c r="D15" s="341">
        <v>130520000</v>
      </c>
    </row>
    <row r="16" spans="1:4" x14ac:dyDescent="0.25">
      <c r="A16" s="351" t="s">
        <v>1559</v>
      </c>
      <c r="B16" s="352">
        <f t="shared" si="0"/>
        <v>6526000</v>
      </c>
      <c r="C16" s="341"/>
      <c r="D16" s="341">
        <v>6526000</v>
      </c>
    </row>
    <row r="17" spans="1:7" x14ac:dyDescent="0.25">
      <c r="A17" s="351" t="s">
        <v>98</v>
      </c>
      <c r="B17" s="352">
        <f t="shared" si="0"/>
        <v>468064800</v>
      </c>
      <c r="C17" s="352"/>
      <c r="D17" s="352">
        <v>468064800</v>
      </c>
    </row>
    <row r="18" spans="1:7" x14ac:dyDescent="0.25">
      <c r="A18" s="346" t="s">
        <v>109</v>
      </c>
      <c r="B18" s="347">
        <f t="shared" si="0"/>
        <v>417061600</v>
      </c>
      <c r="C18" s="347"/>
      <c r="D18" s="347">
        <v>417061600</v>
      </c>
    </row>
    <row r="19" spans="1:7" x14ac:dyDescent="0.25">
      <c r="A19" s="351" t="s">
        <v>100</v>
      </c>
      <c r="B19" s="352">
        <f t="shared" si="0"/>
        <v>7028000</v>
      </c>
      <c r="C19" s="341"/>
      <c r="D19" s="341">
        <v>7028000</v>
      </c>
    </row>
    <row r="20" spans="1:7" x14ac:dyDescent="0.25">
      <c r="A20" s="351" t="s">
        <v>108</v>
      </c>
      <c r="B20" s="352">
        <f t="shared" si="0"/>
        <v>301200000</v>
      </c>
      <c r="C20" s="341"/>
      <c r="D20" s="341">
        <v>301200000</v>
      </c>
    </row>
    <row r="21" spans="1:7" x14ac:dyDescent="0.25">
      <c r="A21" s="351" t="s">
        <v>107</v>
      </c>
      <c r="B21" s="352">
        <f t="shared" si="0"/>
        <v>108833600</v>
      </c>
      <c r="C21" s="341"/>
      <c r="D21" s="341">
        <v>108833600</v>
      </c>
    </row>
    <row r="22" spans="1:7" x14ac:dyDescent="0.25">
      <c r="A22" s="346" t="s">
        <v>90</v>
      </c>
      <c r="B22" s="347">
        <f t="shared" si="0"/>
        <v>3429117590</v>
      </c>
      <c r="C22" s="347"/>
      <c r="D22" s="347">
        <v>3429117590</v>
      </c>
    </row>
    <row r="23" spans="1:7" x14ac:dyDescent="0.25">
      <c r="A23" s="351" t="s">
        <v>104</v>
      </c>
      <c r="B23" s="352">
        <f t="shared" si="0"/>
        <v>131091517</v>
      </c>
      <c r="C23" s="341"/>
      <c r="D23" s="341">
        <v>131091517</v>
      </c>
    </row>
    <row r="24" spans="1:7" x14ac:dyDescent="0.25">
      <c r="A24" s="351" t="s">
        <v>105</v>
      </c>
      <c r="B24" s="352">
        <f t="shared" si="0"/>
        <v>3298026073</v>
      </c>
      <c r="C24" s="341"/>
      <c r="D24" s="341">
        <v>3298026073</v>
      </c>
    </row>
    <row r="25" spans="1:7" x14ac:dyDescent="0.25">
      <c r="A25" s="344" t="s">
        <v>84</v>
      </c>
      <c r="B25" s="345">
        <f t="shared" si="0"/>
        <v>76283285093</v>
      </c>
      <c r="C25" s="345">
        <f>+C26</f>
        <v>2268279828</v>
      </c>
      <c r="D25" s="345">
        <v>78551564921</v>
      </c>
    </row>
    <row r="26" spans="1:7" x14ac:dyDescent="0.25">
      <c r="A26" s="346" t="s">
        <v>148</v>
      </c>
      <c r="B26" s="347">
        <f t="shared" si="0"/>
        <v>76283285093</v>
      </c>
      <c r="C26" s="347">
        <f>+SUM(C27:C29)</f>
        <v>2268279828</v>
      </c>
      <c r="D26" s="347">
        <v>78551564921</v>
      </c>
    </row>
    <row r="27" spans="1:7" x14ac:dyDescent="0.25">
      <c r="A27" s="340" t="s">
        <v>117</v>
      </c>
      <c r="B27" s="341">
        <f t="shared" si="0"/>
        <v>3012000</v>
      </c>
      <c r="C27" s="341"/>
      <c r="D27" s="341">
        <v>3012000</v>
      </c>
    </row>
    <row r="28" spans="1:7" x14ac:dyDescent="0.25">
      <c r="A28" s="340" t="s">
        <v>102</v>
      </c>
      <c r="B28" s="341">
        <f t="shared" si="0"/>
        <v>69220800352</v>
      </c>
      <c r="C28" s="341">
        <v>2268279828</v>
      </c>
      <c r="D28" s="341">
        <v>71489080180</v>
      </c>
    </row>
    <row r="29" spans="1:7" x14ac:dyDescent="0.25">
      <c r="A29" s="340" t="s">
        <v>116</v>
      </c>
      <c r="B29" s="341">
        <f t="shared" si="0"/>
        <v>7059472741</v>
      </c>
      <c r="C29" s="341"/>
      <c r="D29" s="341">
        <v>7059472741</v>
      </c>
      <c r="G29" s="353"/>
    </row>
    <row r="30" spans="1:7" x14ac:dyDescent="0.25">
      <c r="A30" s="344" t="s">
        <v>85</v>
      </c>
      <c r="B30" s="345">
        <f t="shared" si="0"/>
        <v>53790314344</v>
      </c>
      <c r="C30" s="345">
        <f>+C31</f>
        <v>159726889</v>
      </c>
      <c r="D30" s="345">
        <v>53950041233</v>
      </c>
      <c r="G30" s="353"/>
    </row>
    <row r="31" spans="1:7" x14ac:dyDescent="0.25">
      <c r="A31" s="346" t="s">
        <v>149</v>
      </c>
      <c r="B31" s="347">
        <f t="shared" si="0"/>
        <v>53790314344</v>
      </c>
      <c r="C31" s="347">
        <f>+SUM(C32:C34)</f>
        <v>159726889</v>
      </c>
      <c r="D31" s="347">
        <v>53950041233</v>
      </c>
      <c r="G31" s="353"/>
    </row>
    <row r="32" spans="1:7" x14ac:dyDescent="0.25">
      <c r="A32" s="340" t="s">
        <v>1584</v>
      </c>
      <c r="B32" s="341">
        <f t="shared" si="0"/>
        <v>43189125997</v>
      </c>
      <c r="C32" s="341"/>
      <c r="D32" s="341">
        <v>43189125997</v>
      </c>
      <c r="E32" s="354"/>
    </row>
    <row r="33" spans="1:5" x14ac:dyDescent="0.25">
      <c r="A33" s="340" t="s">
        <v>1587</v>
      </c>
      <c r="B33" s="341">
        <f t="shared" si="0"/>
        <v>5887944093</v>
      </c>
      <c r="C33" s="341"/>
      <c r="D33" s="341">
        <v>5887944093</v>
      </c>
      <c r="E33" s="354"/>
    </row>
    <row r="34" spans="1:5" x14ac:dyDescent="0.25">
      <c r="A34" s="351" t="s">
        <v>1588</v>
      </c>
      <c r="B34" s="352">
        <f t="shared" si="0"/>
        <v>4713244254</v>
      </c>
      <c r="C34" s="352">
        <v>159726889</v>
      </c>
      <c r="D34" s="352">
        <v>4872971143</v>
      </c>
      <c r="E34" s="354"/>
    </row>
    <row r="35" spans="1:5" x14ac:dyDescent="0.25">
      <c r="A35" s="344" t="s">
        <v>86</v>
      </c>
      <c r="B35" s="345">
        <f t="shared" si="0"/>
        <v>11000000000</v>
      </c>
      <c r="C35" s="345"/>
      <c r="D35" s="345">
        <v>11000000000</v>
      </c>
      <c r="E35" s="354"/>
    </row>
    <row r="36" spans="1:5" x14ac:dyDescent="0.25">
      <c r="A36" s="346" t="s">
        <v>86</v>
      </c>
      <c r="B36" s="347">
        <f t="shared" si="0"/>
        <v>11000000000</v>
      </c>
      <c r="C36" s="347"/>
      <c r="D36" s="347">
        <v>11000000000</v>
      </c>
    </row>
    <row r="37" spans="1:5" x14ac:dyDescent="0.25">
      <c r="A37" s="340" t="s">
        <v>86</v>
      </c>
      <c r="B37" s="341">
        <f t="shared" si="0"/>
        <v>11000000000</v>
      </c>
      <c r="C37" s="341"/>
      <c r="D37" s="341">
        <v>11000000000</v>
      </c>
    </row>
    <row r="38" spans="1:5" ht="15.75" thickBot="1" x14ac:dyDescent="0.3">
      <c r="A38" s="348" t="s">
        <v>812</v>
      </c>
      <c r="B38" s="349">
        <f>+B35+B30+B25+B3</f>
        <v>177912872191</v>
      </c>
      <c r="C38" s="349">
        <f>+C35+C30+C25+C3</f>
        <v>2471322053</v>
      </c>
      <c r="D38" s="349">
        <v>180384194244</v>
      </c>
    </row>
    <row r="42" spans="1:5" x14ac:dyDescent="0.25">
      <c r="B42" s="350"/>
      <c r="C42" s="350"/>
      <c r="D42" s="350"/>
    </row>
  </sheetData>
  <autoFilter ref="A2:D38" xr:uid="{00000000-0009-0000-0000-000005000000}"/>
  <dataValidations count="1">
    <dataValidation allowBlank="1" showInputMessage="1" showErrorMessage="1" promptTitle="Presupuesto gastos P.V" prompt="(6) cuentas x pagar V.C. + (7) gastos causados P.V." sqref="G29:G31" xr:uid="{00000000-0002-0000-0500-00000000000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22"/>
  <sheetViews>
    <sheetView showGridLines="0" workbookViewId="0">
      <selection activeCell="A16" sqref="A16"/>
    </sheetView>
  </sheetViews>
  <sheetFormatPr baseColWidth="10" defaultRowHeight="15" x14ac:dyDescent="0.25"/>
  <cols>
    <col min="1" max="1" width="82.5703125" customWidth="1"/>
    <col min="2" max="2" width="22.85546875" bestFit="1" customWidth="1"/>
    <col min="3" max="3" width="21.28515625" bestFit="1" customWidth="1"/>
    <col min="4" max="4" width="4.5703125" bestFit="1" customWidth="1"/>
    <col min="5" max="5" width="5.140625" bestFit="1" customWidth="1"/>
    <col min="6" max="6" width="5.140625" customWidth="1"/>
    <col min="7" max="7" width="53.5703125" bestFit="1" customWidth="1"/>
    <col min="8" max="8" width="22.85546875" bestFit="1" customWidth="1"/>
    <col min="10" max="10" width="43.42578125" bestFit="1" customWidth="1"/>
    <col min="11" max="11" width="21.28515625" bestFit="1" customWidth="1"/>
    <col min="13" max="13" width="46" bestFit="1" customWidth="1"/>
    <col min="14" max="14" width="21.28515625" bestFit="1" customWidth="1"/>
    <col min="15" max="15" width="11.5703125" customWidth="1"/>
  </cols>
  <sheetData>
    <row r="2" spans="1:14" ht="31.5" customHeight="1" x14ac:dyDescent="0.25">
      <c r="A2" s="325" t="s">
        <v>1487</v>
      </c>
      <c r="B2" s="331" t="s">
        <v>159</v>
      </c>
      <c r="C2" s="331" t="s">
        <v>157</v>
      </c>
      <c r="D2" s="331" t="s">
        <v>1594</v>
      </c>
      <c r="E2" s="331" t="s">
        <v>1595</v>
      </c>
      <c r="G2" s="388" t="s">
        <v>1592</v>
      </c>
      <c r="H2" s="388"/>
      <c r="J2" s="389" t="s">
        <v>1593</v>
      </c>
      <c r="K2" s="389"/>
      <c r="M2" s="389" t="s">
        <v>1586</v>
      </c>
      <c r="N2" s="389"/>
    </row>
    <row r="3" spans="1:14" x14ac:dyDescent="0.25">
      <c r="A3" s="321" t="s">
        <v>1591</v>
      </c>
      <c r="B3" s="322">
        <v>47576405237</v>
      </c>
      <c r="C3" s="322">
        <v>6373635996</v>
      </c>
      <c r="D3" s="326">
        <v>21</v>
      </c>
      <c r="E3" s="326">
        <v>74</v>
      </c>
      <c r="G3" s="321" t="s">
        <v>3</v>
      </c>
      <c r="H3" s="322">
        <v>605867334</v>
      </c>
      <c r="J3" s="321" t="s">
        <v>11</v>
      </c>
      <c r="K3" s="322">
        <v>328300000</v>
      </c>
      <c r="M3" s="321" t="s">
        <v>6</v>
      </c>
      <c r="N3" s="322">
        <v>461255176</v>
      </c>
    </row>
    <row r="4" spans="1:14" x14ac:dyDescent="0.25">
      <c r="A4" s="332" t="s">
        <v>1590</v>
      </c>
      <c r="B4" s="324">
        <v>214940403</v>
      </c>
      <c r="C4" s="324"/>
      <c r="D4" s="327">
        <v>1</v>
      </c>
      <c r="E4" s="327"/>
      <c r="G4" s="332" t="s">
        <v>1596</v>
      </c>
      <c r="H4" s="324">
        <v>605867334</v>
      </c>
      <c r="J4" s="333" t="s">
        <v>1602</v>
      </c>
      <c r="K4" s="334">
        <v>328300000</v>
      </c>
      <c r="M4" s="323" t="s">
        <v>1604</v>
      </c>
      <c r="N4" s="324">
        <v>394941843</v>
      </c>
    </row>
    <row r="5" spans="1:14" x14ac:dyDescent="0.25">
      <c r="A5" s="332" t="s">
        <v>1592</v>
      </c>
      <c r="B5" s="324">
        <v>42412180890</v>
      </c>
      <c r="C5" s="324">
        <v>604876875</v>
      </c>
      <c r="D5" s="327">
        <v>5</v>
      </c>
      <c r="E5" s="327">
        <v>7</v>
      </c>
      <c r="G5" s="321" t="s">
        <v>17</v>
      </c>
      <c r="H5" s="322">
        <v>42411190431</v>
      </c>
      <c r="J5" s="321" t="s">
        <v>0</v>
      </c>
      <c r="K5" s="322">
        <v>255000000</v>
      </c>
      <c r="M5" s="323" t="s">
        <v>1605</v>
      </c>
      <c r="N5" s="324">
        <v>66313333</v>
      </c>
    </row>
    <row r="6" spans="1:14" x14ac:dyDescent="0.25">
      <c r="A6" s="332" t="s">
        <v>1586</v>
      </c>
      <c r="B6" s="324">
        <v>3459557055</v>
      </c>
      <c r="C6" s="324">
        <v>2404929097</v>
      </c>
      <c r="D6" s="327">
        <v>10</v>
      </c>
      <c r="E6" s="327">
        <v>29</v>
      </c>
      <c r="G6" s="332" t="s">
        <v>1597</v>
      </c>
      <c r="H6" s="324">
        <v>252837390</v>
      </c>
      <c r="J6" s="333" t="s">
        <v>1602</v>
      </c>
      <c r="K6" s="334">
        <v>85000000</v>
      </c>
      <c r="M6" s="321" t="s">
        <v>10</v>
      </c>
      <c r="N6" s="322">
        <v>923725647</v>
      </c>
    </row>
    <row r="7" spans="1:14" ht="15.75" thickBot="1" x14ac:dyDescent="0.3">
      <c r="A7" s="332" t="s">
        <v>1593</v>
      </c>
      <c r="B7" s="324">
        <v>1489726889</v>
      </c>
      <c r="C7" s="324">
        <v>3363830024</v>
      </c>
      <c r="D7" s="327">
        <v>5</v>
      </c>
      <c r="E7" s="327">
        <v>38</v>
      </c>
      <c r="G7" s="332" t="s">
        <v>1598</v>
      </c>
      <c r="H7" s="324">
        <v>1096000000</v>
      </c>
      <c r="J7" s="333" t="s">
        <v>1603</v>
      </c>
      <c r="K7" s="334">
        <v>170000000</v>
      </c>
      <c r="M7" s="323" t="s">
        <v>1605</v>
      </c>
      <c r="N7" s="324">
        <v>923725647</v>
      </c>
    </row>
    <row r="8" spans="1:14" ht="15.75" thickTop="1" x14ac:dyDescent="0.25">
      <c r="A8" s="328" t="s">
        <v>812</v>
      </c>
      <c r="B8" s="329">
        <v>47576405237</v>
      </c>
      <c r="C8" s="329">
        <v>6373635996</v>
      </c>
      <c r="D8" s="330">
        <v>21</v>
      </c>
      <c r="E8" s="330">
        <v>74</v>
      </c>
      <c r="G8" s="332" t="s">
        <v>1599</v>
      </c>
      <c r="H8" s="324">
        <v>40000000000</v>
      </c>
      <c r="J8" s="321" t="s">
        <v>16</v>
      </c>
      <c r="K8" s="322">
        <v>2806498541</v>
      </c>
      <c r="M8" s="321" t="s">
        <v>13</v>
      </c>
      <c r="N8" s="322">
        <v>811838000</v>
      </c>
    </row>
    <row r="9" spans="1:14" ht="15.75" thickBot="1" x14ac:dyDescent="0.3">
      <c r="G9" s="332" t="s">
        <v>1600</v>
      </c>
      <c r="H9" s="324">
        <v>1062353041</v>
      </c>
      <c r="J9" s="333" t="s">
        <v>1601</v>
      </c>
      <c r="K9" s="334">
        <v>159726889</v>
      </c>
      <c r="M9" s="323" t="s">
        <v>1605</v>
      </c>
      <c r="N9" s="324">
        <v>811838000</v>
      </c>
    </row>
    <row r="10" spans="1:14" ht="15.75" thickTop="1" x14ac:dyDescent="0.25">
      <c r="G10" s="328" t="s">
        <v>812</v>
      </c>
      <c r="H10" s="335">
        <f>+H5+H3</f>
        <v>43017057765</v>
      </c>
      <c r="J10" s="333" t="s">
        <v>1603</v>
      </c>
      <c r="K10" s="334">
        <v>2646771652</v>
      </c>
      <c r="M10" s="321" t="s">
        <v>9</v>
      </c>
      <c r="N10" s="322">
        <v>3367667329</v>
      </c>
    </row>
    <row r="11" spans="1:14" x14ac:dyDescent="0.25">
      <c r="J11" s="321" t="s">
        <v>15</v>
      </c>
      <c r="K11" s="322">
        <v>1463758372</v>
      </c>
      <c r="M11" s="323" t="s">
        <v>1604</v>
      </c>
      <c r="N11" s="324">
        <v>3367667329</v>
      </c>
    </row>
    <row r="12" spans="1:14" x14ac:dyDescent="0.25">
      <c r="J12" s="333" t="s">
        <v>1602</v>
      </c>
      <c r="K12" s="334">
        <v>489486880</v>
      </c>
      <c r="M12" s="321" t="s">
        <v>14</v>
      </c>
      <c r="N12" s="322">
        <v>300000000</v>
      </c>
    </row>
    <row r="13" spans="1:14" ht="15.75" thickBot="1" x14ac:dyDescent="0.3">
      <c r="J13" s="333" t="s">
        <v>1603</v>
      </c>
      <c r="K13" s="334">
        <v>974271492</v>
      </c>
      <c r="M13" s="323" t="s">
        <v>1605</v>
      </c>
      <c r="N13" s="324">
        <v>300000000</v>
      </c>
    </row>
    <row r="14" spans="1:14" ht="15.75" thickTop="1" x14ac:dyDescent="0.25">
      <c r="J14" s="328" t="s">
        <v>812</v>
      </c>
      <c r="K14" s="335">
        <f>+K11+K8+K5+K3</f>
        <v>4853556913</v>
      </c>
      <c r="M14" s="328" t="s">
        <v>812</v>
      </c>
      <c r="N14" s="335">
        <f>+N12+N10+N8+N6+N3</f>
        <v>5864486152</v>
      </c>
    </row>
    <row r="22" spans="13:14" ht="18" x14ac:dyDescent="0.25">
      <c r="M22" s="336"/>
      <c r="N22" s="336"/>
    </row>
  </sheetData>
  <mergeCells count="3">
    <mergeCell ref="G2:H2"/>
    <mergeCell ref="J2:K2"/>
    <mergeCell ref="M2:N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17"/>
  <sheetViews>
    <sheetView showGridLines="0" workbookViewId="0">
      <selection activeCell="I10" sqref="I10"/>
    </sheetView>
  </sheetViews>
  <sheetFormatPr baseColWidth="10" defaultRowHeight="15" x14ac:dyDescent="0.25"/>
  <cols>
    <col min="1" max="1" width="34.42578125" bestFit="1" customWidth="1"/>
    <col min="2" max="2" width="22.140625" bestFit="1" customWidth="1"/>
    <col min="3" max="3" width="21.7109375" bestFit="1" customWidth="1"/>
    <col min="4" max="4" width="21.140625" bestFit="1" customWidth="1"/>
    <col min="5" max="5" width="9.140625" bestFit="1" customWidth="1"/>
  </cols>
  <sheetData>
    <row r="2" spans="1:5" x14ac:dyDescent="0.25">
      <c r="A2" s="207" t="s">
        <v>1536</v>
      </c>
      <c r="B2" s="207" t="s">
        <v>1482</v>
      </c>
      <c r="C2" s="206" t="s">
        <v>1512</v>
      </c>
      <c r="D2" s="207" t="s">
        <v>1277</v>
      </c>
      <c r="E2" s="207" t="s">
        <v>1483</v>
      </c>
    </row>
    <row r="3" spans="1:5" x14ac:dyDescent="0.25">
      <c r="A3" s="390" t="s">
        <v>1540</v>
      </c>
      <c r="B3" s="212">
        <v>34479664601</v>
      </c>
      <c r="C3" s="204">
        <v>13702954915</v>
      </c>
      <c r="D3" s="204">
        <f>+C3-B3</f>
        <v>-20776709686</v>
      </c>
      <c r="E3" s="208">
        <f>+(C3/B3)-1</f>
        <v>-0.60257864820986162</v>
      </c>
    </row>
    <row r="4" spans="1:5" x14ac:dyDescent="0.25">
      <c r="A4" s="391"/>
      <c r="B4" s="212">
        <v>0</v>
      </c>
      <c r="C4" s="204">
        <v>43776671863</v>
      </c>
      <c r="D4" s="204">
        <f>+C4-B4</f>
        <v>43776671863</v>
      </c>
      <c r="E4" s="208" t="s">
        <v>164</v>
      </c>
    </row>
    <row r="5" spans="1:5" x14ac:dyDescent="0.25">
      <c r="A5" s="392"/>
      <c r="B5" s="213">
        <f>SUM(B3:B4)</f>
        <v>34479664601</v>
      </c>
      <c r="C5" s="213">
        <f>SUM(C3:C4)</f>
        <v>57479626778</v>
      </c>
      <c r="D5" s="213">
        <f>SUM(D3:D4)</f>
        <v>22999962177</v>
      </c>
      <c r="E5" s="214">
        <f>+(C5/B5)-1</f>
        <v>0.66705875602783382</v>
      </c>
    </row>
    <row r="6" spans="1:5" x14ac:dyDescent="0.25">
      <c r="A6" s="22" t="s">
        <v>1539</v>
      </c>
      <c r="B6" s="204">
        <v>147452257505</v>
      </c>
      <c r="C6" s="204">
        <v>108826923422</v>
      </c>
      <c r="D6" s="204">
        <f>+C6-B6</f>
        <v>-38625334083</v>
      </c>
      <c r="E6" s="208">
        <f>+(C6/B6)-1</f>
        <v>-0.26195145965595168</v>
      </c>
    </row>
    <row r="7" spans="1:5" x14ac:dyDescent="0.25">
      <c r="A7" s="22" t="s">
        <v>1491</v>
      </c>
      <c r="B7" s="204">
        <v>17394698000</v>
      </c>
      <c r="C7" s="204">
        <f>+'Borrador PPTO'!D11</f>
        <v>14077644044</v>
      </c>
      <c r="D7" s="204">
        <f>+C7-B7</f>
        <v>-3317053956</v>
      </c>
      <c r="E7" s="208">
        <f>+(C7/B7)-1</f>
        <v>-0.19069339151504672</v>
      </c>
    </row>
    <row r="8" spans="1:5" x14ac:dyDescent="0.25">
      <c r="A8" s="203" t="s">
        <v>846</v>
      </c>
      <c r="B8" s="205">
        <f>SUM(B5:B7)</f>
        <v>199326620106</v>
      </c>
      <c r="C8" s="205">
        <f>SUM(C5:C7)</f>
        <v>180384194244</v>
      </c>
      <c r="D8" s="205">
        <f>SUM(D5:D7)</f>
        <v>-18942425862</v>
      </c>
      <c r="E8" s="209">
        <f>+(C8/B8)-1</f>
        <v>-9.5032092812924795E-2</v>
      </c>
    </row>
    <row r="9" spans="1:5" x14ac:dyDescent="0.25">
      <c r="A9" s="19"/>
      <c r="B9" s="19"/>
      <c r="C9" s="19"/>
      <c r="D9" s="19"/>
      <c r="E9" s="19"/>
    </row>
    <row r="10" spans="1:5" x14ac:dyDescent="0.25">
      <c r="A10" s="207" t="s">
        <v>1487</v>
      </c>
      <c r="B10" s="207" t="s">
        <v>1482</v>
      </c>
      <c r="C10" s="206" t="s">
        <v>1512</v>
      </c>
      <c r="D10" s="207" t="s">
        <v>1277</v>
      </c>
      <c r="E10" s="207" t="s">
        <v>1483</v>
      </c>
    </row>
    <row r="11" spans="1:5" x14ac:dyDescent="0.25">
      <c r="A11" s="22" t="s">
        <v>615</v>
      </c>
      <c r="B11" s="204">
        <v>40518419644</v>
      </c>
      <c r="C11" s="204">
        <v>36882588090</v>
      </c>
      <c r="D11" s="204">
        <f>+C11-B11</f>
        <v>-3635831554</v>
      </c>
      <c r="E11" s="208">
        <f>+(C11/B11)-1</f>
        <v>-8.9732807595776953E-2</v>
      </c>
    </row>
    <row r="12" spans="1:5" x14ac:dyDescent="0.25">
      <c r="A12" s="22" t="s">
        <v>378</v>
      </c>
      <c r="B12" s="204">
        <v>122835077936</v>
      </c>
      <c r="C12" s="204">
        <v>78551564921</v>
      </c>
      <c r="D12" s="204">
        <f>+C12-B12</f>
        <v>-44283513015</v>
      </c>
      <c r="E12" s="208">
        <f>+(C12/B12)-1</f>
        <v>-0.36051194625425131</v>
      </c>
    </row>
    <row r="13" spans="1:5" x14ac:dyDescent="0.25">
      <c r="A13" s="390" t="s">
        <v>1537</v>
      </c>
      <c r="B13" s="212">
        <v>25693033229</v>
      </c>
      <c r="C13" s="204">
        <v>13950041233</v>
      </c>
      <c r="D13" s="204">
        <f>+C13-B13</f>
        <v>-11742991996</v>
      </c>
      <c r="E13" s="208">
        <f>+(C13/B13)-1</f>
        <v>-0.4570496558867001</v>
      </c>
    </row>
    <row r="14" spans="1:5" x14ac:dyDescent="0.25">
      <c r="A14" s="391"/>
      <c r="B14" s="212">
        <v>0</v>
      </c>
      <c r="C14" s="204">
        <v>40000000000</v>
      </c>
      <c r="D14" s="204">
        <f>+C14-B14</f>
        <v>40000000000</v>
      </c>
      <c r="E14" s="208" t="s">
        <v>164</v>
      </c>
    </row>
    <row r="15" spans="1:5" x14ac:dyDescent="0.25">
      <c r="A15" s="392"/>
      <c r="B15" s="213">
        <f>SUM(B13:B14)</f>
        <v>25693033229</v>
      </c>
      <c r="C15" s="213">
        <f>SUM(C13:C14)</f>
        <v>53950041233</v>
      </c>
      <c r="D15" s="213">
        <f>SUM(D13:D14)</f>
        <v>28257008004</v>
      </c>
      <c r="E15" s="214">
        <f>+(C15/B15)-1</f>
        <v>1.0997926072856985</v>
      </c>
    </row>
    <row r="16" spans="1:5" x14ac:dyDescent="0.25">
      <c r="A16" s="22" t="s">
        <v>1538</v>
      </c>
      <c r="B16" s="204">
        <v>10280089297</v>
      </c>
      <c r="C16" s="204">
        <v>11000000000</v>
      </c>
      <c r="D16" s="204">
        <f>+C16-B16</f>
        <v>719910703</v>
      </c>
      <c r="E16" s="208">
        <f>+(C16/B16)-1</f>
        <v>7.0029615716479032E-2</v>
      </c>
    </row>
    <row r="17" spans="1:5" x14ac:dyDescent="0.25">
      <c r="A17" s="203" t="s">
        <v>846</v>
      </c>
      <c r="B17" s="205">
        <f>+B11+B12+B15+B16</f>
        <v>199326620106</v>
      </c>
      <c r="C17" s="205">
        <f>+C11+C12+C15+C16</f>
        <v>180384194244</v>
      </c>
      <c r="D17" s="205">
        <f>+D11+D12+D15+D16</f>
        <v>-18942425862</v>
      </c>
      <c r="E17" s="209">
        <f>+(C17/B17)-1</f>
        <v>-9.5032092812924795E-2</v>
      </c>
    </row>
  </sheetData>
  <mergeCells count="2">
    <mergeCell ref="A3:A5"/>
    <mergeCell ref="A13:A1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theme="8" tint="-0.499984740745262"/>
  </sheetPr>
  <dimension ref="A1:I38"/>
  <sheetViews>
    <sheetView topLeftCell="A13" workbookViewId="0"/>
  </sheetViews>
  <sheetFormatPr baseColWidth="10" defaultRowHeight="12.75" x14ac:dyDescent="0.2"/>
  <cols>
    <col min="1" max="1" width="34.28515625" style="122" bestFit="1" customWidth="1"/>
    <col min="2" max="2" width="52.7109375" style="122" customWidth="1"/>
    <col min="3" max="3" width="11.28515625" style="122" bestFit="1" customWidth="1"/>
    <col min="4" max="4" width="34.7109375" style="122" customWidth="1"/>
    <col min="5" max="5" width="17.85546875" style="122" customWidth="1"/>
    <col min="6" max="6" width="41.85546875" style="122" bestFit="1" customWidth="1"/>
    <col min="7" max="16384" width="11.42578125" style="122"/>
  </cols>
  <sheetData>
    <row r="1" spans="1:9" ht="63.75" x14ac:dyDescent="0.2">
      <c r="A1" s="171" t="s">
        <v>73</v>
      </c>
      <c r="B1" s="171" t="s">
        <v>668</v>
      </c>
      <c r="C1" s="171" t="s">
        <v>667</v>
      </c>
      <c r="D1" s="171" t="s">
        <v>1497</v>
      </c>
      <c r="E1" s="171" t="s">
        <v>672</v>
      </c>
    </row>
    <row r="2" spans="1:9" ht="25.5" x14ac:dyDescent="0.2">
      <c r="A2" s="172" t="s">
        <v>843</v>
      </c>
      <c r="B2" s="173" t="s">
        <v>844</v>
      </c>
      <c r="C2" s="174" t="s">
        <v>845</v>
      </c>
      <c r="D2" s="172" t="s">
        <v>83</v>
      </c>
      <c r="E2" s="187">
        <v>1500000</v>
      </c>
      <c r="G2" s="122" t="s">
        <v>1498</v>
      </c>
      <c r="H2" s="174" t="s">
        <v>845</v>
      </c>
      <c r="I2" s="122" t="str">
        <f>CONCATENATE(G2,H2)</f>
        <v>CXP 2020 - 2021 - 315-2019</v>
      </c>
    </row>
    <row r="3" spans="1:9" ht="38.25" x14ac:dyDescent="0.2">
      <c r="A3" s="175" t="s">
        <v>1329</v>
      </c>
      <c r="B3" s="173" t="s">
        <v>1330</v>
      </c>
      <c r="C3" s="174" t="s">
        <v>1387</v>
      </c>
      <c r="D3" s="172" t="s">
        <v>84</v>
      </c>
      <c r="E3" s="188">
        <v>100000000</v>
      </c>
      <c r="G3" s="122" t="s">
        <v>1498</v>
      </c>
      <c r="H3" s="174" t="s">
        <v>1387</v>
      </c>
      <c r="I3" s="122" t="str">
        <f t="shared" ref="I3:I9" si="0">CONCATENATE(G3,H3)</f>
        <v>CXP 2020 - 2021 - 325-2020</v>
      </c>
    </row>
    <row r="4" spans="1:9" ht="51" x14ac:dyDescent="0.2">
      <c r="A4" s="172" t="s">
        <v>966</v>
      </c>
      <c r="B4" s="173" t="s">
        <v>1382</v>
      </c>
      <c r="C4" s="174" t="s">
        <v>1383</v>
      </c>
      <c r="D4" s="172" t="s">
        <v>83</v>
      </c>
      <c r="E4" s="187">
        <v>1000000</v>
      </c>
      <c r="G4" s="122" t="s">
        <v>1498</v>
      </c>
      <c r="H4" s="174" t="s">
        <v>1383</v>
      </c>
      <c r="I4" s="122" t="str">
        <f t="shared" si="0"/>
        <v>CXP 2020 - 2021 - 147-2020</v>
      </c>
    </row>
    <row r="5" spans="1:9" ht="51" x14ac:dyDescent="0.2">
      <c r="A5" s="172" t="s">
        <v>1384</v>
      </c>
      <c r="B5" s="173" t="s">
        <v>1385</v>
      </c>
      <c r="C5" s="174" t="s">
        <v>1386</v>
      </c>
      <c r="D5" s="172" t="s">
        <v>83</v>
      </c>
      <c r="E5" s="187">
        <v>1000000</v>
      </c>
      <c r="G5" s="122" t="s">
        <v>1498</v>
      </c>
      <c r="H5" s="174" t="s">
        <v>1386</v>
      </c>
      <c r="I5" s="122" t="str">
        <f t="shared" si="0"/>
        <v>CXP 2020 - 2021 - 308-2020</v>
      </c>
    </row>
    <row r="6" spans="1:9" ht="25.5" x14ac:dyDescent="0.2">
      <c r="A6" s="176" t="s">
        <v>1411</v>
      </c>
      <c r="B6" s="177" t="s">
        <v>1405</v>
      </c>
      <c r="C6" s="178" t="s">
        <v>1406</v>
      </c>
      <c r="D6" s="172" t="s">
        <v>84</v>
      </c>
      <c r="E6" s="189">
        <v>507879516</v>
      </c>
      <c r="G6" s="122" t="s">
        <v>1498</v>
      </c>
      <c r="H6" s="178" t="s">
        <v>1406</v>
      </c>
      <c r="I6" s="122" t="str">
        <f t="shared" si="0"/>
        <v>CXP 2020 - 2021 - 361-2019</v>
      </c>
    </row>
    <row r="7" spans="1:9" ht="38.25" x14ac:dyDescent="0.2">
      <c r="A7" s="176" t="s">
        <v>1412</v>
      </c>
      <c r="B7" s="177" t="s">
        <v>1407</v>
      </c>
      <c r="C7" s="178" t="s">
        <v>1408</v>
      </c>
      <c r="D7" s="172" t="s">
        <v>83</v>
      </c>
      <c r="E7" s="189">
        <v>2189600</v>
      </c>
      <c r="G7" s="122" t="s">
        <v>1498</v>
      </c>
      <c r="H7" s="178" t="s">
        <v>1408</v>
      </c>
      <c r="I7" s="122" t="str">
        <f t="shared" si="0"/>
        <v>CXP 2020 - 2021 - 259-2020</v>
      </c>
    </row>
    <row r="8" spans="1:9" ht="51" x14ac:dyDescent="0.2">
      <c r="A8" s="177" t="s">
        <v>1479</v>
      </c>
      <c r="B8" s="177" t="s">
        <v>1477</v>
      </c>
      <c r="C8" s="178" t="s">
        <v>1478</v>
      </c>
      <c r="D8" s="172" t="s">
        <v>85</v>
      </c>
      <c r="E8" s="189">
        <v>159726889</v>
      </c>
      <c r="G8" s="122" t="s">
        <v>1498</v>
      </c>
      <c r="H8" s="178" t="s">
        <v>1478</v>
      </c>
      <c r="I8" s="122" t="str">
        <f t="shared" si="0"/>
        <v>CXP 2020 - 2021 -  449-2020</v>
      </c>
    </row>
    <row r="9" spans="1:9" ht="38.25" x14ac:dyDescent="0.2">
      <c r="A9" s="177" t="s">
        <v>1495</v>
      </c>
      <c r="B9" s="177" t="s">
        <v>1496</v>
      </c>
      <c r="C9" s="178" t="s">
        <v>1495</v>
      </c>
      <c r="D9" s="172" t="s">
        <v>84</v>
      </c>
      <c r="E9" s="189">
        <v>1284235824</v>
      </c>
      <c r="G9" s="122" t="s">
        <v>1498</v>
      </c>
      <c r="H9" s="178" t="s">
        <v>1495</v>
      </c>
      <c r="I9" s="122" t="str">
        <f t="shared" si="0"/>
        <v>CXP 2020 - 2021 - Invitación Abierta 013-2020</v>
      </c>
    </row>
    <row r="10" spans="1:9" ht="25.5" x14ac:dyDescent="0.2">
      <c r="A10" s="179" t="s">
        <v>1518</v>
      </c>
      <c r="B10" s="180" t="s">
        <v>1519</v>
      </c>
      <c r="C10" s="183" t="s">
        <v>1520</v>
      </c>
      <c r="D10" s="172" t="s">
        <v>84</v>
      </c>
      <c r="E10" s="190">
        <v>141091020</v>
      </c>
    </row>
    <row r="11" spans="1:9" ht="48" customHeight="1" x14ac:dyDescent="0.2">
      <c r="A11" s="179" t="s">
        <v>1521</v>
      </c>
      <c r="B11" s="180" t="s">
        <v>1519</v>
      </c>
      <c r="C11" s="183" t="s">
        <v>1522</v>
      </c>
      <c r="D11" s="172" t="s">
        <v>84</v>
      </c>
      <c r="E11" s="190">
        <v>3529540</v>
      </c>
    </row>
    <row r="12" spans="1:9" ht="48" customHeight="1" x14ac:dyDescent="0.2">
      <c r="A12" s="179" t="s">
        <v>1523</v>
      </c>
      <c r="B12" s="180" t="s">
        <v>1519</v>
      </c>
      <c r="C12" s="183" t="s">
        <v>1524</v>
      </c>
      <c r="D12" s="172" t="s">
        <v>84</v>
      </c>
      <c r="E12" s="190">
        <v>204420962</v>
      </c>
    </row>
    <row r="13" spans="1:9" ht="25.5" x14ac:dyDescent="0.2">
      <c r="A13" s="179" t="s">
        <v>1525</v>
      </c>
      <c r="B13" s="180" t="s">
        <v>1519</v>
      </c>
      <c r="C13" s="183" t="s">
        <v>1526</v>
      </c>
      <c r="D13" s="172" t="s">
        <v>83</v>
      </c>
      <c r="E13" s="190">
        <v>32625736</v>
      </c>
    </row>
    <row r="14" spans="1:9" ht="25.5" x14ac:dyDescent="0.2">
      <c r="A14" s="179" t="s">
        <v>1527</v>
      </c>
      <c r="B14" s="180" t="s">
        <v>1519</v>
      </c>
      <c r="C14" s="183" t="s">
        <v>1528</v>
      </c>
      <c r="D14" s="172" t="s">
        <v>84</v>
      </c>
      <c r="E14" s="190">
        <v>23567246</v>
      </c>
    </row>
    <row r="15" spans="1:9" ht="25.5" x14ac:dyDescent="0.2">
      <c r="A15" s="179" t="s">
        <v>1529</v>
      </c>
      <c r="B15" s="180" t="s">
        <v>1519</v>
      </c>
      <c r="C15" s="183" t="s">
        <v>1530</v>
      </c>
      <c r="D15" s="172" t="s">
        <v>83</v>
      </c>
      <c r="E15" s="190">
        <v>5000000</v>
      </c>
    </row>
    <row r="16" spans="1:9" ht="25.5" x14ac:dyDescent="0.2">
      <c r="A16" s="179" t="s">
        <v>1531</v>
      </c>
      <c r="B16" s="180" t="s">
        <v>1519</v>
      </c>
      <c r="C16" s="183" t="s">
        <v>1532</v>
      </c>
      <c r="D16" s="172" t="s">
        <v>84</v>
      </c>
      <c r="E16" s="190">
        <v>3555720</v>
      </c>
    </row>
    <row r="17" spans="1:6" x14ac:dyDescent="0.2">
      <c r="A17" s="393" t="s">
        <v>846</v>
      </c>
      <c r="B17" s="394"/>
      <c r="C17" s="395"/>
      <c r="D17" s="181"/>
      <c r="E17" s="182">
        <f>SUM(E2:E16)</f>
        <v>2471322053</v>
      </c>
    </row>
    <row r="21" spans="1:6" ht="15" x14ac:dyDescent="0.25">
      <c r="D21" s="184" t="s">
        <v>822</v>
      </c>
      <c r="E21" t="s">
        <v>1533</v>
      </c>
      <c r="F21"/>
    </row>
    <row r="22" spans="1:6" ht="15" x14ac:dyDescent="0.25">
      <c r="D22" s="185" t="s">
        <v>83</v>
      </c>
      <c r="E22" s="186">
        <v>43315336</v>
      </c>
      <c r="F22"/>
    </row>
    <row r="23" spans="1:6" ht="15" x14ac:dyDescent="0.25">
      <c r="D23" s="185" t="s">
        <v>84</v>
      </c>
      <c r="E23" s="186">
        <v>2268279828</v>
      </c>
      <c r="F23"/>
    </row>
    <row r="24" spans="1:6" ht="15" x14ac:dyDescent="0.25">
      <c r="D24" s="185" t="s">
        <v>85</v>
      </c>
      <c r="E24" s="186">
        <v>159726889</v>
      </c>
      <c r="F24"/>
    </row>
    <row r="25" spans="1:6" ht="15" x14ac:dyDescent="0.25">
      <c r="D25" s="185" t="s">
        <v>812</v>
      </c>
      <c r="E25" s="186">
        <v>2471322053</v>
      </c>
      <c r="F25"/>
    </row>
    <row r="26" spans="1:6" ht="15" x14ac:dyDescent="0.25">
      <c r="D26"/>
      <c r="E26"/>
      <c r="F26"/>
    </row>
    <row r="27" spans="1:6" ht="15" x14ac:dyDescent="0.25">
      <c r="D27"/>
      <c r="E27"/>
      <c r="F27"/>
    </row>
    <row r="28" spans="1:6" ht="15" x14ac:dyDescent="0.25">
      <c r="D28"/>
      <c r="E28"/>
      <c r="F28"/>
    </row>
    <row r="29" spans="1:6" ht="15" x14ac:dyDescent="0.25">
      <c r="D29"/>
      <c r="E29"/>
      <c r="F29"/>
    </row>
    <row r="30" spans="1:6" ht="15" x14ac:dyDescent="0.25">
      <c r="D30"/>
      <c r="E30"/>
      <c r="F30"/>
    </row>
    <row r="31" spans="1:6" ht="15" x14ac:dyDescent="0.25">
      <c r="D31"/>
      <c r="E31"/>
      <c r="F31"/>
    </row>
    <row r="32" spans="1:6" ht="15" x14ac:dyDescent="0.25">
      <c r="D32"/>
      <c r="E32"/>
      <c r="F32"/>
    </row>
    <row r="33" spans="4:6" ht="15" x14ac:dyDescent="0.25">
      <c r="D33"/>
      <c r="E33"/>
      <c r="F33"/>
    </row>
    <row r="34" spans="4:6" ht="15" x14ac:dyDescent="0.25">
      <c r="D34"/>
      <c r="E34"/>
      <c r="F34"/>
    </row>
    <row r="35" spans="4:6" ht="15" x14ac:dyDescent="0.25">
      <c r="D35"/>
      <c r="E35"/>
      <c r="F35"/>
    </row>
    <row r="36" spans="4:6" ht="15" x14ac:dyDescent="0.25">
      <c r="D36"/>
      <c r="E36"/>
      <c r="F36"/>
    </row>
    <row r="37" spans="4:6" ht="15" x14ac:dyDescent="0.25">
      <c r="D37"/>
      <c r="E37"/>
      <c r="F37"/>
    </row>
    <row r="38" spans="4:6" ht="15" x14ac:dyDescent="0.25">
      <c r="D38"/>
      <c r="E38"/>
      <c r="F38"/>
    </row>
  </sheetData>
  <autoFilter ref="A1:E17" xr:uid="{00000000-0009-0000-0000-000008000000}"/>
  <mergeCells count="1">
    <mergeCell ref="A17:C17"/>
  </mergeCell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73</vt:i4>
      </vt:variant>
    </vt:vector>
  </HeadingPairs>
  <TitlesOfParts>
    <vt:vector size="89" baseType="lpstr">
      <vt:lpstr>Borrador PPTO</vt:lpstr>
      <vt:lpstr>1. AP2021</vt:lpstr>
      <vt:lpstr>ITEMS</vt:lpstr>
      <vt:lpstr>5. PPTO 2020 - 2021</vt:lpstr>
      <vt:lpstr>Hoja2</vt:lpstr>
      <vt:lpstr>INVERSIÓN</vt:lpstr>
      <vt:lpstr>Tablas</vt:lpstr>
      <vt:lpstr>2. CXP 2020 - 2021</vt:lpstr>
      <vt:lpstr>RubrosEstructura</vt:lpstr>
      <vt:lpstr>Estructura</vt:lpstr>
      <vt:lpstr>Dependientes</vt:lpstr>
      <vt:lpstr>3. CXC 2020 - 2021</vt:lpstr>
      <vt:lpstr>“4. CUPO 2021” </vt:lpstr>
      <vt:lpstr>“4. CUPO 2021”  (2)</vt:lpstr>
      <vt:lpstr>6. Prioridades SG</vt:lpstr>
      <vt:lpstr>Comparativo de Contratistas</vt:lpstr>
      <vt:lpstr>ACTIVOS_FIJOS_</vt:lpstr>
      <vt:lpstr>ADQUISICIÓN_DE_ACTIVOS_NO_FINANCIEROS_</vt:lpstr>
      <vt:lpstr>ADQUISICIÓN_DE_BIENES_Y_SERVICIOS_</vt:lpstr>
      <vt:lpstr>ADQUISICIONES_DIFERENTES_DE_ACTIVOS_</vt:lpstr>
      <vt:lpstr>'1. AP2021'!Área_de_impresión</vt:lpstr>
      <vt:lpstr>CONCILIACIONES</vt:lpstr>
      <vt:lpstr>CONTRIBUCIONES</vt:lpstr>
      <vt:lpstr>CONTRIBUCIONES_INHERENTES_A_LA_NOMINA_</vt:lpstr>
      <vt:lpstr>CUOTA_DE_FISCALIZACIÓN_Y_AUDITAJE</vt:lpstr>
      <vt:lpstr>Dirección_de_Evaluación</vt:lpstr>
      <vt:lpstr>Dirección_de_Evaluación_actividad</vt:lpstr>
      <vt:lpstr>Dirección_de_Producción_y_Operaciones</vt:lpstr>
      <vt:lpstr>Dirección_de_Producción_y_Operaciones_actividad</vt:lpstr>
      <vt:lpstr>Dirección_de_Tecnología_actividad</vt:lpstr>
      <vt:lpstr>Dirección_de_Tecnología_e_Información</vt:lpstr>
      <vt:lpstr>Dirección_de_Tecnología_e_Información_actividad</vt:lpstr>
      <vt:lpstr>Dirección_General</vt:lpstr>
      <vt:lpstr>Dirección_General_actividad</vt:lpstr>
      <vt:lpstr>DISPONIBILIDAD_FINAL</vt:lpstr>
      <vt:lpstr>GASTOS_DE_COMERCIALIZACIÓN_Y_PRODUCCIÓN</vt:lpstr>
      <vt:lpstr>GASTOS_DE_COMERCIALIZACIÓN_Y_PRODUCCIÓN_1</vt:lpstr>
      <vt:lpstr>GASTOS_DE_FUNCIONAMIENTO</vt:lpstr>
      <vt:lpstr>GASTOS_DE_INVERSIÓN</vt:lpstr>
      <vt:lpstr>GASTOS_DE_OPERACIÓN_COMERCIAL</vt:lpstr>
      <vt:lpstr>GASTOS_DE_PERSONAL_</vt:lpstr>
      <vt:lpstr>GASTOS_POR_TRIBUTOS_MULTAS_SANCIONES_E_INTERESES_DE_MORA</vt:lpstr>
      <vt:lpstr>IMPUESTOS_</vt:lpstr>
      <vt:lpstr>IMPUESTOS_TERRITORIALES_</vt:lpstr>
      <vt:lpstr>INV_Modernización_del_ICFES</vt:lpstr>
      <vt:lpstr>INV_Plan_de_Tecnología_</vt:lpstr>
      <vt:lpstr>INV_Reestructuración_de_Exámenes_de_Estado</vt:lpstr>
      <vt:lpstr>LAUDOS_ARBITRALES</vt:lpstr>
      <vt:lpstr>Oficina_Asesora__Jurídica_actividad</vt:lpstr>
      <vt:lpstr>Oficina_Asesora_de_Comunicaciones_y_Mercadeo_actividad</vt:lpstr>
      <vt:lpstr>Oficina_Asesora_de_Control_Interno_actividad</vt:lpstr>
      <vt:lpstr>Oficina_Asesora_de_Planeación_actividad</vt:lpstr>
      <vt:lpstr>Oficina_Asesora_Jurídica__actividad</vt:lpstr>
      <vt:lpstr>Oficina_Asesora_Jurídica_actividad</vt:lpstr>
      <vt:lpstr>Oficina_de_Control_Interno_actividad</vt:lpstr>
      <vt:lpstr>Oficina_Gestión_de_Proyectos_de_Investigación_actividad</vt:lpstr>
      <vt:lpstr>OTROS_BIENES_TRANSPORTABLES_EXCEPTO_PRODUCTOS_METÁLICOS_MAQUINARIA_Y_EQUIPO</vt:lpstr>
      <vt:lpstr>OTROS_GASTOS_DE_PERSONAL_PREVIO_CONCEPTO</vt:lpstr>
      <vt:lpstr>PLANTA_DE_PERSONAL_PERMANENTE</vt:lpstr>
      <vt:lpstr>PRESTACIONES_SOCIALES_</vt:lpstr>
      <vt:lpstr>PRESTACIONES_SOCIALES_RELACIONADAS_CON_EL_EMPLEO_</vt:lpstr>
      <vt:lpstr>PRODUCTOS_ALIMENTICIOS_BEBIDAS_Y_TABACO_TEXTILES_PRENDAS_DE_VESTIR_Y_PRODUCTOS_DE_CUERO</vt:lpstr>
      <vt:lpstr>PRODUCTOS_METÁLICOS_Y_PAQUETES_DE_SOFTWARE</vt:lpstr>
      <vt:lpstr>PROGRAMAS_DE_INVERSIÓN</vt:lpstr>
      <vt:lpstr>Programas_de_Inversión_Bruta_de_Capital</vt:lpstr>
      <vt:lpstr>REMUNERACIONES_NO_CONSTITUTIVAS_DE_FACTOR_SALARIAL_</vt:lpstr>
      <vt:lpstr>SALARIO_</vt:lpstr>
      <vt:lpstr>Secretaría_General</vt:lpstr>
      <vt:lpstr>Secretaría_General_actividad</vt:lpstr>
      <vt:lpstr>SENTENCIAS_</vt:lpstr>
      <vt:lpstr>SENTENCIAS_Y_CONCILIACIONES_</vt:lpstr>
      <vt:lpstr>SERVICIOS_DE_ALOJAMIENTO_SERVICIOS_DE_SUMINISTRO_DE_COMIDAS_Y_BEBIDAS_SERVICIOS_DE_TRANSPORTE_Y_SERVICIOS_DE_DISTRIBUCIÓN_DE_ELECTRICIDAD_GAS_Y_AGUA</vt:lpstr>
      <vt:lpstr>SERVICIOS_FINANCIEROS_Y_SERVICIOS_CONEXOS_SERVICIOS_INMOBILIARIOS_Y_SERVICIOS_DE_LEASING</vt:lpstr>
      <vt:lpstr>SERVICIOS_PARA_LA_COMUNIDAD_SOCIALES_Y_PERSONALES</vt:lpstr>
      <vt:lpstr>SERVICIOS_PRESTADOS_A_LAS_EMPRESAS_Y_SERVICIOS_DE_PRODUCCIÓN_</vt:lpstr>
      <vt:lpstr>Subdirección_de_Abastecimiento_y_Servicios_Generales_actividad</vt:lpstr>
      <vt:lpstr>Subdirección_de_Análisis_y_Divulgación_actividad</vt:lpstr>
      <vt:lpstr>Subdirección_de_Aplicación_de_Instrumentos_actividad</vt:lpstr>
      <vt:lpstr>Subdirección_de_Desarrollo_de_Aplicaciones_actividad</vt:lpstr>
      <vt:lpstr>Subdirección_de_Diseño_de_Instrumentos_actividad</vt:lpstr>
      <vt:lpstr>Subdirección_de_Estadísticas_actividad</vt:lpstr>
      <vt:lpstr>Subdirección_de_Información_actividad</vt:lpstr>
      <vt:lpstr>Subdirección_de_Producción_de_Instrumentos_actividad</vt:lpstr>
      <vt:lpstr>Subdirección_de_Talento_Humano_actividad</vt:lpstr>
      <vt:lpstr>Subdirección_Financiera_y_Contable_actividad</vt:lpstr>
      <vt:lpstr>TASAS_Y_DERECHOS_ADMINISTRATIVOS_</vt:lpstr>
      <vt:lpstr>TRANSFERENCIAS_CORRIENTES</vt:lpstr>
      <vt:lpstr>Unidad_de_Atención_al_Ciudadano_actividad</vt:lpstr>
      <vt:lpstr>VIÁTICOS_DE_LOS_FUNCIONARIOS_EN_COMISIÓN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Andres Castro</dc:creator>
  <cp:lastModifiedBy>Monica Lucia Rocha Ardila</cp:lastModifiedBy>
  <cp:lastPrinted>2020-01-09T15:28:06Z</cp:lastPrinted>
  <dcterms:created xsi:type="dcterms:W3CDTF">2019-11-26T17:58:24Z</dcterms:created>
  <dcterms:modified xsi:type="dcterms:W3CDTF">2020-11-09T23:55:37Z</dcterms:modified>
</cp:coreProperties>
</file>