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mc:AlternateContent xmlns:mc="http://schemas.openxmlformats.org/markup-compatibility/2006">
    <mc:Choice Requires="x15">
      <x15ac:absPath xmlns:x15ac="http://schemas.microsoft.com/office/spreadsheetml/2010/11/ac" url="https://icfesgovco-my.sharepoint.com/personal/planeacion_icfes_gov_co/Documents/Backup OAP/2024/27 SERIE PLANES/SUBSERIE PLANES MODELO INTEGRADO DE PLANEACION Y GESTION/"/>
    </mc:Choice>
  </mc:AlternateContent>
  <xr:revisionPtr revIDLastSave="0" documentId="8_{9FE47C8A-CF62-4B62-A43F-F2E0AAF42137}" xr6:coauthVersionLast="47" xr6:coauthVersionMax="47" xr10:uidLastSave="{00000000-0000-0000-0000-000000000000}"/>
  <bookViews>
    <workbookView xWindow="-120" yWindow="-120" windowWidth="29040" windowHeight="15840" firstSheet="2" activeTab="2" xr2:uid="{7FE4BF3A-4230-4360-9062-9DA3B0EF890B}"/>
  </bookViews>
  <sheets>
    <sheet name="Datos" sheetId="3" state="hidden" r:id="rId1"/>
    <sheet name="Indicadores" sheetId="10" r:id="rId2"/>
    <sheet name="PAI 2024 V2" sheetId="1" r:id="rId3"/>
    <sheet name="Instructivo" sheetId="4" state="hidden" r:id="rId4"/>
    <sheet name="Tabla" sheetId="7" state="hidden" r:id="rId5"/>
    <sheet name="PAI 2024 (propuesta)" sheetId="9" state="hidden" r:id="rId6"/>
  </sheets>
  <definedNames>
    <definedName name="_xlnm._FilterDatabase" localSheetId="1" hidden="1">Indicadores!$A$1:$N$24</definedName>
    <definedName name="_xlnm._FilterDatabase" localSheetId="2" hidden="1">'PAI 2024 V2'!$A$3:$U$115</definedName>
    <definedName name="Dependencia">Datos!$A$19:$A$38</definedName>
    <definedName name="DO">Datos!$C$6:$C$7</definedName>
    <definedName name="FI">Datos!$C$8</definedName>
    <definedName name="Fuente">Datos!$J$26:$J$28</definedName>
    <definedName name="Iniciativa1">Datos!$Q$1</definedName>
    <definedName name="Iniciativa10">Datos!$Q$14</definedName>
    <definedName name="Iniciativa11">Datos!$Q$15</definedName>
    <definedName name="Iniciativa12">Datos!$Q$16</definedName>
    <definedName name="Iniciativa13">Datos!$Q$17</definedName>
    <definedName name="Iniciativa14">Datos!$Q$18</definedName>
    <definedName name="Iniciativa15">Datos!$Q$19</definedName>
    <definedName name="Iniciativa16">Datos!$Q$20:$Q$21</definedName>
    <definedName name="Iniciativa17">Datos!$Q$22:$Q$23</definedName>
    <definedName name="Iniciativa2">Datos!$Q$2:$Q$3</definedName>
    <definedName name="Iniciativa3">Datos!$Q$4:$Q$5</definedName>
    <definedName name="Iniciativa4">Datos!$Q$6</definedName>
    <definedName name="Iniciativa5">Datos!$Q$7</definedName>
    <definedName name="Iniciativa6">Datos!$Q$8</definedName>
    <definedName name="Iniciativa7">Datos!$Q$9:$Q$10</definedName>
    <definedName name="Iniciativa8">Datos!$Q$11</definedName>
    <definedName name="Iniciativa9">Datos!$Q$12:$Q$13</definedName>
    <definedName name="Inversión">Datos!$K$26:$K$28</definedName>
    <definedName name="MIPG">Datos!$A$40:$A$59</definedName>
    <definedName name="MS">Datos!$C$3:$C$5</definedName>
    <definedName name="Objetivo1">Datos!$O$1</definedName>
    <definedName name="Objetivo2">Datos!$O$2:$O$3</definedName>
    <definedName name="Objetivo3">Datos!$O$4:$O$5</definedName>
    <definedName name="Objetivo4">Datos!$O$6:$O$11</definedName>
    <definedName name="Objetivo5">Datos!$O$12:$O$14</definedName>
    <definedName name="Objetivo6">Datos!$O$15:$O$16</definedName>
    <definedName name="Objetivo7">Datos!$O$17:$O$21</definedName>
    <definedName name="Objetivo8">Datos!$O$22</definedName>
    <definedName name="Origen">Datos!$J$31:$J$33</definedName>
    <definedName name="Pilares">Datos!$F$1:$F$4</definedName>
    <definedName name="Planes">Datos!$J$1:$J$24</definedName>
    <definedName name="_xlnm.Print_Area" localSheetId="3">Instructivo!$A$1:$D$51</definedName>
    <definedName name="_xlnm.Print_Area" localSheetId="2">'PAI 2024 V2'!$A$1:$R$115</definedName>
    <definedName name="_xlnm.Print_Titles" localSheetId="2">'PAI 2024 V2'!$1:$3</definedName>
    <definedName name="VP">Datos!$C$1:$C$2</definedName>
  </definedNames>
  <calcPr calcId="191028"/>
  <pivotCaches>
    <pivotCache cacheId="859"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09" i="1" l="1"/>
  <c r="T109" i="1"/>
  <c r="U109" i="1"/>
  <c r="S110" i="1"/>
  <c r="T110" i="1"/>
  <c r="U110" i="1"/>
  <c r="S111" i="1"/>
  <c r="T111" i="1"/>
  <c r="U111" i="1"/>
  <c r="U272" i="9"/>
  <c r="U270" i="9"/>
  <c r="U269" i="9"/>
  <c r="U268" i="9"/>
  <c r="U267" i="9"/>
  <c r="AE261" i="9"/>
  <c r="AD261" i="9"/>
  <c r="AC261" i="9"/>
  <c r="AE260" i="9"/>
  <c r="AD260" i="9"/>
  <c r="AC260" i="9"/>
  <c r="AE259" i="9"/>
  <c r="AD259" i="9"/>
  <c r="AC259" i="9"/>
  <c r="AE258" i="9"/>
  <c r="AD258" i="9"/>
  <c r="AC258" i="9"/>
  <c r="AE257" i="9"/>
  <c r="AD257" i="9"/>
  <c r="AC257" i="9"/>
  <c r="AE256" i="9"/>
  <c r="AD256" i="9"/>
  <c r="AC256" i="9"/>
  <c r="AE255" i="9"/>
  <c r="AD255" i="9"/>
  <c r="AC255" i="9"/>
  <c r="AE254" i="9"/>
  <c r="AD254" i="9"/>
  <c r="AC254" i="9"/>
  <c r="AE253" i="9"/>
  <c r="AD253" i="9"/>
  <c r="AC253" i="9"/>
  <c r="AE252" i="9"/>
  <c r="AD252" i="9"/>
  <c r="AC252" i="9"/>
  <c r="AE251" i="9"/>
  <c r="AD251" i="9"/>
  <c r="AC251" i="9"/>
  <c r="AE250" i="9"/>
  <c r="AD250" i="9"/>
  <c r="AC250" i="9"/>
  <c r="AE249" i="9"/>
  <c r="AD249" i="9"/>
  <c r="AC249" i="9"/>
  <c r="AE248" i="9"/>
  <c r="AD248" i="9"/>
  <c r="AC248" i="9"/>
  <c r="AE247" i="9"/>
  <c r="AD247" i="9"/>
  <c r="AC247" i="9"/>
  <c r="AE246" i="9"/>
  <c r="AD246" i="9"/>
  <c r="AC246" i="9"/>
  <c r="AE245" i="9"/>
  <c r="AD245" i="9"/>
  <c r="AC245" i="9"/>
  <c r="AE244" i="9"/>
  <c r="AD244" i="9"/>
  <c r="AC244" i="9"/>
  <c r="AE243" i="9"/>
  <c r="AD243" i="9"/>
  <c r="AC243" i="9"/>
  <c r="AE242" i="9"/>
  <c r="AD242" i="9"/>
  <c r="AC242" i="9"/>
  <c r="AE241" i="9"/>
  <c r="AD241" i="9"/>
  <c r="AC241" i="9"/>
  <c r="AE240" i="9"/>
  <c r="AD240" i="9"/>
  <c r="AC240" i="9"/>
  <c r="AE239" i="9"/>
  <c r="AD239" i="9"/>
  <c r="AC239" i="9"/>
  <c r="AE238" i="9"/>
  <c r="AD238" i="9"/>
  <c r="AC238" i="9"/>
  <c r="AE237" i="9"/>
  <c r="AD237" i="9"/>
  <c r="AC237" i="9"/>
  <c r="AE236" i="9"/>
  <c r="AD236" i="9"/>
  <c r="AC236" i="9"/>
  <c r="AE235" i="9"/>
  <c r="AD235" i="9"/>
  <c r="AC235" i="9"/>
  <c r="AE234" i="9"/>
  <c r="AD234" i="9"/>
  <c r="AC234" i="9"/>
  <c r="AE233" i="9"/>
  <c r="AD233" i="9"/>
  <c r="AC233" i="9"/>
  <c r="AE232" i="9"/>
  <c r="AD232" i="9"/>
  <c r="AC232" i="9"/>
  <c r="AE231" i="9"/>
  <c r="AD231" i="9"/>
  <c r="AC231" i="9"/>
  <c r="AE230" i="9"/>
  <c r="AD230" i="9"/>
  <c r="AC230" i="9"/>
  <c r="AE229" i="9"/>
  <c r="AD229" i="9"/>
  <c r="AC229" i="9"/>
  <c r="AE228" i="9"/>
  <c r="AD228" i="9"/>
  <c r="AC228" i="9"/>
  <c r="AE227" i="9"/>
  <c r="AD227" i="9"/>
  <c r="AC227" i="9"/>
  <c r="AE226" i="9"/>
  <c r="AD226" i="9"/>
  <c r="AC226" i="9"/>
  <c r="AE225" i="9"/>
  <c r="AD225" i="9"/>
  <c r="AC225" i="9"/>
  <c r="AE224" i="9"/>
  <c r="AD224" i="9"/>
  <c r="AC224" i="9"/>
  <c r="AE223" i="9"/>
  <c r="AD223" i="9"/>
  <c r="AC223" i="9"/>
  <c r="AE222" i="9"/>
  <c r="AD222" i="9"/>
  <c r="AC222" i="9"/>
  <c r="AE221" i="9"/>
  <c r="AD221" i="9"/>
  <c r="AC221" i="9"/>
  <c r="AE220" i="9"/>
  <c r="AD220" i="9"/>
  <c r="AC220" i="9"/>
  <c r="AE219" i="9"/>
  <c r="AD219" i="9"/>
  <c r="AC219" i="9"/>
  <c r="AE218" i="9"/>
  <c r="AD218" i="9"/>
  <c r="AC218" i="9"/>
  <c r="AE217" i="9"/>
  <c r="AD217" i="9"/>
  <c r="AC217" i="9"/>
  <c r="AE216" i="9"/>
  <c r="AD216" i="9"/>
  <c r="AC216" i="9"/>
  <c r="AE215" i="9"/>
  <c r="AD215" i="9"/>
  <c r="AC215" i="9"/>
  <c r="AE214" i="9"/>
  <c r="AD214" i="9"/>
  <c r="AC214" i="9"/>
  <c r="AE213" i="9"/>
  <c r="AD213" i="9"/>
  <c r="AC213" i="9"/>
  <c r="AE212" i="9"/>
  <c r="AD212" i="9"/>
  <c r="AC212" i="9"/>
  <c r="AE211" i="9"/>
  <c r="AD211" i="9"/>
  <c r="AC211" i="9"/>
  <c r="AE210" i="9"/>
  <c r="AD210" i="9"/>
  <c r="AC210" i="9"/>
  <c r="AE209" i="9"/>
  <c r="AD209" i="9"/>
  <c r="AC209" i="9"/>
  <c r="AE208" i="9"/>
  <c r="AD208" i="9"/>
  <c r="AC208" i="9"/>
  <c r="AE207" i="9"/>
  <c r="AD207" i="9"/>
  <c r="AC207" i="9"/>
  <c r="AE206" i="9"/>
  <c r="AD206" i="9"/>
  <c r="AC206" i="9"/>
  <c r="AE205" i="9"/>
  <c r="AD205" i="9"/>
  <c r="AC205" i="9"/>
  <c r="AE204" i="9"/>
  <c r="AD204" i="9"/>
  <c r="AC204" i="9"/>
  <c r="AE203" i="9"/>
  <c r="AD203" i="9"/>
  <c r="AC203" i="9"/>
  <c r="AE202" i="9"/>
  <c r="AD202" i="9"/>
  <c r="AC202" i="9"/>
  <c r="AE201" i="9"/>
  <c r="AD201" i="9"/>
  <c r="AC201" i="9"/>
  <c r="AE200" i="9"/>
  <c r="AD200" i="9"/>
  <c r="AC200" i="9"/>
  <c r="AE199" i="9"/>
  <c r="AD199" i="9"/>
  <c r="AC199" i="9"/>
  <c r="AE198" i="9"/>
  <c r="AD198" i="9"/>
  <c r="AC198" i="9"/>
  <c r="AE197" i="9"/>
  <c r="AD197" i="9"/>
  <c r="AC197" i="9"/>
  <c r="AE196" i="9"/>
  <c r="AD196" i="9"/>
  <c r="AC196" i="9"/>
  <c r="AE195" i="9"/>
  <c r="AD195" i="9"/>
  <c r="AC195" i="9"/>
  <c r="AE194" i="9"/>
  <c r="AD194" i="9"/>
  <c r="AC194" i="9"/>
  <c r="AE193" i="9"/>
  <c r="AD193" i="9"/>
  <c r="AC193" i="9"/>
  <c r="AE192" i="9"/>
  <c r="AD192" i="9"/>
  <c r="AC192" i="9"/>
  <c r="AE191" i="9"/>
  <c r="AD191" i="9"/>
  <c r="AC191" i="9"/>
  <c r="AE190" i="9"/>
  <c r="AD190" i="9"/>
  <c r="AC190" i="9"/>
  <c r="AE189" i="9"/>
  <c r="AD189" i="9"/>
  <c r="AC189" i="9"/>
  <c r="AE188" i="9"/>
  <c r="AD188" i="9"/>
  <c r="AC188" i="9"/>
  <c r="AE187" i="9"/>
  <c r="AD187" i="9"/>
  <c r="AC187" i="9"/>
  <c r="AE186" i="9"/>
  <c r="AD186" i="9"/>
  <c r="AC186" i="9"/>
  <c r="AE185" i="9"/>
  <c r="AD185" i="9"/>
  <c r="AC185" i="9"/>
  <c r="AE184" i="9"/>
  <c r="AD184" i="9"/>
  <c r="AC184" i="9"/>
  <c r="AE183" i="9"/>
  <c r="AD183" i="9"/>
  <c r="AC183" i="9"/>
  <c r="AE182" i="9"/>
  <c r="AD182" i="9"/>
  <c r="AC182" i="9"/>
  <c r="AE181" i="9"/>
  <c r="AD181" i="9"/>
  <c r="AC181" i="9"/>
  <c r="AE180" i="9"/>
  <c r="AD180" i="9"/>
  <c r="AC180" i="9"/>
  <c r="AE179" i="9"/>
  <c r="AD179" i="9"/>
  <c r="AC179" i="9"/>
  <c r="AE178" i="9"/>
  <c r="AD178" i="9"/>
  <c r="AC178" i="9"/>
  <c r="AE177" i="9"/>
  <c r="AD177" i="9"/>
  <c r="AC177" i="9"/>
  <c r="AE176" i="9"/>
  <c r="AD176" i="9"/>
  <c r="AC176" i="9"/>
  <c r="AE175" i="9"/>
  <c r="AD175" i="9"/>
  <c r="AC175" i="9"/>
  <c r="AE174" i="9"/>
  <c r="AD174" i="9"/>
  <c r="AC174" i="9"/>
  <c r="AE173" i="9"/>
  <c r="AD173" i="9"/>
  <c r="AC173" i="9"/>
  <c r="AE172" i="9"/>
  <c r="AD172" i="9"/>
  <c r="AC172" i="9"/>
  <c r="AE171" i="9"/>
  <c r="AD171" i="9"/>
  <c r="AC171" i="9"/>
  <c r="AE170" i="9"/>
  <c r="AD170" i="9"/>
  <c r="AC170" i="9"/>
  <c r="AE169" i="9"/>
  <c r="AD169" i="9"/>
  <c r="AC169" i="9"/>
  <c r="AE168" i="9"/>
  <c r="AD168" i="9"/>
  <c r="AC168" i="9"/>
  <c r="AE167" i="9"/>
  <c r="AD167" i="9"/>
  <c r="AC167" i="9"/>
  <c r="AE166" i="9"/>
  <c r="AD166" i="9"/>
  <c r="AC166" i="9"/>
  <c r="AE165" i="9"/>
  <c r="AD165" i="9"/>
  <c r="AC165" i="9"/>
  <c r="AE164" i="9"/>
  <c r="AD164" i="9"/>
  <c r="AC164" i="9"/>
  <c r="AE163" i="9"/>
  <c r="AD163" i="9"/>
  <c r="AC163" i="9"/>
  <c r="AE162" i="9"/>
  <c r="AD162" i="9"/>
  <c r="AC162" i="9"/>
  <c r="AE161" i="9"/>
  <c r="AD161" i="9"/>
  <c r="AC161" i="9"/>
  <c r="AE160" i="9"/>
  <c r="AD160" i="9"/>
  <c r="AC160" i="9"/>
  <c r="AE159" i="9"/>
  <c r="AD159" i="9"/>
  <c r="AC159" i="9"/>
  <c r="AE158" i="9"/>
  <c r="AD158" i="9"/>
  <c r="AC158" i="9"/>
  <c r="AE157" i="9"/>
  <c r="AD157" i="9"/>
  <c r="AC157" i="9"/>
  <c r="AE156" i="9"/>
  <c r="AD156" i="9"/>
  <c r="AC156" i="9"/>
  <c r="AE155" i="9"/>
  <c r="AD155" i="9"/>
  <c r="AC155" i="9"/>
  <c r="AE154" i="9"/>
  <c r="AD154" i="9"/>
  <c r="AC154" i="9"/>
  <c r="AE153" i="9"/>
  <c r="AD153" i="9"/>
  <c r="AC153" i="9"/>
  <c r="AE152" i="9"/>
  <c r="AD152" i="9"/>
  <c r="AC152" i="9"/>
  <c r="AE151" i="9"/>
  <c r="AD151" i="9"/>
  <c r="AC151" i="9"/>
  <c r="AE150" i="9"/>
  <c r="AD150" i="9"/>
  <c r="AC150" i="9"/>
  <c r="AE149" i="9"/>
  <c r="AD149" i="9"/>
  <c r="AC149" i="9"/>
  <c r="AE148" i="9"/>
  <c r="AD148" i="9"/>
  <c r="AC148" i="9"/>
  <c r="AE147" i="9"/>
  <c r="AD147" i="9"/>
  <c r="AC147" i="9"/>
  <c r="AE146" i="9"/>
  <c r="AD146" i="9"/>
  <c r="AC146" i="9"/>
  <c r="AE145" i="9"/>
  <c r="AD145" i="9"/>
  <c r="AC145" i="9"/>
  <c r="AE144" i="9"/>
  <c r="AD144" i="9"/>
  <c r="AC144" i="9"/>
  <c r="AE143" i="9"/>
  <c r="AD143" i="9"/>
  <c r="AC143" i="9"/>
  <c r="AE142" i="9"/>
  <c r="AD142" i="9"/>
  <c r="AC142" i="9"/>
  <c r="AE141" i="9"/>
  <c r="AD141" i="9"/>
  <c r="AC141" i="9"/>
  <c r="AE140" i="9"/>
  <c r="AD140" i="9"/>
  <c r="AC140" i="9"/>
  <c r="AE139" i="9"/>
  <c r="AD139" i="9"/>
  <c r="AC139" i="9"/>
  <c r="AE138" i="9"/>
  <c r="AD138" i="9"/>
  <c r="AC138" i="9"/>
  <c r="AE137" i="9"/>
  <c r="AD137" i="9"/>
  <c r="AC137" i="9"/>
  <c r="AE136" i="9"/>
  <c r="AD136" i="9"/>
  <c r="AC136" i="9"/>
  <c r="AE135" i="9"/>
  <c r="AD135" i="9"/>
  <c r="AC135" i="9"/>
  <c r="AE134" i="9"/>
  <c r="AD134" i="9"/>
  <c r="AC134" i="9"/>
  <c r="AE133" i="9"/>
  <c r="AD133" i="9"/>
  <c r="AC133" i="9"/>
  <c r="AE132" i="9"/>
  <c r="AD132" i="9"/>
  <c r="AC132" i="9"/>
  <c r="AE131" i="9"/>
  <c r="AD131" i="9"/>
  <c r="AC131" i="9"/>
  <c r="AE130" i="9"/>
  <c r="AD130" i="9"/>
  <c r="AC130" i="9"/>
  <c r="AE129" i="9"/>
  <c r="AD129" i="9"/>
  <c r="AC129" i="9"/>
  <c r="AE128" i="9"/>
  <c r="AD128" i="9"/>
  <c r="AC128" i="9"/>
  <c r="AE127" i="9"/>
  <c r="AD127" i="9"/>
  <c r="AC127" i="9"/>
  <c r="AE126" i="9"/>
  <c r="AD126" i="9"/>
  <c r="AC126" i="9"/>
  <c r="AE125" i="9"/>
  <c r="AD125" i="9"/>
  <c r="AC125" i="9"/>
  <c r="AE124" i="9"/>
  <c r="AD124" i="9"/>
  <c r="AC124" i="9"/>
  <c r="AE123" i="9"/>
  <c r="AD123" i="9"/>
  <c r="AC123" i="9"/>
  <c r="AE122" i="9"/>
  <c r="AD122" i="9"/>
  <c r="AC122" i="9"/>
  <c r="AE121" i="9"/>
  <c r="AD121" i="9"/>
  <c r="AC121" i="9"/>
  <c r="AE120" i="9"/>
  <c r="AD120" i="9"/>
  <c r="AC120" i="9"/>
  <c r="AE119" i="9"/>
  <c r="AD119" i="9"/>
  <c r="AC119" i="9"/>
  <c r="AE118" i="9"/>
  <c r="AD118" i="9"/>
  <c r="AC118" i="9"/>
  <c r="AE117" i="9"/>
  <c r="AD117" i="9"/>
  <c r="AC117" i="9"/>
  <c r="AE116" i="9"/>
  <c r="AD116" i="9"/>
  <c r="AC116" i="9"/>
  <c r="AE115" i="9"/>
  <c r="AD115" i="9"/>
  <c r="AC115" i="9"/>
  <c r="AE114" i="9"/>
  <c r="AD114" i="9"/>
  <c r="AC114" i="9"/>
  <c r="AE113" i="9"/>
  <c r="AD113" i="9"/>
  <c r="AC113" i="9"/>
  <c r="AE112" i="9"/>
  <c r="AD112" i="9"/>
  <c r="AC112" i="9"/>
  <c r="AE111" i="9"/>
  <c r="AD111" i="9"/>
  <c r="AC111" i="9"/>
  <c r="AE110" i="9"/>
  <c r="AD110" i="9"/>
  <c r="AC110" i="9"/>
  <c r="AE109" i="9"/>
  <c r="AD109" i="9"/>
  <c r="AC109" i="9"/>
  <c r="AE108" i="9"/>
  <c r="AD108" i="9"/>
  <c r="AC108" i="9"/>
  <c r="AE107" i="9"/>
  <c r="AD107" i="9"/>
  <c r="AC107" i="9"/>
  <c r="AE106" i="9"/>
  <c r="AD106" i="9"/>
  <c r="AC106" i="9"/>
  <c r="AE105" i="9"/>
  <c r="AD105" i="9"/>
  <c r="AC105" i="9"/>
  <c r="AE104" i="9"/>
  <c r="AD104" i="9"/>
  <c r="AC104" i="9"/>
  <c r="AE103" i="9"/>
  <c r="AD103" i="9"/>
  <c r="AC103" i="9"/>
  <c r="AE102" i="9"/>
  <c r="AD102" i="9"/>
  <c r="AC102" i="9"/>
  <c r="AE101" i="9"/>
  <c r="AD101" i="9"/>
  <c r="AC101" i="9"/>
  <c r="AE100" i="9"/>
  <c r="AD100" i="9"/>
  <c r="AC100" i="9"/>
  <c r="AE99" i="9"/>
  <c r="AD99" i="9"/>
  <c r="AC99" i="9"/>
  <c r="AE98" i="9"/>
  <c r="AD98" i="9"/>
  <c r="AC98" i="9"/>
  <c r="AE97" i="9"/>
  <c r="AD97" i="9"/>
  <c r="AC97" i="9"/>
  <c r="AE96" i="9"/>
  <c r="AD96" i="9"/>
  <c r="AC96" i="9"/>
  <c r="AE95" i="9"/>
  <c r="AD95" i="9"/>
  <c r="AC95" i="9"/>
  <c r="AE94" i="9"/>
  <c r="AD94" i="9"/>
  <c r="AC94" i="9"/>
  <c r="AE93" i="9"/>
  <c r="AD93" i="9"/>
  <c r="AC93" i="9"/>
  <c r="AE92" i="9"/>
  <c r="AD92" i="9"/>
  <c r="AC92" i="9"/>
  <c r="AE91" i="9"/>
  <c r="AD91" i="9"/>
  <c r="AC91" i="9"/>
  <c r="AE90" i="9"/>
  <c r="AD90" i="9"/>
  <c r="AC90" i="9"/>
  <c r="AE89" i="9"/>
  <c r="AD89" i="9"/>
  <c r="AC89" i="9"/>
  <c r="AE88" i="9"/>
  <c r="AD88" i="9"/>
  <c r="AC88" i="9"/>
  <c r="AE87" i="9"/>
  <c r="AD87" i="9"/>
  <c r="AC87" i="9"/>
  <c r="AE86" i="9"/>
  <c r="AD86" i="9"/>
  <c r="AC86" i="9"/>
  <c r="AE85" i="9"/>
  <c r="AD85" i="9"/>
  <c r="AC85" i="9"/>
  <c r="AE84" i="9"/>
  <c r="AD84" i="9"/>
  <c r="AC84" i="9"/>
  <c r="AE83" i="9"/>
  <c r="AD83" i="9"/>
  <c r="AC83" i="9"/>
  <c r="AE82" i="9"/>
  <c r="AD82" i="9"/>
  <c r="AC82" i="9"/>
  <c r="AE81" i="9"/>
  <c r="AD81" i="9"/>
  <c r="AC81" i="9"/>
  <c r="AE80" i="9"/>
  <c r="AD80" i="9"/>
  <c r="AC80" i="9"/>
  <c r="AE79" i="9"/>
  <c r="AD79" i="9"/>
  <c r="AC79" i="9"/>
  <c r="AE78" i="9"/>
  <c r="AD78" i="9"/>
  <c r="AC78" i="9"/>
  <c r="AE77" i="9"/>
  <c r="AD77" i="9"/>
  <c r="AC77" i="9"/>
  <c r="AE76" i="9"/>
  <c r="AD76" i="9"/>
  <c r="AC76" i="9"/>
  <c r="AE75" i="9"/>
  <c r="AD75" i="9"/>
  <c r="AC75" i="9"/>
  <c r="AE74" i="9"/>
  <c r="AD74" i="9"/>
  <c r="AC74" i="9"/>
  <c r="AE73" i="9"/>
  <c r="AD73" i="9"/>
  <c r="AC73" i="9"/>
  <c r="AE72" i="9"/>
  <c r="AD72" i="9"/>
  <c r="AC72" i="9"/>
  <c r="AE71" i="9"/>
  <c r="AD71" i="9"/>
  <c r="AC71" i="9"/>
  <c r="AE70" i="9"/>
  <c r="AD70" i="9"/>
  <c r="AC70" i="9"/>
  <c r="AE69" i="9"/>
  <c r="AD69" i="9"/>
  <c r="AC69" i="9"/>
  <c r="AE68" i="9"/>
  <c r="AD68" i="9"/>
  <c r="AC68" i="9"/>
  <c r="AE67" i="9"/>
  <c r="AD67" i="9"/>
  <c r="AC67" i="9"/>
  <c r="AE66" i="9"/>
  <c r="AD66" i="9"/>
  <c r="AC66" i="9"/>
  <c r="AE65" i="9"/>
  <c r="AD65" i="9"/>
  <c r="AC65" i="9"/>
  <c r="AE64" i="9"/>
  <c r="AD64" i="9"/>
  <c r="AC64" i="9"/>
  <c r="AE63" i="9"/>
  <c r="AD63" i="9"/>
  <c r="AC63" i="9"/>
  <c r="AE62" i="9"/>
  <c r="AD62" i="9"/>
  <c r="AC62" i="9"/>
  <c r="AE61" i="9"/>
  <c r="AD61" i="9"/>
  <c r="AC61" i="9"/>
  <c r="AE60" i="9"/>
  <c r="AD60" i="9"/>
  <c r="AC60" i="9"/>
  <c r="AE59" i="9"/>
  <c r="AD59" i="9"/>
  <c r="AC59" i="9"/>
  <c r="AE58" i="9"/>
  <c r="AD58" i="9"/>
  <c r="AC58" i="9"/>
  <c r="AE57" i="9"/>
  <c r="AD57" i="9"/>
  <c r="AC57" i="9"/>
  <c r="AE56" i="9"/>
  <c r="AD56" i="9"/>
  <c r="AC56" i="9"/>
  <c r="AE55" i="9"/>
  <c r="AD55" i="9"/>
  <c r="AC55" i="9"/>
  <c r="AE54" i="9"/>
  <c r="AD54" i="9"/>
  <c r="AC54" i="9"/>
  <c r="AE53" i="9"/>
  <c r="AD53" i="9"/>
  <c r="AC53" i="9"/>
  <c r="AE52" i="9"/>
  <c r="AD52" i="9"/>
  <c r="AC52" i="9"/>
  <c r="AE51" i="9"/>
  <c r="AD51" i="9"/>
  <c r="AC51" i="9"/>
  <c r="AE50" i="9"/>
  <c r="AD50" i="9"/>
  <c r="AC50" i="9"/>
  <c r="AE49" i="9"/>
  <c r="AD49" i="9"/>
  <c r="AC49" i="9"/>
  <c r="AE48" i="9"/>
  <c r="AD48" i="9"/>
  <c r="AC48" i="9"/>
  <c r="AE47" i="9"/>
  <c r="AD47" i="9"/>
  <c r="AC47" i="9"/>
  <c r="AE46" i="9"/>
  <c r="AD46" i="9"/>
  <c r="AC46" i="9"/>
  <c r="AE45" i="9"/>
  <c r="AD45" i="9"/>
  <c r="AC45" i="9"/>
  <c r="AE44" i="9"/>
  <c r="AD44" i="9"/>
  <c r="AC44" i="9"/>
  <c r="AE43" i="9"/>
  <c r="AD43" i="9"/>
  <c r="AC43" i="9"/>
  <c r="AE42" i="9"/>
  <c r="AD42" i="9"/>
  <c r="AC42" i="9"/>
  <c r="AE41" i="9"/>
  <c r="AD41" i="9"/>
  <c r="AC41" i="9"/>
  <c r="AE40" i="9"/>
  <c r="AD40" i="9"/>
  <c r="AC40" i="9"/>
  <c r="AE39" i="9"/>
  <c r="AD39" i="9"/>
  <c r="AC39" i="9"/>
  <c r="AE38" i="9"/>
  <c r="AD38" i="9"/>
  <c r="AC38" i="9"/>
  <c r="AE37" i="9"/>
  <c r="AD37" i="9"/>
  <c r="AC37" i="9"/>
  <c r="AE36" i="9"/>
  <c r="AD36" i="9"/>
  <c r="AC36" i="9"/>
  <c r="AE35" i="9"/>
  <c r="AD35" i="9"/>
  <c r="AC35" i="9"/>
  <c r="AE34" i="9"/>
  <c r="AD34" i="9"/>
  <c r="AC34" i="9"/>
  <c r="AE33" i="9"/>
  <c r="AD33" i="9"/>
  <c r="AC33" i="9"/>
  <c r="AE32" i="9"/>
  <c r="AD32" i="9"/>
  <c r="AC32" i="9"/>
  <c r="AE31" i="9"/>
  <c r="AD31" i="9"/>
  <c r="AC31" i="9"/>
  <c r="AE30" i="9"/>
  <c r="AD30" i="9"/>
  <c r="AC30" i="9"/>
  <c r="AE29" i="9"/>
  <c r="AD29" i="9"/>
  <c r="AC29" i="9"/>
  <c r="AE28" i="9"/>
  <c r="AD28" i="9"/>
  <c r="AC28" i="9"/>
  <c r="AE27" i="9"/>
  <c r="AD27" i="9"/>
  <c r="AC27" i="9"/>
  <c r="AE26" i="9"/>
  <c r="AD26" i="9"/>
  <c r="AC26" i="9"/>
  <c r="AE25" i="9"/>
  <c r="AD25" i="9"/>
  <c r="AC25" i="9"/>
  <c r="AE24" i="9"/>
  <c r="AD24" i="9"/>
  <c r="AC24" i="9"/>
  <c r="AE23" i="9"/>
  <c r="AD23" i="9"/>
  <c r="AC23" i="9"/>
  <c r="AE22" i="9"/>
  <c r="AD22" i="9"/>
  <c r="AC22" i="9"/>
  <c r="AE21" i="9"/>
  <c r="AD21" i="9"/>
  <c r="AC21" i="9"/>
  <c r="AE20" i="9"/>
  <c r="AD20" i="9"/>
  <c r="AC20" i="9"/>
  <c r="AE19" i="9"/>
  <c r="AD19" i="9"/>
  <c r="AC19" i="9"/>
  <c r="AE18" i="9"/>
  <c r="AD18" i="9"/>
  <c r="AC18" i="9"/>
  <c r="AE17" i="9"/>
  <c r="AD17" i="9"/>
  <c r="AC17" i="9"/>
  <c r="AE16" i="9"/>
  <c r="AD16" i="9"/>
  <c r="AC16" i="9"/>
  <c r="AE15" i="9"/>
  <c r="AD15" i="9"/>
  <c r="AC15" i="9"/>
  <c r="AE14" i="9"/>
  <c r="AD14" i="9"/>
  <c r="AC14" i="9"/>
  <c r="AE13" i="9"/>
  <c r="AD13" i="9"/>
  <c r="AC13" i="9"/>
  <c r="AE12" i="9"/>
  <c r="AD12" i="9"/>
  <c r="AC12" i="9"/>
  <c r="AE11" i="9"/>
  <c r="AD11" i="9"/>
  <c r="AC11" i="9"/>
  <c r="AE10" i="9"/>
  <c r="AD10" i="9"/>
  <c r="AC10" i="9"/>
  <c r="AE9" i="9"/>
  <c r="AD9" i="9"/>
  <c r="AC9" i="9"/>
  <c r="AE8" i="9"/>
  <c r="AD8" i="9"/>
  <c r="AC8" i="9"/>
  <c r="AE7" i="9"/>
  <c r="AD7" i="9"/>
  <c r="AC7" i="9"/>
  <c r="AE6" i="9"/>
  <c r="AD6" i="9"/>
  <c r="AC6" i="9"/>
  <c r="AE5" i="9"/>
  <c r="AD5" i="9"/>
  <c r="AC5" i="9"/>
  <c r="AE4" i="9"/>
  <c r="AD4" i="9"/>
  <c r="AC4" i="9"/>
  <c r="U33" i="1"/>
  <c r="T33" i="1"/>
  <c r="S33" i="1"/>
  <c r="U32" i="1"/>
  <c r="T32" i="1"/>
  <c r="S32" i="1"/>
  <c r="S96" i="1"/>
  <c r="T96" i="1"/>
  <c r="U96" i="1"/>
  <c r="S97" i="1"/>
  <c r="T97" i="1"/>
  <c r="U97" i="1"/>
  <c r="S98" i="1"/>
  <c r="T98" i="1"/>
  <c r="U98" i="1"/>
  <c r="S99" i="1"/>
  <c r="T99" i="1"/>
  <c r="U99" i="1"/>
  <c r="S100" i="1"/>
  <c r="T100" i="1"/>
  <c r="U100" i="1"/>
  <c r="S101" i="1"/>
  <c r="T101" i="1"/>
  <c r="U101" i="1"/>
  <c r="S102" i="1"/>
  <c r="T102" i="1"/>
  <c r="U102" i="1"/>
  <c r="S103" i="1"/>
  <c r="T103" i="1"/>
  <c r="U103" i="1"/>
  <c r="S104" i="1"/>
  <c r="T104" i="1"/>
  <c r="U104" i="1"/>
  <c r="S105" i="1"/>
  <c r="T105" i="1"/>
  <c r="U105" i="1"/>
  <c r="S106" i="1"/>
  <c r="T106" i="1"/>
  <c r="U106" i="1"/>
  <c r="S107" i="1"/>
  <c r="T107" i="1"/>
  <c r="U107" i="1"/>
  <c r="S108" i="1"/>
  <c r="T108" i="1"/>
  <c r="U108" i="1"/>
  <c r="U271" i="9" l="1"/>
  <c r="S94" i="1"/>
  <c r="T94" i="1"/>
  <c r="U94" i="1"/>
  <c r="S95" i="1"/>
  <c r="T95" i="1"/>
  <c r="U95" i="1"/>
  <c r="S92" i="1"/>
  <c r="T92" i="1"/>
  <c r="U92" i="1"/>
  <c r="S93" i="1"/>
  <c r="T93" i="1"/>
  <c r="U93" i="1"/>
  <c r="S76" i="1"/>
  <c r="T76" i="1"/>
  <c r="U76" i="1"/>
  <c r="S77" i="1"/>
  <c r="T77" i="1"/>
  <c r="U77" i="1"/>
  <c r="S78" i="1"/>
  <c r="T78" i="1"/>
  <c r="U78" i="1"/>
  <c r="S79" i="1"/>
  <c r="T79" i="1"/>
  <c r="U79" i="1"/>
  <c r="S80" i="1"/>
  <c r="T80" i="1"/>
  <c r="U80" i="1"/>
  <c r="S81" i="1"/>
  <c r="T81" i="1"/>
  <c r="U81" i="1"/>
  <c r="S82" i="1"/>
  <c r="T82" i="1"/>
  <c r="U82" i="1"/>
  <c r="S83" i="1"/>
  <c r="T83" i="1"/>
  <c r="U83" i="1"/>
  <c r="S84" i="1"/>
  <c r="T84" i="1"/>
  <c r="U84" i="1"/>
  <c r="S85" i="1"/>
  <c r="T85" i="1"/>
  <c r="U85" i="1"/>
  <c r="S86" i="1"/>
  <c r="T86" i="1"/>
  <c r="U86" i="1"/>
  <c r="S87" i="1"/>
  <c r="T87" i="1"/>
  <c r="U87" i="1"/>
  <c r="S88" i="1"/>
  <c r="T88" i="1"/>
  <c r="U88" i="1"/>
  <c r="S89" i="1"/>
  <c r="T89" i="1"/>
  <c r="U89" i="1"/>
  <c r="S90" i="1"/>
  <c r="T90" i="1"/>
  <c r="U90" i="1"/>
  <c r="S91" i="1"/>
  <c r="T91" i="1"/>
  <c r="U91" i="1"/>
  <c r="S10" i="1" l="1"/>
  <c r="T10" i="1"/>
  <c r="U10" i="1"/>
  <c r="S11" i="1"/>
  <c r="T11" i="1"/>
  <c r="U11" i="1"/>
  <c r="S12" i="1"/>
  <c r="T12" i="1"/>
  <c r="U12" i="1"/>
  <c r="S13" i="1"/>
  <c r="T13" i="1"/>
  <c r="U13" i="1"/>
  <c r="S14" i="1"/>
  <c r="T14" i="1"/>
  <c r="U14" i="1"/>
  <c r="S15" i="1"/>
  <c r="T15" i="1"/>
  <c r="U15" i="1"/>
  <c r="S16" i="1"/>
  <c r="T16" i="1"/>
  <c r="U16" i="1"/>
  <c r="S17" i="1"/>
  <c r="T17" i="1"/>
  <c r="U17" i="1"/>
  <c r="S18" i="1"/>
  <c r="T18" i="1"/>
  <c r="U18" i="1"/>
  <c r="S19" i="1"/>
  <c r="T19" i="1"/>
  <c r="U19" i="1"/>
  <c r="S20" i="1"/>
  <c r="T20" i="1"/>
  <c r="U20" i="1"/>
  <c r="S21" i="1"/>
  <c r="T21" i="1"/>
  <c r="U21" i="1"/>
  <c r="S22" i="1"/>
  <c r="T22" i="1"/>
  <c r="U22" i="1"/>
  <c r="S23" i="1"/>
  <c r="T23" i="1"/>
  <c r="U23" i="1"/>
  <c r="S24" i="1"/>
  <c r="T24" i="1"/>
  <c r="U24" i="1"/>
  <c r="S25" i="1"/>
  <c r="T25" i="1"/>
  <c r="U25" i="1"/>
  <c r="S26" i="1"/>
  <c r="T26" i="1"/>
  <c r="U26" i="1"/>
  <c r="S27" i="1"/>
  <c r="T27" i="1"/>
  <c r="U27" i="1"/>
  <c r="S28" i="1"/>
  <c r="T28" i="1"/>
  <c r="U28" i="1"/>
  <c r="S29" i="1"/>
  <c r="T29" i="1"/>
  <c r="U29" i="1"/>
  <c r="S30" i="1"/>
  <c r="T30" i="1"/>
  <c r="U30" i="1"/>
  <c r="S31" i="1"/>
  <c r="T31" i="1"/>
  <c r="U31" i="1"/>
  <c r="S34" i="1"/>
  <c r="T34" i="1"/>
  <c r="U34" i="1"/>
  <c r="S35" i="1"/>
  <c r="T35" i="1"/>
  <c r="U35" i="1"/>
  <c r="S36" i="1"/>
  <c r="T36" i="1"/>
  <c r="U36" i="1"/>
  <c r="S37" i="1"/>
  <c r="T37" i="1"/>
  <c r="U37" i="1"/>
  <c r="S38" i="1"/>
  <c r="T38" i="1"/>
  <c r="U38" i="1"/>
  <c r="S39" i="1"/>
  <c r="T39" i="1"/>
  <c r="U39" i="1"/>
  <c r="S40" i="1"/>
  <c r="T40" i="1"/>
  <c r="U40" i="1"/>
  <c r="S41" i="1"/>
  <c r="T41" i="1"/>
  <c r="U41" i="1"/>
  <c r="S42" i="1"/>
  <c r="T42" i="1"/>
  <c r="U42" i="1"/>
  <c r="S43" i="1"/>
  <c r="T43" i="1"/>
  <c r="U43" i="1"/>
  <c r="S44" i="1"/>
  <c r="T44" i="1"/>
  <c r="U44" i="1"/>
  <c r="S45" i="1"/>
  <c r="T45" i="1"/>
  <c r="U45" i="1"/>
  <c r="S46" i="1"/>
  <c r="T46" i="1"/>
  <c r="U46" i="1"/>
  <c r="S47" i="1"/>
  <c r="T47" i="1"/>
  <c r="U47" i="1"/>
  <c r="S48" i="1"/>
  <c r="T48" i="1"/>
  <c r="U48" i="1"/>
  <c r="S49" i="1"/>
  <c r="T49" i="1"/>
  <c r="U49" i="1"/>
  <c r="S50" i="1"/>
  <c r="T50" i="1"/>
  <c r="U50" i="1"/>
  <c r="S51" i="1"/>
  <c r="T51" i="1"/>
  <c r="U51" i="1"/>
  <c r="S52" i="1"/>
  <c r="T52" i="1"/>
  <c r="U52" i="1"/>
  <c r="S53" i="1"/>
  <c r="T53" i="1"/>
  <c r="U53" i="1"/>
  <c r="S54" i="1"/>
  <c r="T54" i="1"/>
  <c r="U54" i="1"/>
  <c r="S55" i="1"/>
  <c r="T55" i="1"/>
  <c r="U55" i="1"/>
  <c r="S56" i="1"/>
  <c r="T56" i="1"/>
  <c r="U56" i="1"/>
  <c r="S57" i="1"/>
  <c r="T57" i="1"/>
  <c r="U57" i="1"/>
  <c r="S58" i="1"/>
  <c r="T58" i="1"/>
  <c r="U58" i="1"/>
  <c r="S59" i="1"/>
  <c r="T59" i="1"/>
  <c r="U59" i="1"/>
  <c r="S60" i="1"/>
  <c r="T60" i="1"/>
  <c r="U60" i="1"/>
  <c r="S61" i="1"/>
  <c r="T61" i="1"/>
  <c r="U61" i="1"/>
  <c r="S62" i="1"/>
  <c r="T62" i="1"/>
  <c r="U62" i="1"/>
  <c r="S63" i="1"/>
  <c r="T63" i="1"/>
  <c r="U63" i="1"/>
  <c r="S64" i="1"/>
  <c r="T64" i="1"/>
  <c r="U64" i="1"/>
  <c r="S65" i="1"/>
  <c r="T65" i="1"/>
  <c r="U65" i="1"/>
  <c r="S66" i="1"/>
  <c r="T66" i="1"/>
  <c r="U66" i="1"/>
  <c r="S67" i="1"/>
  <c r="T67" i="1"/>
  <c r="U67" i="1"/>
  <c r="S68" i="1"/>
  <c r="T68" i="1"/>
  <c r="U68" i="1"/>
  <c r="S69" i="1"/>
  <c r="T69" i="1"/>
  <c r="U69" i="1"/>
  <c r="S70" i="1"/>
  <c r="T70" i="1"/>
  <c r="U70" i="1"/>
  <c r="S71" i="1"/>
  <c r="T71" i="1"/>
  <c r="U71" i="1"/>
  <c r="S72" i="1"/>
  <c r="T72" i="1"/>
  <c r="U72" i="1"/>
  <c r="S73" i="1"/>
  <c r="T73" i="1"/>
  <c r="U73" i="1"/>
  <c r="S74" i="1"/>
  <c r="T74" i="1"/>
  <c r="U74" i="1"/>
  <c r="S75" i="1"/>
  <c r="T75" i="1"/>
  <c r="U75" i="1"/>
  <c r="S6" i="1"/>
  <c r="T6" i="1"/>
  <c r="U6" i="1"/>
  <c r="S7" i="1"/>
  <c r="T7" i="1"/>
  <c r="U7" i="1"/>
  <c r="S8" i="1"/>
  <c r="T8" i="1"/>
  <c r="U8" i="1"/>
  <c r="S9" i="1"/>
  <c r="T9" i="1"/>
  <c r="U9" i="1"/>
  <c r="U5" i="1"/>
  <c r="U4" i="1"/>
  <c r="T5" i="1"/>
  <c r="T4" i="1"/>
  <c r="S4" i="1"/>
  <c r="S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Luisa Fernanda Sanchez Lopez</author>
    <author>tc={BF73C8EA-1956-4924-8F77-8A6739D4B6B0}</author>
    <author>tc={E4C803B3-1987-4BC4-ABFD-5156F57397B4}</author>
  </authors>
  <commentList>
    <comment ref="I5" authorId="0" shapeId="0" xr:uid="{A302388C-0934-453B-B7F6-6BA56092F0E6}">
      <text>
        <r>
          <rPr>
            <b/>
            <sz val="9"/>
            <color indexed="81"/>
            <rFont val="Tahoma"/>
            <family val="2"/>
          </rPr>
          <t>Chile y República Dominicana - Alianzas</t>
        </r>
        <r>
          <rPr>
            <sz val="9"/>
            <color indexed="81"/>
            <rFont val="Tahoma"/>
            <family val="2"/>
          </rPr>
          <t xml:space="preserve">
</t>
        </r>
      </text>
    </comment>
    <comment ref="F20" authorId="1" shapeId="0" xr:uid="{BF73C8EA-1956-4924-8F77-8A6739D4B6B0}">
      <text>
        <t>[Threaded comment]
Your version of Excel allows you to read this threaded comment; however, any edits to it will get removed if the file is opened in a newer version of Excel. Learn more: https://go.microsoft.com/fwlink/?linkid=870924
Comment:
    RESOLUCION 218 DE 2014
ARTÍCULO SEXTO. FUNCIONES DEL COORDINADOR. 
7. Coordinar la medición de la satisfacción del cliente interno, con el fin de mejorar la prestación de los servicios,</t>
      </text>
    </comment>
    <comment ref="H20" authorId="2" shapeId="0" xr:uid="{E4C803B3-1987-4BC4-ABFD-5156F57397B4}">
      <text>
        <t>[Threaded comment]
Your version of Excel allows you to read this threaded comment; however, any edits to it will get removed if the file is opened in a newer version of Excel. Learn more: https://go.microsoft.com/fwlink/?linkid=870924
Comment:
    Contratistas: Colaboradores</t>
      </text>
    </comment>
  </commentList>
</comments>
</file>

<file path=xl/sharedStrings.xml><?xml version="1.0" encoding="utf-8"?>
<sst xmlns="http://schemas.openxmlformats.org/spreadsheetml/2006/main" count="6701" uniqueCount="1193">
  <si>
    <t>Valor Público</t>
  </si>
  <si>
    <t>VP</t>
  </si>
  <si>
    <t>OBJ1: Promover el acceso equitativo a la evaluación y promover el mejoramiento de la calidad de la educación</t>
  </si>
  <si>
    <t>No Aplica</t>
  </si>
  <si>
    <t>Objetivo1</t>
  </si>
  <si>
    <t>Posicionamiento del Instituto como un referente destacado en la generación de información clave para la toma de decisiones - Observatorio de Datos del icfes</t>
  </si>
  <si>
    <t>Iniciativa1</t>
  </si>
  <si>
    <t>Porcentaje de Implementación del observatorio de datos del Icfes</t>
  </si>
  <si>
    <t>OBJ2:Contribuir al desarrollo educativo y social mediante la divulgación de resultados e investigaciones</t>
  </si>
  <si>
    <t>Misional</t>
  </si>
  <si>
    <t>MS</t>
  </si>
  <si>
    <t>Plan Anual de Vacantes  </t>
  </si>
  <si>
    <t>Objetivo2</t>
  </si>
  <si>
    <t>Fortalecimiento en la Generación, y Promoción de Investigaciones Aplicadas generadas en el instituto que aporten al mejoramiento de la Calidad de la Educación</t>
  </si>
  <si>
    <t>Iniciativa2</t>
  </si>
  <si>
    <t>Número de publicaciones que comunican los resultados de investigaciones aplicadas  que sean insumo para mejorar la calidad de la educación.</t>
  </si>
  <si>
    <t>OBJ3: Consolidar y potenciar las relaciones estratégicas con el sector educativo y diversas partes interesadas</t>
  </si>
  <si>
    <t>Desarrollo Organizacional</t>
  </si>
  <si>
    <t>DO</t>
  </si>
  <si>
    <t>Plan de Previsión de Recursos Humanos  </t>
  </si>
  <si>
    <t>Fortalecimiento en la Generación, y Promoción de Investigaciones aplicadas generadas en el instituto que aporten al mejoramiento de la Calidad de la Educación</t>
  </si>
  <si>
    <t>Participación en eventos educativos y sociales para difundir conocimientos y resultados.</t>
  </si>
  <si>
    <t>OBJ4:Fortalecer los procesos de evaluación para abordar de manera efectiva las particularidades y necesidades específicas con carácter diferencial</t>
  </si>
  <si>
    <t>Financiera</t>
  </si>
  <si>
    <t>FI</t>
  </si>
  <si>
    <t>Plan Estratégico de Talento Humano  </t>
  </si>
  <si>
    <t>Objetivo3</t>
  </si>
  <si>
    <t>Generación de alianzas estrategias, nacionales e internacionales</t>
  </si>
  <si>
    <t>Iniciativa3</t>
  </si>
  <si>
    <t>Cantidad de nuevas Alianzas o Convenio nacionales, territoriales e internacionales generados durante el Periodo</t>
  </si>
  <si>
    <t xml:space="preserve">OBJ5:Incentivar la investigación, el uso y aplicación de los Datos y la Información generada, con enfoque Diferencial y territorial </t>
  </si>
  <si>
    <t>Plan Institucional de Capacitación   </t>
  </si>
  <si>
    <t>Cantidad de eventos nacionales e internacionales  en los que ha participado el instituto durante el Periodo</t>
  </si>
  <si>
    <t>OBJ6: Desarrollar capacidades internas para adaptarse a las demandas cambiantes del entorno educativo.</t>
  </si>
  <si>
    <t>Plan de Incentivos Institucionales  </t>
  </si>
  <si>
    <t>Objetivo4</t>
  </si>
  <si>
    <t>Implementación de proyectos de evaluación con carácter Diferencial</t>
  </si>
  <si>
    <t>Iniciativa4</t>
  </si>
  <si>
    <t>Porcentaje de proyectos que incluyen mediciones con enfoque Diferencial</t>
  </si>
  <si>
    <t>OBJ7:Mejorar la eficiencia operativa y la calidad en la gestión interna.</t>
  </si>
  <si>
    <t>Plan Trabajo Anual en Seguridad y Salud en el Trabajo  </t>
  </si>
  <si>
    <t>Implementación de proyectos de evaluación y de preparación para la evaluación con carácter Territorial</t>
  </si>
  <si>
    <t>Iniciativa5</t>
  </si>
  <si>
    <t>Porcentaje de proyectos que incluyen mediciones con enfoque Territorial</t>
  </si>
  <si>
    <t>OBJ8: Asegurar la sostenibilidad financiera mediante la diversificación de fuentes de ingresos.</t>
  </si>
  <si>
    <t>Plan de Participación Ciudadana  </t>
  </si>
  <si>
    <t>Implementación de proyectos de evaluación con carácter Diferencial y Territorial</t>
  </si>
  <si>
    <t>Iniciativa6</t>
  </si>
  <si>
    <t>Cantidad de Informes generados que cuentan con carácter diferencial y territorial</t>
  </si>
  <si>
    <t>PAAC Anexo 1: Riesgos de corrupción  </t>
  </si>
  <si>
    <t xml:space="preserve">Implementación Proceso de Medición de Satisfacción a grupos focales con carácter diferencial </t>
  </si>
  <si>
    <t>Iniciativa7</t>
  </si>
  <si>
    <t>Índice de satisfacción de grupos específicos respecto a los procesos de evaluación.</t>
  </si>
  <si>
    <t>PAAC Anexo 2. Racionalización de trámites  </t>
  </si>
  <si>
    <t>Porcentaje de proyectos que incluyen la medición de satisfacción diferencial</t>
  </si>
  <si>
    <t>PAAC Anexo 3. Rendición de cuenta  </t>
  </si>
  <si>
    <t>Creación y Despliegue de una Herramienta Gratuita de Simuladores para la Preparación de Exámenes de Estado.</t>
  </si>
  <si>
    <t>Iniciativa8</t>
  </si>
  <si>
    <t>Porcentaje de Implementación en el Proyecto Prepárate con el Icfes</t>
  </si>
  <si>
    <t>PAAC Anexo 4. Transparencia y acceso a la información  </t>
  </si>
  <si>
    <t>Objetivo5</t>
  </si>
  <si>
    <t>Generación de investigación de alta calidad con enfoque diferencial y Territorial</t>
  </si>
  <si>
    <t>Iniciativa9</t>
  </si>
  <si>
    <t>Número de investigaciones aplicadas realizadas que incluyan enfoque diferencial y territorial en colaboración con instituciones locales.</t>
  </si>
  <si>
    <t>PAAC Anexo 5. Mecanismos para mejorar la atención al ciudadano  </t>
  </si>
  <si>
    <t>Categorización del grupo de investigación del Icfes</t>
  </si>
  <si>
    <t>PAAC Anexo 6. Estrategia de Código de Integridad y Conflicto de Interés  </t>
  </si>
  <si>
    <t>Definición de una Estrategia que visibilice el instituto en todos los territorios</t>
  </si>
  <si>
    <t>Iniciativa10</t>
  </si>
  <si>
    <t>Porcentaje de Avance en la implementación del Proyecto Territorial "El Icfes se Acerca a la Región".</t>
  </si>
  <si>
    <t>Plan Estratégico de Tecnologías de la Información y las Comunicaciones ­ PETI  </t>
  </si>
  <si>
    <t>Objetivo6</t>
  </si>
  <si>
    <t>Estrategia de modernización Tecnológica para el Fortalecimiento Institucional</t>
  </si>
  <si>
    <t>Iniciativa11</t>
  </si>
  <si>
    <t>Porcentaje de Avance en la implementación de Proyecto de Habilitación Tecnológica.</t>
  </si>
  <si>
    <t>Plan de Mantenimiento de Servicios Tecnológicos  </t>
  </si>
  <si>
    <t>Implementación del modelo de Costeo del Icfes</t>
  </si>
  <si>
    <t>Iniciativa12</t>
  </si>
  <si>
    <t>Porcentaje de Avance en la Definición del Modelo de Costeo del Icfes</t>
  </si>
  <si>
    <t>Plan de Tratamiento de Riesgos de Seguridad y Privacidad de la Información  </t>
  </si>
  <si>
    <t>Objetivo7</t>
  </si>
  <si>
    <t>Implementación del Sistema integrado de Gestión</t>
  </si>
  <si>
    <t>Iniciativa13</t>
  </si>
  <si>
    <t>Porcentaje de avance en la integración de los sistemas de gestión del instituto</t>
  </si>
  <si>
    <t>Plan de Seguridad y Privacidad de la Información  </t>
  </si>
  <si>
    <t>Fortalecimiento del Modelo integrado de Planeación y Gestión.</t>
  </si>
  <si>
    <t>Iniciativa14</t>
  </si>
  <si>
    <t>Índice de Gestión y Desempeño</t>
  </si>
  <si>
    <t>Dirección General</t>
  </si>
  <si>
    <t>DG</t>
  </si>
  <si>
    <t>Plan Institucional de Archivos de la Entidad  </t>
  </si>
  <si>
    <t>Fortalecimiento de la Cultura organización y la Comunicación Interna</t>
  </si>
  <si>
    <t>Iniciativa15</t>
  </si>
  <si>
    <t>Nivel de satisfacción de los Colaboradores en relación con los procesos internos y la comunicación organizacional.</t>
  </si>
  <si>
    <t>Subdirección de Talento Humano</t>
  </si>
  <si>
    <t>STH</t>
  </si>
  <si>
    <t>Plan de Conservación documental  </t>
  </si>
  <si>
    <t>Implementación de estrategia sostenibilidad</t>
  </si>
  <si>
    <t>Iniciativa16</t>
  </si>
  <si>
    <t>Verificación a conformidad del informe de Sostenibilidad bajo el estándar GRI de manera anual</t>
  </si>
  <si>
    <t>Subdirección Financiera y Contable</t>
  </si>
  <si>
    <t>SFC</t>
  </si>
  <si>
    <t>Plan de Preservación Digital  </t>
  </si>
  <si>
    <t>Inventario de Gases Efecto Invernadero verificado a conformidad</t>
  </si>
  <si>
    <t>Subdirección de Abastecimiento y Servicios Generales</t>
  </si>
  <si>
    <t>SASG</t>
  </si>
  <si>
    <t>Subdirector de Abastecimiento y Servicios Generales</t>
  </si>
  <si>
    <t>Plan de Austeridad y Gestión Ambiental   </t>
  </si>
  <si>
    <t>Objetivo8</t>
  </si>
  <si>
    <t>Establecer estrategias comerciales que permitan la generación de nuevos negocios</t>
  </si>
  <si>
    <t>Iniciativa17</t>
  </si>
  <si>
    <t>Crecimiento anual en ingresos provenientes de pruebas de estado y negocios comerciales</t>
  </si>
  <si>
    <t>Unidad de Atención al Ciudadano</t>
  </si>
  <si>
    <t>UAC</t>
  </si>
  <si>
    <t>Líder de la Unidad de Atención al Ciudadano</t>
  </si>
  <si>
    <t>Plan de Acción Institucional</t>
  </si>
  <si>
    <t>Porcentaje de ingresos provenientes de negocios comerciales</t>
  </si>
  <si>
    <t>Oficina Asesora de Comunicaciones y Mercadeo</t>
  </si>
  <si>
    <t>OACM</t>
  </si>
  <si>
    <t>Jefe Oficina Asesora de Comunicaciones y Mercadeo</t>
  </si>
  <si>
    <t>Plan Anual de Adquisiciones</t>
  </si>
  <si>
    <t>Oficina de Control Interno</t>
  </si>
  <si>
    <t>OCI</t>
  </si>
  <si>
    <t>Jefe Oficina de Control Interno</t>
  </si>
  <si>
    <t>  </t>
  </si>
  <si>
    <t>Oficina Asesora de Planeación</t>
  </si>
  <si>
    <t>OAP</t>
  </si>
  <si>
    <t>Jefe Oficina Asesora de Planeación</t>
  </si>
  <si>
    <t>Operación Comercial</t>
  </si>
  <si>
    <t>Fortalecimiento Tecnológico</t>
  </si>
  <si>
    <t xml:space="preserve">Oficina Asesora Jurídica </t>
  </si>
  <si>
    <t>OAJ</t>
  </si>
  <si>
    <t xml:space="preserve">Jefe Oficina Asesora Jurídica </t>
  </si>
  <si>
    <t>Funcionamiento</t>
  </si>
  <si>
    <t>Fortalecimiento Institucional</t>
  </si>
  <si>
    <t>Oficina Gestión de Proyectos de Investigación</t>
  </si>
  <si>
    <t>OGPI</t>
  </si>
  <si>
    <t>Jefe Oficina Gestión de Proyectos de Investigación</t>
  </si>
  <si>
    <t>Inversión</t>
  </si>
  <si>
    <t>Fortalecimiento Servicios de Evaluación</t>
  </si>
  <si>
    <t>Dirección de Evaluación</t>
  </si>
  <si>
    <t>DE</t>
  </si>
  <si>
    <t>Director de la Dirección de Evaluación</t>
  </si>
  <si>
    <t>Subdirección de Estadísticas</t>
  </si>
  <si>
    <t>SE</t>
  </si>
  <si>
    <t>Subdirección de Análisis y Divulgación</t>
  </si>
  <si>
    <t>SAD</t>
  </si>
  <si>
    <t>Subdirector de la Subdirección de Desarrollo de Aplicaciones</t>
  </si>
  <si>
    <t>Plan de Brechas MIPG</t>
  </si>
  <si>
    <t>Subdirección de Diseño de Instrumentos</t>
  </si>
  <si>
    <t>SDI</t>
  </si>
  <si>
    <t>Subdirector de la Subdirección de Diseño de Instrumentos</t>
  </si>
  <si>
    <t>Política de Prevención de Daño Antijurídico - PPDA</t>
  </si>
  <si>
    <t>Dirección de Producción y Operaciones</t>
  </si>
  <si>
    <t>DPO</t>
  </si>
  <si>
    <t>Director de la Dirección de Producción y Operaciones</t>
  </si>
  <si>
    <t xml:space="preserve">Subdirector de la Subdirección de Estadísticas </t>
  </si>
  <si>
    <t>Formulación propia de la dependencia</t>
  </si>
  <si>
    <t>Subdirección de Aplicación de Instrumentos</t>
  </si>
  <si>
    <t>SAI</t>
  </si>
  <si>
    <t>Subdirector de la Subdirección de Información</t>
  </si>
  <si>
    <t>Subdirección de Producción de Instrumentos</t>
  </si>
  <si>
    <t>SPI</t>
  </si>
  <si>
    <t>Subdirector de la Subdirección de Talento Humano</t>
  </si>
  <si>
    <t>Dirección de Tecnología e Información</t>
  </si>
  <si>
    <t>DTI</t>
  </si>
  <si>
    <t>Director de la Dirección de Tecnología e Información</t>
  </si>
  <si>
    <t>Subdirector de Subdirección Financiera y Contable</t>
  </si>
  <si>
    <t>Subdirección de Información</t>
  </si>
  <si>
    <t>SI</t>
  </si>
  <si>
    <t>Subdirectora de Análisis y Divulgación</t>
  </si>
  <si>
    <t>Subdirección de Desarrollo de Aplicaciones</t>
  </si>
  <si>
    <t>SDA</t>
  </si>
  <si>
    <t>1. Planeación Institucional</t>
  </si>
  <si>
    <t>2. Gestión presupuestal y eficiencia del gasto público</t>
  </si>
  <si>
    <t>3. Compras y Contratación Pública</t>
  </si>
  <si>
    <t>4. Talento humano</t>
  </si>
  <si>
    <t>5. Integridad</t>
  </si>
  <si>
    <t>6. Transparencia, acceso a la información pública y lucha contra la corrupción</t>
  </si>
  <si>
    <t>7. Fortalecimiento organizacional y simplificación de procesos</t>
  </si>
  <si>
    <t>8. Servicio al ciudadano</t>
  </si>
  <si>
    <t>9. Participación ciudadana en la gestión pública</t>
  </si>
  <si>
    <t>10. Racionalización de trámites</t>
  </si>
  <si>
    <t>11.Gobierno digital</t>
  </si>
  <si>
    <t>12. Seguridad digital</t>
  </si>
  <si>
    <t>13.Defensa jurídica</t>
  </si>
  <si>
    <t>14. Mejora normativa</t>
  </si>
  <si>
    <t>15.Gestión del conocimiento y la innovación</t>
  </si>
  <si>
    <t>16.Gestión documental</t>
  </si>
  <si>
    <t>17.Gestión de la información estadística</t>
  </si>
  <si>
    <t>18. Seguimiento y evaluación del desempeño institucional</t>
  </si>
  <si>
    <t xml:space="preserve">19. Control interno </t>
  </si>
  <si>
    <t>Perspectiva</t>
  </si>
  <si>
    <t>Objetivo estratégico</t>
  </si>
  <si>
    <t>Iniciativa Estratégica</t>
  </si>
  <si>
    <t>Indicador Estratégico</t>
  </si>
  <si>
    <t>Responsable1</t>
  </si>
  <si>
    <t>Responsable2</t>
  </si>
  <si>
    <t>Responsable3</t>
  </si>
  <si>
    <t>Línea Base</t>
  </si>
  <si>
    <t>Meta Cuatreño</t>
  </si>
  <si>
    <t>Meta 2024</t>
  </si>
  <si>
    <t>Meta 2025</t>
  </si>
  <si>
    <t>Meta 2026</t>
  </si>
  <si>
    <t>Meta 2027</t>
  </si>
  <si>
    <t>Observaciones</t>
  </si>
  <si>
    <t xml:space="preserve">Dirección de Tecnologías e Información </t>
  </si>
  <si>
    <t>/</t>
  </si>
  <si>
    <t>N/A</t>
  </si>
  <si>
    <t>Oficina Gestión Proyectos Investigación</t>
  </si>
  <si>
    <t>ND</t>
  </si>
  <si>
    <t>Dirección de Evaluación - Oficina Proyectos de investigación</t>
  </si>
  <si>
    <t>Subdirección de Producción de Instrumentos /
Subdirección de Diseño de Instrumentos</t>
  </si>
  <si>
    <t>Indicador acumulativo</t>
  </si>
  <si>
    <t xml:space="preserve">Subdirección de Diseño de Instrumentos </t>
  </si>
  <si>
    <t>Todos los proyectos con carácter diferencia y territorial deben tener su informe respectivo</t>
  </si>
  <si>
    <t>Dirección de Tecnologías de la Información</t>
  </si>
  <si>
    <t>Oficina de Gestión de Proyectos de Investigación</t>
  </si>
  <si>
    <t>Categorización realizada por Colciencias</t>
  </si>
  <si>
    <t xml:space="preserve">Dirección de Tecnología e Información </t>
  </si>
  <si>
    <t>Dirección de Evaluaciones</t>
  </si>
  <si>
    <t>Definir las tarifas diferenciales
Estandarizar las matrIcfes de costeo
Formular el modelo de costeo</t>
  </si>
  <si>
    <t>Fuente anteproyecto presupuestal 2024: Se calcula a partir de los ingresos corrientes proyectados/sobre los ingresos corrientes a cierre 2023</t>
  </si>
  <si>
    <t>Los ingresos del icfes el 24% proviene de negocios comerciales actualmente.
Ingresos totales de negocios comerciales /total de ingresos</t>
  </si>
  <si>
    <t>PLAN DE ACCIÓN INSTITUCIONAL 2024 V2</t>
  </si>
  <si>
    <t>Identificación</t>
  </si>
  <si>
    <t>Alineación Estratégica Plan Estratégico Institucional</t>
  </si>
  <si>
    <t>Programación De Actividades</t>
  </si>
  <si>
    <t xml:space="preserve">Modelo Integrado De Planeación Y Gestión </t>
  </si>
  <si>
    <t xml:space="preserve">Financiación </t>
  </si>
  <si>
    <t>CÓDIGO</t>
  </si>
  <si>
    <t xml:space="preserve">Dependencia </t>
  </si>
  <si>
    <t xml:space="preserve">Objetivo Estratégico </t>
  </si>
  <si>
    <t>Iniciativa estratégica</t>
  </si>
  <si>
    <t>Indicador</t>
  </si>
  <si>
    <t>Actividad</t>
  </si>
  <si>
    <t>Responsable</t>
  </si>
  <si>
    <t>Fecha Inicio</t>
  </si>
  <si>
    <t xml:space="preserve">Fecha Fin </t>
  </si>
  <si>
    <t>Evidencia</t>
  </si>
  <si>
    <t>Origen de formulación</t>
  </si>
  <si>
    <t xml:space="preserve">Políticas De Gestión Y Desempeño </t>
  </si>
  <si>
    <t>Políticas De Gestión Y Desempeño 2</t>
  </si>
  <si>
    <t>Políticas De Gestión Y Desempeño 3</t>
  </si>
  <si>
    <t xml:space="preserve">Planes Institucionales </t>
  </si>
  <si>
    <t xml:space="preserve">Fuente De Financiación </t>
  </si>
  <si>
    <t>Proyecto De Inversión</t>
  </si>
  <si>
    <t>DE-PAI-1</t>
  </si>
  <si>
    <t>Elaborar y consolidar los informes de resultados de aplicación piloto de Clima escolar en las pruebas de Estado durante la vigencia 2024.
Informe de resultados de aplicación de cuestionarios auxiliares, del 18 de enero a 30 de junio de 2024.</t>
  </si>
  <si>
    <t>Ficha técnica, armado de prueba, construcción de ítems e informes de resultados de aplicación piloto Saber 11A y 11B
Informe Nacional de Resultados saber 3579 (capítulo de Cuestionarios Auxiliares)</t>
  </si>
  <si>
    <t>-</t>
  </si>
  <si>
    <t>DE-PAI-2</t>
  </si>
  <si>
    <t xml:space="preserve">Realizar reporte diagnóstico final de la consultoría del programa Sacúdete.
Asegurar el enfoque diferencial y de interseccionalidad en el marco del proyecto de inclusión de población, por medio de adaptación de cuadernillos e informes de resultados.
</t>
  </si>
  <si>
    <t>Informe de procesamiento y análisis de resultados (primera medición) del instrumento de medición.
Reporte diagnóstico final de la consultoría para orientar el ejercicio hacia el futuro.
Adaptación de cuadernillos 
Pilotajes con comunidades NARP</t>
  </si>
  <si>
    <t>DE-PAI-3</t>
  </si>
  <si>
    <t>Seguimiento a las actividades establecidas para el desarrollo de los estudios internacionales que se adelanten en la vigencia.
Monitoreo de gestión con consorcios para estudios internacionales en las siguientes líneas de tiempo:
Piloto PISA : ventana de aplicación 15 de abril al 31 de mayo
TALIS estudio principal módulo central: ventana de aplicación 1 de marzo al 31 de mayo
TALIS estudio principal módulo Starting Strong: ventana de aplicación 1 de abril al 2 de agosto
Piloto ERCE - Preparación y entrega base de datos nacional: 1 de enero al 31 de junio
Pre piloto PISA: 1 de agosto al 30 de septiembre</t>
  </si>
  <si>
    <t>Correos electrónicos
Comunicación a través de plataformas de los consorcios
Participación en eventos como NPM</t>
  </si>
  <si>
    <t>DE-PAI-4</t>
  </si>
  <si>
    <t>Implementar el proyecto "Prepárate con el Icfes"</t>
  </si>
  <si>
    <t>Proyecto "Prepárate con el Icfes" implementado</t>
  </si>
  <si>
    <t>DE-PAI-5</t>
  </si>
  <si>
    <t>Gestión y seguimiento de las innovaciones que se generen al interior del Icfes con una perspectiva de investigación y desarrollo.</t>
  </si>
  <si>
    <t>Informes de avance de gestión y seguimiento de productos de innovación en el marco del Laboratorio</t>
  </si>
  <si>
    <t>DPO-PAI-1</t>
  </si>
  <si>
    <t>Realizar seguimiento a la Planeación y ejecución Operativa de las pruebas de estado, pruebas internacionales y demás evaluaciones que requiera el Instituto para la vigencia, conforme con las particularidades y necesidades específicas con carácter diferencial</t>
  </si>
  <si>
    <t>Soporte de cumplimiento de las actividades cargados en Plan view</t>
  </si>
  <si>
    <t>SI-PAI-1</t>
  </si>
  <si>
    <t>Posicionamiento del Instituto como un referente destacado en la generación de información clave para la toma de decisiones - Observatorio de Datos del Icfes</t>
  </si>
  <si>
    <t>Implementar el índice de la calidad de la educación</t>
  </si>
  <si>
    <t>Índice implementado</t>
  </si>
  <si>
    <t>OACM-PAI-1</t>
  </si>
  <si>
    <t xml:space="preserve">Participación del Icfes en eventos regionales, nacionales e internacionales </t>
  </si>
  <si>
    <t>Requerimiento al operador logístico, aprobación de presupuesto.</t>
  </si>
  <si>
    <t>OACM-PAI-2</t>
  </si>
  <si>
    <t>Establecer y ejecutar una estrategia de relacionamiento regional con grupos de interés.</t>
  </si>
  <si>
    <t>Documento de la estrategia y cinco actividades de relacionamiento en regiones con grupos de interés y grupos de valor</t>
  </si>
  <si>
    <t>OACM-PAI-3</t>
  </si>
  <si>
    <t>Diseñar e implementar una estrategia de divulgación de la PPDA, a través de los canales de comunicación institucionales.</t>
  </si>
  <si>
    <t>Piezas comunicativas en medio de difusión del Instituto</t>
  </si>
  <si>
    <t>OACM-PAI-4</t>
  </si>
  <si>
    <t>Formalizar el protocolo de gestión de solicitudes, peticiones y comentarios en las redes sociales activas de la entidad.</t>
  </si>
  <si>
    <t>Protocolo aprobado e implementado</t>
  </si>
  <si>
    <t>OACM-PAI-5</t>
  </si>
  <si>
    <t>Establecer una Política de Comunicaciones para la entidad.</t>
  </si>
  <si>
    <t>La política de comunicaciones aprobada, socializada e implementada</t>
  </si>
  <si>
    <t>OACM-PAI-6</t>
  </si>
  <si>
    <t>Desarrollar estrategias de comunicación interna con las diferentes dependencias del Instituto, garantizando una difusión apropiada y oportuna de la información que genera el Instituto a todos los colaboradores.</t>
  </si>
  <si>
    <t>Informe de análisis de  resultados de la encuesta semestral de comunicación interna formulada y aplicada a los colaboradores del Instituto</t>
  </si>
  <si>
    <t>OAP-PAI-1</t>
  </si>
  <si>
    <t>Implementación del modelo de Costeo del ICFES</t>
  </si>
  <si>
    <t>1. Presentar para aprobación a la Junta Directiva el Modelo de Tarifas Diferenciales.
2. De ser aprobado, implementar el modelo de tarifas diferenciales.</t>
  </si>
  <si>
    <t>Acta de la Junta directiva con la aprobación de las tarifas diferenciales
Power BI o una Vista en algún programa predeterminando</t>
  </si>
  <si>
    <t>OAP-PAI-10</t>
  </si>
  <si>
    <t>Diseñar el modelo de costeo del Icfes</t>
  </si>
  <si>
    <t>Modelo de Costeo</t>
  </si>
  <si>
    <t>OAP-PAI-11</t>
  </si>
  <si>
    <t>Hacer Seguimiento a planes, programas y proyectos para el adecuado desarrollo institucional</t>
  </si>
  <si>
    <t>Actas de comités directivos</t>
  </si>
  <si>
    <t>OAP-PAI-12</t>
  </si>
  <si>
    <t>Realizar seguimiento al cumplimiento del Plan de Brechas MIPG</t>
  </si>
  <si>
    <t>Plan de Brechas MIPG con avanza y cumplimiento de actividades</t>
  </si>
  <si>
    <t>OAP-PAI-13</t>
  </si>
  <si>
    <t>Elaboración de inventario de fuentes de emisión
Determinación de alcance de huella de carbono
Determinación de herramientas de recopilación y reporte de huella de carbono
Auditorías Internas
Auditorías externas de verificación de huella de carbono</t>
  </si>
  <si>
    <t>Inventario de fuentes de emisión
Alcance de huella de carbono documentado
Herramientas de recopilación y reporte de huella de carbono en uso
Informe de Auditorías Internas
Informe de Auditorías externas de verificación de huella de carbono</t>
  </si>
  <si>
    <t>OAP-PAI-14</t>
  </si>
  <si>
    <t>Mantener el Sistema de gestión de calidad del Icfes</t>
  </si>
  <si>
    <t>Mantenimiento de la certificación del Sistema de Gestión de Calidad</t>
  </si>
  <si>
    <t>OAP-PAI-15</t>
  </si>
  <si>
    <t>Implementar y documentar el sistema integrado de gestión del Icfes</t>
  </si>
  <si>
    <t>Reporte de seguimiento del plan de implementación y documentación del SIG Icfes</t>
  </si>
  <si>
    <t>OAP-PAI-16</t>
  </si>
  <si>
    <t>Actualizar modelo de Operación por procesos Icfes</t>
  </si>
  <si>
    <t>Reporte de seguimiento del plan de actualización del MOP del Icfes</t>
  </si>
  <si>
    <t>OAP-PAI-17</t>
  </si>
  <si>
    <t xml:space="preserve"> - Levantamiento de línea base para el informe de sostenbilidad
 - Elaboración de análisis de materialidad
 - Priorización de asuntos materiales
 - Definición de lineamientos sostenibles para contratación, auditorías externas</t>
  </si>
  <si>
    <t xml:space="preserve"> - Informe de línea base para el informe de sostenbilidad
 - Informe de análisis de materialidad
 - Listado de asuntos materiales del Icfes
 - Lineamientos sostenibles para contratación documentados</t>
  </si>
  <si>
    <t>OAP-PAI-2</t>
  </si>
  <si>
    <t xml:space="preserve"> - Ejecución de rueda de negocios internacional
 - Implementación de nueva estrategia de mercadeo
 - Actualización del portafolio de servicios en la página web</t>
  </si>
  <si>
    <t xml:space="preserve"> - Informe de seguimiento a negocios potenciales
 - Base de datos como resultado del telemercadeo
 - Página web actualizada</t>
  </si>
  <si>
    <t>OAP-PAI-3</t>
  </si>
  <si>
    <t>Realizar rueda de negocios internacional: 
- Estructurar el evento (2 meses)
- Construir Base de datos y realizar telemercadeo (2 meses)
- Realizar alistamiento de evento (2 meses)
- Ejecutar Evento (1 semana)
- Realizar seguimiento post evento (1 mes)
- Construir informe de resultados ( 1 mes)</t>
  </si>
  <si>
    <t>Informe de resultados Rueda de Negocios internacional</t>
  </si>
  <si>
    <t>OAP-PAI-4</t>
  </si>
  <si>
    <t xml:space="preserve">Divulgar el Portafolio de Servicios:
- Construir estrategia de comunicaciones  ( 1 mes)
- Construir y/o actualizar base de datos de clientes (2 mes)
- Construir piezas de información (1 mes)
- Ejecutar estrategia de comunicación para divulgación (1 mes) </t>
  </si>
  <si>
    <t>Informe de divulgación de portafolio</t>
  </si>
  <si>
    <t>OAP-PAI-5</t>
  </si>
  <si>
    <r>
      <t>Fortalecer el micrositio de consultoría de la pagina web del Icfes
-  Actualizar  contenido de servicios institucionales (2 Meses)
- Actualización de apartado gráfico de la interfaz (2 meses)
- Actualización portafolio descargable versión 2024 (1 meses)</t>
    </r>
    <r>
      <rPr>
        <b/>
        <sz val="12"/>
        <rFont val="Calibri"/>
        <family val="2"/>
        <scheme val="minor"/>
      </rPr>
      <t xml:space="preserve"> </t>
    </r>
  </si>
  <si>
    <t>Modulo de consultoría pagina web actualizado</t>
  </si>
  <si>
    <t>OAP-PAI-6</t>
  </si>
  <si>
    <t>Plan de Seguridad y Privacidad de la Información: Ejecutar el Plan anual 2024 de establecido de acuerdo con los lineamientos MIPG</t>
  </si>
  <si>
    <t>Cumplimiento de 40 actividades establecidas en el plan</t>
  </si>
  <si>
    <t>OAP-PAI-7</t>
  </si>
  <si>
    <t>Plan de Tratamiento de Riesgos de Seguridad y Privacidad de la Información: Ejecutar el Plan anual 2024 de establecido de acuerdo con los lineamientos MIPG</t>
  </si>
  <si>
    <t>Cumplimiento de 5 actividades establecidas en el plan</t>
  </si>
  <si>
    <t>OAP-PAI-8</t>
  </si>
  <si>
    <t>Definir tablero de indicadores de para medir el nivel de implementación de los diferentes dominios del SGSPI</t>
  </si>
  <si>
    <t>Tablero de indicadores de para medir el nivel de implementación de los diferentes dominios del SGSPI.</t>
  </si>
  <si>
    <t>OAP-PAI-9</t>
  </si>
  <si>
    <t>Medir indicadores del SGSPI de acuerdo con las evidencias suministradas por los líderes</t>
  </si>
  <si>
    <t>Medición de indicadores del SGSPI de acuerdo con las evidencias suministradas por los líderes. (T2)</t>
  </si>
  <si>
    <t>OAJ-PAI-1</t>
  </si>
  <si>
    <t xml:space="preserve">Diseñar y ejecutar una encuesta anual dirigida a los jefes de áreas del Instituto con el objetivo de evaluar el manejo y control de las PQRSD </t>
  </si>
  <si>
    <t>Actas del comité de conciliación con los resultados</t>
  </si>
  <si>
    <t>OAJ-PAI-2</t>
  </si>
  <si>
    <t>Implementar dentro del sistema de gestión de calidad del Instituto los pasos para la formulación de la PPDA.</t>
  </si>
  <si>
    <t>Documento en el sistema de gestión de calidad de la Entidad aprobado</t>
  </si>
  <si>
    <t>OAJ-PAI-3</t>
  </si>
  <si>
    <t>Presentar al Comité de Gestión y Desempeño informes semestrales sobre los avances y resultados del desempeño de la PPDA</t>
  </si>
  <si>
    <t>Informes de la PPDA y actas del comité de gestión y desempeño en donde conste su presentación.</t>
  </si>
  <si>
    <t>OCI-PAI-1</t>
  </si>
  <si>
    <t>Realizar auditorías internas sobre gestión y resultados, a los procesos o proyectos  del Plan Anual de Auditoría aprobado por el Comité Institucional de Coordinación de Control Interno y realizar los informes de Ley y de Seguimiento que le  competen</t>
  </si>
  <si>
    <t>Informes finales de Auditorías y Seguimientos</t>
  </si>
  <si>
    <t>OGPI-PAI-1</t>
  </si>
  <si>
    <t>Producir contenidos de resultados de proyectos de investigación, a partir de los datos producidos por el Icfes y otros datos, para contribuir a la toma de decisiones en materia de políticas públicas nacional y territorial.</t>
  </si>
  <si>
    <t xml:space="preserve"> Sitio web de investigaciones anidado en portal Icfes:
https://www.icfes.gov.co/investigaciones </t>
  </si>
  <si>
    <t>OGPI-PAI-2</t>
  </si>
  <si>
    <t>Divulgar y socializar contenidos de resultados de proyectos de investigación, a partir de los datos producidos por el Icfes y otros datos, para contribuir a la toma de decisiones en materia de políticas públicas nacional y territorial.</t>
  </si>
  <si>
    <t>OGPI-PAI-3</t>
  </si>
  <si>
    <t>Aplicar a convocatorias que financien proyectos de investigación en torno  a la educación a nivel nacional e internacional</t>
  </si>
  <si>
    <t>OGPI-PAI-4</t>
  </si>
  <si>
    <t xml:space="preserve">Rediseñar la estrategia de fomento  de la investigación promoviendo el uso de datos del ICFES con alcance territorial </t>
  </si>
  <si>
    <t>OGPI-PAI-5</t>
  </si>
  <si>
    <t xml:space="preserve">Implementar la estrategia de fomento  de la investigación promoviendo el uso de datos del ICFES con alcance territorial </t>
  </si>
  <si>
    <t>SASG-PAI-1</t>
  </si>
  <si>
    <t>Desarrollar las actividades del PINAR, a través del cumplimiento del plan de trabajo de la vigencia 2024 establecido por la SAYSG.</t>
  </si>
  <si>
    <t>Archivo en Excel con el reporte de seguimiento del plan de trabajo del PINAR 2024.</t>
  </si>
  <si>
    <t>SASG-PAI-2</t>
  </si>
  <si>
    <t>Desarrollar las actividades de Conservación Documental, a través del cumplimiento del plan de trabajo de la vigencia 2024 establecido por la SAYSG.</t>
  </si>
  <si>
    <t>Archivo en Excel con el reporte de seguimiento del plan de Conservación Documental 2024.</t>
  </si>
  <si>
    <t>SASG-PAI-3</t>
  </si>
  <si>
    <t>Desarrollar las actividades de Preservación Digital, a través del cumplimiento del plan de trabajo de la vigencia 2024 establecido por la SAYSG.</t>
  </si>
  <si>
    <t>Archivo en Excel con el reporte de seguimiento del plan de preservación digital 2024.</t>
  </si>
  <si>
    <t>SASG-PAI-4</t>
  </si>
  <si>
    <t>Realizar seguimiento al cumplimiento de ejecución de las líneas del Plan Anual de Adquisiciones de la vigencia 2024.</t>
  </si>
  <si>
    <t>Archivo en Excel con el reporte de seguimiento del Anual de Adquisiciones 2024.</t>
  </si>
  <si>
    <t>SASG-PAI-5</t>
  </si>
  <si>
    <t>Desarrollar las actividades de austeridad y gestión ambiental, a través del cumplimiento del plan de trabajo de la vigencia 2024 establecido por la SAYSG.</t>
  </si>
  <si>
    <t>Archivo en Excel con el reporte de seguimiento del plan de austeridad y gestión ambiental 2024.</t>
  </si>
  <si>
    <t>SAD-PAI-1</t>
  </si>
  <si>
    <t xml:space="preserve">Acompañar la dinámica de cinco (5) Comités Técnicos de Área (SDI) para fortalecer su capacidad de presentación y compromiso, contribuyendo así a la mejora continua de los eventos de difusión. </t>
  </si>
  <si>
    <t>Informe de balance de los hallazgos y recomendaciones recogidos de los CTAs</t>
  </si>
  <si>
    <t>SAD-PAI-10</t>
  </si>
  <si>
    <t>Realizar 13 sesiones de difusión de resultados de la aplicación del Proyecto Saber 3579, en el marco del cumplimiento de las actividades contractuales pactadas con el MEN</t>
  </si>
  <si>
    <t>Expedientes individualizados de cada sesión: listado de asistencia, presentaciones y materiales, informe de la sesión.</t>
  </si>
  <si>
    <t>SAD-PAI-11</t>
  </si>
  <si>
    <t>Realizar 4 sesiones de divulgación de los informes nacionales de las evaluaciones realizadas por el Instituto de Saber 11, Saber TyT/Pro, PISA e ICCS.</t>
  </si>
  <si>
    <t>SAD-PAI-12</t>
  </si>
  <si>
    <t>Elaborar doce (12) apuntes del Icfes para la política educativa a partir de los resultados de las pruebas nacionales e internacionales.</t>
  </si>
  <si>
    <t>Apuntes del Icfes para la política educativa</t>
  </si>
  <si>
    <t>SAD-PAI-13</t>
  </si>
  <si>
    <t>Realizar 30 sesiones de difusión de resultados de la aplicación de proyectos especiales, en el marco del cumplimiento de las actividades contractuales pactadas con el MEN.</t>
  </si>
  <si>
    <t>SAD-PAI-14</t>
  </si>
  <si>
    <t>Desarrollar la IX versión del Encuentro Nacional de Líderes y Líderesas de Evaluación de las 97 Entidades Territoriales Certificadas - ENLE 2024.</t>
  </si>
  <si>
    <t>SAD-PAI-15</t>
  </si>
  <si>
    <t xml:space="preserve">Realizar 7 sesiones de divulgación de los informes nacionales de los informes de las evaluaciones realizadas por el Instituto de Saber 3579, Pruebas SER, Evaluar para Avanzar, Saber 11, Saber TyT/Pro, PISA e ICCS para la comunicación interna del Instituto. </t>
  </si>
  <si>
    <t>SAD-PAI-16</t>
  </si>
  <si>
    <t>Establecer 4 alianzas para la apropiación social de los resultados con organizaciones y/o entidades territoriales para la interpretación, uso y transferencia de capacidades de análisis de los resultados a los diferentes establecimientos educativos focalizados.</t>
  </si>
  <si>
    <t>SAD-PAI-17</t>
  </si>
  <si>
    <t>Implementar la estrategia de Comunidad de aprendizaje (CdA), mediante: 1) sistematización de 12 buenas prácticas de actores de la comunidad educativa. 2) Diseño, ajuste y pilotaje de la nueva plataforma de CdA. 3) 5 galardones a las buenas prácticas del análisis, uso e interpretación de resultados para el mejoramiento de la calidad educativa.</t>
  </si>
  <si>
    <t>SAD-PAI-18</t>
  </si>
  <si>
    <t>Desarrollar y publicar 12 calendarios mensuales de las actividades desarrolladas por la Subdirección, referente a talleres, sesiones de difusión y/o divulgación.</t>
  </si>
  <si>
    <t>SAD-PAI-19</t>
  </si>
  <si>
    <t>Preparar, apoyar y/o ajustar los 8 contenidos, talleres, difusiones y/o sesiones solicitadas por la Dirección de Evaluación o la Dirección General.</t>
  </si>
  <si>
    <t>SAD-PAI-2</t>
  </si>
  <si>
    <t>Diseñar y ejecutar planes de medios para el lanzamiento de todos los informes que aplica el Icfes  (De 6 a 7 planes de medios)</t>
  </si>
  <si>
    <t>Planes de medios</t>
  </si>
  <si>
    <t>SAD-PAI-20</t>
  </si>
  <si>
    <t>Realizar 32 Encuentros Regionales por la apropiación social de los resultados: Evaluar para la vida 2024, el sentido de la evaluación para el mejoramiento de la calidad educativa en 40 ETC. focalizadas de acuerdo a sus situaciones de contexto y resultados obtenidos en las diferentes evaluaciones aplicadas.</t>
  </si>
  <si>
    <t>SAD-PAI-21</t>
  </si>
  <si>
    <t>Realizar 10 jornadas de capacitación sobre enfoque diferencial dirigidas a las y los colaboradores del Instituto para garantizar la transversalización del enfoque diferencial en la cadena de la evaluación y el cumplimiento de la normatividad relacionada.</t>
  </si>
  <si>
    <t xml:space="preserve">1 Informe de gestión de las 10 jornadas de capacitación realizadas (enlace de grabación, material empleado en las sesiones, registro de asistencia y encuesta de satisfacción). </t>
  </si>
  <si>
    <t>SAD-PAI-22</t>
  </si>
  <si>
    <t xml:space="preserve">Implementar el procedimiento interno de Asistencia Técnica a los 4 equipos de trabajo de la Subdirección de Análisis y Divulgación para garantizar una efectiva transversalización del enfoque diferencial en los productos y servicios de la dependencia. </t>
  </si>
  <si>
    <t>1 Informe de gestión de la implementación de asistencia técnica para la transversalización del enfoque diferencial en SAyD.</t>
  </si>
  <si>
    <t>SAD-PAI-23</t>
  </si>
  <si>
    <t>Elaborar catorce (14) informes de resultados, seis (6) nacionales y ocho (8) para clientes externos del Icfes con los resultados obtenidos en las pruebas Saber 3°, 5°, 7° y 9°, Saber 11°, Saber TyT, Saber Pro, PISA, SSES, ICCS y del examen de Patrulleros.</t>
  </si>
  <si>
    <t xml:space="preserve">Informes de resultados </t>
  </si>
  <si>
    <t>SAD-PAI-24</t>
  </si>
  <si>
    <t xml:space="preserve">Realizar pilotaje de metodología para la apropiación social de los resultados en 10 Establecimientos Educativos (EE) con estudiantes de grupos poblacionales diferenciales para fortalecer la divulgación con enfoque diferencial. </t>
  </si>
  <si>
    <t xml:space="preserve">1 Informe de la investigación: Documentación del pilotaje para la apropiación social de los resultados con enfoque diferencial realizado en 10 EE. </t>
  </si>
  <si>
    <t>SAD-PAI-25</t>
  </si>
  <si>
    <t>Elaborar 1 documento orientador para la apropiación social de los resultados con enfoque diferencial a partir de los hallazgos de necesidades en la divulgación identificados en el pilotaje.</t>
  </si>
  <si>
    <t>1 Documento orientador para la apropiación social de los resultados de la evaluación de la educación con enfoque diferencial.</t>
  </si>
  <si>
    <t>SAD-PAI-26</t>
  </si>
  <si>
    <t>Participar en dos (2) proyectos de optimización de productos de difusión de la subdirección, analizando y validando la evidencia recogida para su mejora, para así generar resultados sólidos y significativos en dichos productos.</t>
  </si>
  <si>
    <t>Informes de las metodologías aplicadas y los análisis de datos correspondientes</t>
  </si>
  <si>
    <t>SAD-PAI-27</t>
  </si>
  <si>
    <t>Realizar seguimientos mensuales a la atención y respuesta efectiva de las diferentes PQRSF allegadas a la Subdirección de Análisis y Divulgación.</t>
  </si>
  <si>
    <t>Informes en Excel de seguimiento de PQRSF procesado y con semáforo de alertas de respuestas contestadas.</t>
  </si>
  <si>
    <t>SAD-PAI-28</t>
  </si>
  <si>
    <t>Hacer seguimiento de los dos (2) nuevos indicadores de calidad de los procedimientos de la SAyD, para determinar con datos metas retadoras para el mejoramiento de los productos y servicios de la subdirección.</t>
  </si>
  <si>
    <t>Documento de análisis del comportamiento de los indicadores durante el año.</t>
  </si>
  <si>
    <t>SAD-PAI-29</t>
  </si>
  <si>
    <t>Actualizar tres (3) visores de resultados de las pruebas Saber para estar al tanto de los resultados que se obtienen a nivel territorial</t>
  </si>
  <si>
    <t>Visores</t>
  </si>
  <si>
    <t>SAD-PAI-3</t>
  </si>
  <si>
    <t>Crear y diseñar 4 multimedia interactivas como herramientas de difusión para los productos digitales contemplados en la etapa de resultados de Saber 3°, 5°, 7°, 9°, 11°, TyT.</t>
  </si>
  <si>
    <t>Multimedia interactivas</t>
  </si>
  <si>
    <t>SAD-PAI-30</t>
  </si>
  <si>
    <t>Elaborar cuatro (4) resúmenes infográficos de resultados para clientes externos del instituto con los resultados obtenidos en las pruebas Saber 11°, Saber TyT, Saber Pro que contribuya a la toma de decisiones estratégicas.</t>
  </si>
  <si>
    <t xml:space="preserve">Resúmenes infográficos </t>
  </si>
  <si>
    <t>SAD-PAI-31</t>
  </si>
  <si>
    <t>Elaborar cinco (5) resúmenes infográficos con los resultados obtenidos en las pruebas Saber 3°, 5°, 7° y 9°, Saber 11°, Saber TyT, Saber Pro que contribuya a la toma de decisiones estratégicas.</t>
  </si>
  <si>
    <t>SAD-PAI-32</t>
  </si>
  <si>
    <t>Crear e implementar una estrategia digital de contenidos que permita visibilizar semana a semana datos y análisis de los exámenes que aplica el Icfes con el fin de mantener informada a la comunidad educativa  desde un enfoque diferencial.</t>
  </si>
  <si>
    <t xml:space="preserve">Documento de formulación de la estrategia / Estrategia digital / Calendario de publicaciones </t>
  </si>
  <si>
    <t>SAD-PAI-33</t>
  </si>
  <si>
    <t xml:space="preserve">Diseñar y crear 16 video-cápsulas interactivas de 2 a 3 minutos  que  comuniquen un panorama general sobre  el desempeño de las y los estudiantes desde un enfoque diferencial: Grupo étnico, profesión , sexo, zona, NSE, entre otros. </t>
  </si>
  <si>
    <t>Cápsulas interactivas</t>
  </si>
  <si>
    <t>SAD-PAI-34</t>
  </si>
  <si>
    <t>Diseñar y crear 18 mailings que logren comunicar un panorama general sobre  el desempeño de las y los estudiantes evaluados en las pruebas que aplica el Icfes desde un enfoque diferencial : Grupo étnico, profesión, sexo, zona, entre otros.</t>
  </si>
  <si>
    <t xml:space="preserve">Mailyng o piezas gráficas </t>
  </si>
  <si>
    <t>SAD-PAI-4</t>
  </si>
  <si>
    <t>Desarrollar 4 proyectos de gamificación para lograr un acercamiento y familiarización con las pruebas Saber 11°, TyT, PRO y proyectos especiales a través de la aplicación de estrategias de juego no lúdico.</t>
  </si>
  <si>
    <t xml:space="preserve">Micrositios de gamificación </t>
  </si>
  <si>
    <t>SAD-PAI-5</t>
  </si>
  <si>
    <t>Fortalecimiento a la página de Comunidad de aprendizaje, estructuración y ajustes con nuevos contenidos, actualización de los ya existentes y articulación con instituciones educativas no aliadas al proyecto.</t>
  </si>
  <si>
    <t>Actualización Página</t>
  </si>
  <si>
    <t>SAD-PAI-6</t>
  </si>
  <si>
    <t>Apoyar y actualizar constantemente  el desarrollo y la implementación de la aplicación móvil App del Saber.</t>
  </si>
  <si>
    <t>Aplicación móvil APP del Saber</t>
  </si>
  <si>
    <t>SAD-PAI-7</t>
  </si>
  <si>
    <t>Diseñar, diagramar e implementar los diferentes informes de análisis y difusión de resultados de la información derivada de las evaluaciones de la educación que realiza el Instituto Colombiano para la Evaluación de la Educación.</t>
  </si>
  <si>
    <t>Documentos producto del análisis de y difusión de resultados de la información derivada de las exámenes nacionales e internacionales</t>
  </si>
  <si>
    <t>SAD-PAI-8</t>
  </si>
  <si>
    <t>Diseñar, implementar y desarrollar 3 multimedia offline a la medida que acorte las brechas de la información de los resultados de las pruebas de las diferentes comunidades indígenas.</t>
  </si>
  <si>
    <t xml:space="preserve">Multimedia y productos digitales a la medida </t>
  </si>
  <si>
    <t>SAD-PAI-9</t>
  </si>
  <si>
    <t>Estructurar la nueva versión del portafolio de metodologías del proyecto de laboratorio para centralizar y valorizar siete (7) metodologías de investigación, con la finalidad de optimizar los métodos de investigación de la subdirección.</t>
  </si>
  <si>
    <t>Documento de Portafolio de Evaluación</t>
  </si>
  <si>
    <t>SAI-PAI-1</t>
  </si>
  <si>
    <t>Realizar la Planeación y ejecución Operativa de las pruebas de estado y demás evaluaciones que requiera el Instituto para la vigencia, de acuerdo con las particularidades y necesidades específicas con carácter diferencial</t>
  </si>
  <si>
    <t>Directora de la Dirección de Producción y Operaciones</t>
  </si>
  <si>
    <t>SDA-PAI-1</t>
  </si>
  <si>
    <r>
      <rPr>
        <b/>
        <sz val="11"/>
        <rFont val="Arial"/>
        <family val="2"/>
      </rPr>
      <t xml:space="preserve">Sede Electrónica Fase II: </t>
    </r>
    <r>
      <rPr>
        <sz val="11"/>
        <rFont val="Arial"/>
        <family val="2"/>
      </rPr>
      <t>Continuar con los diseños, desarrollos y mantenimientos evolutivos, que permiten optimizar la disposición de los trámites, servicios,  e información del Icfes en la Sede Electrónica así como  aplicación movil</t>
    </r>
  </si>
  <si>
    <t>Diseño y elaboración de prototipo de la aplicación móvil: 
 - Requerimiento de diseño de interfaz (inscripción sede e. y prueba e.) (Mar).
 - Prototipo diseño del requerimiento que integra app del saber, inscripción y prueba electrónica (may).
 - Informe de presentación de prototipo (jul)
Envío de notificaciones por correo electrónico y mensaje de texto en sede electrónica:
 - Requerimientos funcionales (abril).
 - Aprobación de los requerimientos (mayo)
 - Desarrollo - Acta de HU Desplegadas en pruebas (Julio)
 - Certificado de Pruebas (septiembre)
 - Acta de comité de cambios y certificación post- paso a producción (nov)
Módulo de administración de la sede electrónica:
 - Requerimientos técnicos y funcionales (mar).
 - Aprobación de los requerimientos (abr).
 - Desarrollo - Acta de HU desplegadas en pruebas. (jun)
 - Certificado de pruebas (jul)
 - Acta de comité de cambios y certificación post paso a producción (sep)
Autogestión de inscripciones a los roles de programa y directivos de las IES
 - Requerimientos funcionales (mayo).
 - Aprobación de los requerimientos (jun).
 - Desarrollo - Acta de HU desplegadas en pruebas. (ago)
 - Certificado de pruebas (oct)
 - Acta de comité de cambios y certificación post paso a producción (nov)
Interoperabilidad MEN Cubrimiento de Programas (SNIES)
 - Requerimientos funcionales (mar).
 - Aprobación de los requerimientos (may).
 - Desarrollo - Acta de HU desplegadas en pruebas. (jun)
 - Certificado de pruebas (jul)
 - Acta de comité de cambios y certificación post paso a producción (sep)
Interoperabilidad Ministerio de Salud (Registro de Discapacidad). 
 - Requerimientos funcionales (abr).
 - Aprobación de los requerimientos (jun).
 - Desarrollo - Acta de HU desplegadas en pruebas. (ago)
 - Certificado de pruebas (sep)
 - Acta de comité de cambios y certificación post paso a producción (oct)
Interoperabilidad Migración Colombia Consulta de tipos de documento (CE, PPT) 
 - Requerimientos funcionales (abr).
 - Aprobación de los requerimientos (jun).
 - Desarrollo - Acta de HU desplegadas en pruebas. (ago)
 - Certificado de pruebas (ago)
 - Acta de comité de cambios y certificación post paso a producción (sep)
Interoperabilidad UARIV – Validación de registro de personas como víctimas
 - Requerimientos funcionales (feb).
 - Aprobación de los requerimientos (abr).
 - Desarrollo - Acta de HU desplegadas en pruebas. (jun)
 - Certificado de pruebas (ago)
 - Acta de comité de cambios y certificación post paso a producción (oct)
Módulos de resultados de las pruebas de estado:
- Requerimientos funcionales (marzo).
 - Aprobación de los requerimientos (mayo).
 - Desarrollo - Acta de HU desplegadas en pruebas. (ago)
 - Certificado de pruebas (sep)
 - Acta de comité de cambios y certificación post paso a producción (oct)
Prueba electrónica desde dispositivos móviles en modalidad pre-icfes y cajas de herramientas:
 - Requerimientos funcionales en conjunto con los diferentes grupos de interés. (septiembre).
 - Aprobación de los requerimientos generados (noviembre).
Requerimientos, diseños técnicos y funcionales que permita a los usuarios desde aplicación móvil el registro, ingreso y proceso asociado a la inscripción de pruebas.
 - Requerimientos funcionales en conjunto con los diferentes grupos de interés. (septiembre).
 - Aprobación de los requerimientos generados (noviembre).
Gestionar sitios con procesos de georreferenciación:
 - Requerimientos funcionales (marzo).
 - Aprobación de los requerimientos (abr).
 - Desarrollo - Acta de HU desplegadas en pruebas. (may)
 - Certificado de pruebas (jun)
 - Acta de comité de cambios y certificación post paso a producción (jul)</t>
  </si>
  <si>
    <t>SDA-PAI-2</t>
  </si>
  <si>
    <t>Fortalecimiento del proceso de citación: Fortalecer en prisma los procesos de citación (asignación de sitios) , atención de tutelas posteriores a la inscripción y minimizando los procesos manuales de asignación de sitios</t>
  </si>
  <si>
    <t>Gestión de sitios con procesos de georreferenciación y colaboración con los responsables de sitios para la confirmación de disponibilidad, capacidad y características de los sitios.
 - Diagnóstico gestión de sitios (feb)
 - Requerimientos y prototipos (mar)
 - Acta aprobación de historias de usuario. (may)
 - Desarrollo - actas HU desplegadas en pruebas. (ago)
- Acta capacitación al equipo de operación (oct)
Alertas en el proceso de citación que indiquen posibles inconsistencias en la asignación de sitios a los examinandos partiendo de la georreferenciación de los sitios y el proceso de inscripción
 - Requerimientos y prototipos (jun)
 - Acta aprobación de historias de usuario. (jul)
 - Desarrollo - actas HU desplegadas en pruebas. (sep)
- Acta capacitación al equipo de operación (dic)
Nuevas modalidades el algoritmo de citación usado, teniendo en cuenta las nuevas características de las pruebas y reduciendo la cantidad de citaciones manuales
 - Diagnóstico algoritmo usado (mar)
 - Requerimientos y prototipos (abr)
 - Acta aprobación de historias de usuario. (may)
 - Desarrollo - actas HU desplegadas en pruebas. (jul)
- Acta capacitación al equipo de operación (nov)</t>
  </si>
  <si>
    <t>SDA-PAI-3</t>
  </si>
  <si>
    <r>
      <rPr>
        <b/>
        <sz val="12"/>
        <rFont val="Calibri"/>
        <family val="2"/>
        <scheme val="minor"/>
      </rPr>
      <t xml:space="preserve">Fortalecimiento y aseguramiento del Ciclo de vida del ítem: </t>
    </r>
    <r>
      <rPr>
        <sz val="12"/>
        <rFont val="Calibri"/>
        <family val="2"/>
        <scheme val="minor"/>
      </rPr>
      <t>Fortalecer el ciclo de vida del ítem en su paso por los procesos misionales con el fin de se  permita controlar y mantener su integridad, confiabilidad, disponibilidad y seguridad.</t>
    </r>
  </si>
  <si>
    <t>Producción de meta prueba, meta examen, plan de construcción, construcción de ítems (8 tipos de interacciones bajo estándar QTI)
 - Informe de aplicación en ambiente preproductivo (Febrero)
 - Actas de las sesiones demo con usuarios y consolidado de solicitudes de mejora (Marzo)
 - Acta post implementación para construcción de nuevos ítems (abril)
Estabilización PRISMA en los módulos de Instrumentos, Cuestionarios Auxiliares y Producción Editorial - instructivo de reporte
 - Documento e instructivo de reporte y escalamiento de incidentes y solicitudes (Marzo)
Estabilización PRISMA en los módulos de Instrumentos, Cuestionarios Auxiliares y Producción Editorial:
- Informe mensual del estado de estabilización (T2)
- Informe mensual del estado de estabilización (T3)
- Informe mensual del estado de estabilización (T4)
Adquisición Licencias de Ckeditor: Documento certificación de licencia activas
Revisión el código “R” (usado en armado y estadística), determinar el control y custodia por parte de la SDA, evaluar si es viable integrarlo o es necesario desarrollar las reglas establecidas
 - Documento equipo de trabajo revisión del código “R” (Marzo)
 - Cronograma de trabajo para la revisión del código (Marzo)
 - Informe del análisis del código (Julio)
 - Informe de pruebas código (Octubre)
Ficha de armado
 - Requerimientos y prototipos. (abril)
 - Acta de probación de historias de usuario. (mayo)
 - Desarrollo - Acta de HU desplegadas en pruebas. (agosto)
 - Acta capacitación funcional y técnica al equipo de operación. (nov)
Ficha técnica y Ruta Express.
 - Requerimientos. (mar)
 - Acta de probación de historias de usuario. (may)
 - Desarrollo - Acta de HU desplegadas en pruebas. (jul)
 - Acta capacitación funcional y técnica al equipo de operación. (oct)
 - Acta post implementación funcionalidad  (nov)
Implementar workflow para mejorar la presentación de tareas y actividades en el sistema, de manera que sean más intuitivas, de fácil interacción para los usuarios, sincronizada y completa.
 - Requerimientos. (mar)
 - Acta de probación de historias de usuario. (may)
 - Desarrollo - Acta de HU desplegadas en pruebas. (jul)
 - Acta capacitación funcional y técnica al equipo de operación. (oct)
 - Acta post implementación funcionalidad (nov)</t>
  </si>
  <si>
    <t>SDA-PAI-4</t>
  </si>
  <si>
    <r>
      <rPr>
        <b/>
        <sz val="12"/>
        <rFont val="Calibri"/>
        <family val="2"/>
        <scheme val="minor"/>
      </rPr>
      <t>Actualización del módulo de aprovisionamiento para que soporte los nuevos modelos del negocio:</t>
    </r>
    <r>
      <rPr>
        <sz val="12"/>
        <rFont val="Calibri"/>
        <family val="2"/>
        <scheme val="minor"/>
      </rPr>
      <t xml:space="preserve"> Fortalecer los procesos de aprovisionamiento (generación de biblias) y atención de tutelas posteriores a la inscripción.</t>
    </r>
  </si>
  <si>
    <t>Proceso de configuración que permita especificar como se requiere generar la biblia dependiendo de la especificación del examen:
 - Documento diagnostico mód. aprovisionamiento (feb)
 - Requerimientos y prototipos (abr)
 - Acta aprobación de historias de usuario. (Jun)
 - Desarrollo - actas HU desplegadas en pruebas. (sep)
- Acta capacitación al equipo de operación (nov)
Funcionalidad de configuración de validaciones de la información requerida para la generación de las biblias:
 - Documento diagnostico generación biblias (mar)
 - Requerimientos y prototipos (may)
 - Acta aprobación de historias de usuario. (Jun)
 - Desarrollo - actas HU desplegadas en pruebas. (ago)
- Acta capacitación al equipo de operación (oct)
Funcionalidad de la generación automática de las credenciales para las pruebas electrónicas:
 - Definición ajustes (abr)
 - Requerimientos y prototipos (jun)
 - Acta aprobación de historias de usuario. (ago)
 - Desarrollo - actas HU desplegadas en pruebas. (nov)
- Acta capacitación al equipo de operación (dic)
Modelo integral para la identificación de cambios efectuados en la inscripción y citación inicial:
 - Diagnóstico. (mar)
 - Diseño modelo (may)
 - Requerimientos y prototipos (jul)
 - Acta aprobación de historias de usuario. (ago)
 - Desarrollo - actas HU desplegadas en pruebas. (oct)
- Acta capacitación al equipo de operación (nov)
Funcionalidad que permita la generación de la biblia adicional donde se identifiquen los cambios (citación, el material o examen) posterior a la entrega de la biblia principal a op: 
 - Requerimientos y prototipos (abr)
 - Acta aprobación de historias de usuario. (jun)
 - Desarrollo - actas HU desplegadas en pruebas. (sep)
- Acta capacitación al equipo de operación (nov)</t>
  </si>
  <si>
    <t>SDA-PAI-5</t>
  </si>
  <si>
    <r>
      <rPr>
        <b/>
        <sz val="12"/>
        <rFont val="Calibri"/>
        <family val="2"/>
        <scheme val="minor"/>
      </rPr>
      <t>PETI -  Evolucionar/estabilizar soluciones misionales y de apoyo:</t>
    </r>
    <r>
      <rPr>
        <sz val="12"/>
        <rFont val="Calibri"/>
        <family val="2"/>
        <scheme val="minor"/>
      </rPr>
      <t xml:space="preserve">  Totalidad de actividades</t>
    </r>
  </si>
  <si>
    <t>Documento de principios de construcción de los sistemas seguros y documentación anexa que deben cumplir las fábricas de desarrollo externas y equipos internos
 - Documento principios de construcción segura (feb) 
 - Publicación documento en daruma (may) 
 - Acta Socialización documento (jun)
Implementación documento los Principios de construcción de los sistemas  seguros y documentación anexa 
- Informe T3
- Informe T4
Seguimiento a gestión de vulnerabilidad en el código - plan de trabajo
- Plan de trabajo para la gestión de las vulnerabilidades técnicas en desarrollo  (Mar)
Seguimiento a gestión de vulnerabilidad en el código
- Informe de tratamiento y solución de vulnerabilidades técnicas en desarrollo  (T2)
 - Informe de tratamiento y solución de vulnerabilidades técnicas en desarrollo  (T3)
 - Informe de tratamiento y solución de vulnerabilidades técnicas en desarrollo  (T4)
* Estabilización de la articulación del API de integración de Prueba Electrónica con herramientas de supervisión y vigilancia bajo el estándar LTI 1.3. (Acta de cambio y certificación post-implementación)</t>
  </si>
  <si>
    <t>SDI-PAI-6</t>
  </si>
  <si>
    <t>Adaptar ítems para las comunidades étnicas que presentan los exámenes de Estado.</t>
  </si>
  <si>
    <t>Ítems adaptados con las particularidades requeridas por parte de las comunidades étnicas.</t>
  </si>
  <si>
    <t>SDI-PAI-7</t>
  </si>
  <si>
    <t>Brindar a la población con discapacidad mayor acceso en los exámenes de Estado, por medio del diseño y construcción de instrumentos de evaluación susceptibles a acomodaciones.</t>
  </si>
  <si>
    <t>Diseños de armado con adecuaciones para personas con discapacidad.</t>
  </si>
  <si>
    <t>SE-PAI-1</t>
  </si>
  <si>
    <t>Realizar la calificación de las pruebas de Estado Saber 11, Presaber, Insor, Validantes, Saber Pro y Saber TyT mediante estándares estadístico y psicométricos que respalda decisiones informadas en el ámbito educativo.</t>
  </si>
  <si>
    <t>Informe con las discusiones y propuestas de mejora sugeridas por los expertos.
Materiales de apoyo utilizados durante la presentación.</t>
  </si>
  <si>
    <t>SI-PAI-2</t>
  </si>
  <si>
    <r>
      <rPr>
        <b/>
        <sz val="12"/>
        <rFont val="Calibri"/>
        <family val="2"/>
        <scheme val="minor"/>
      </rPr>
      <t xml:space="preserve">Centro de Analítica para el Sector Educativo: </t>
    </r>
    <r>
      <rPr>
        <sz val="12"/>
        <rFont val="Calibri"/>
        <family val="2"/>
        <scheme val="minor"/>
      </rPr>
      <t>Implementar un centro de analítica que permita ser un herramienta para el análisis, uso y divulgación de la información para los actores del sector educativo</t>
    </r>
  </si>
  <si>
    <t xml:space="preserve"> - Informe de análisis de requerimientos misionales para productos de visualización (Marzo)
 - Levantamiento de requerimientos y elaboración de prototipos - Mockups de tableros(Marzo)
 - Informe acerca de la priorización de los reportes a crear.(Abril)"
 - Documento de definición del modelo para implementar el Centro de Analítica.
 - Desarrollo y pruebas del tablero (Tableros interactivos) (Noviembre) 
 - Reportes automatizados con información relacionada a los resultados de los examinandos. (Septiembre)"
 - Mockup con Rediseño de data Icfes como plataforma para el acceso a los datos.(Octubre)
 - Evidencias de divulgación del centro de analítica</t>
  </si>
  <si>
    <t>SI-PAI-3</t>
  </si>
  <si>
    <r>
      <rPr>
        <b/>
        <sz val="12"/>
        <rFont val="Calibri"/>
        <family val="2"/>
        <scheme val="minor"/>
      </rPr>
      <t xml:space="preserve">Modernización de escritorios: </t>
    </r>
    <r>
      <rPr>
        <sz val="12"/>
        <rFont val="Calibri"/>
        <family val="2"/>
        <scheme val="minor"/>
      </rPr>
      <t>Actualizar los equipos de computo fase I asignados a los funcionarios con características técnicas acordes a las necesidades de la entidad</t>
    </r>
  </si>
  <si>
    <t xml:space="preserve"> - Informe de Priorización y asignación de equipos (mar)
 - Informe de implementación (jun)</t>
  </si>
  <si>
    <t>SI-PAI-4</t>
  </si>
  <si>
    <r>
      <rPr>
        <b/>
        <sz val="12"/>
        <rFont val="Calibri"/>
        <family val="2"/>
        <scheme val="minor"/>
      </rPr>
      <t>Plan de Mantenimiento de Servicios Tecnológicos:</t>
    </r>
    <r>
      <rPr>
        <sz val="12"/>
        <rFont val="Calibri"/>
        <family val="2"/>
        <scheme val="minor"/>
      </rPr>
      <t xml:space="preserve"> Ejecutar el Plan anual 2024 de establecido de acuerdo con los lineamientos MIPG</t>
    </r>
  </si>
  <si>
    <t>Cumplimiento de 61 actividades establecidas en el plan</t>
  </si>
  <si>
    <t>SI-PAI-5</t>
  </si>
  <si>
    <r>
      <rPr>
        <b/>
        <sz val="12"/>
        <rFont val="Calibri"/>
        <family val="2"/>
        <scheme val="minor"/>
      </rPr>
      <t xml:space="preserve">PETI - Fortalecer el modelo de Gestión de la operación de Servicios Tecnológicos: </t>
    </r>
    <r>
      <rPr>
        <sz val="12"/>
        <rFont val="Calibri"/>
        <family val="2"/>
        <scheme val="minor"/>
      </rPr>
      <t xml:space="preserve">Totalidad de actividades </t>
    </r>
  </si>
  <si>
    <t>Tablero de control y seguimiento de vulnerabilidades apps e infraestructura.
- Diseño del tablero de acuerdo a las necesidades de las vulnerabilidades apps e infraestructura.  (Marzo) 
Seguimiento al tablero de control y seguimiento de vulnerabilidades apps e infraestructura T2
- Informes trimestrales de implementación del tablero de Control (T2).
 - Informes trimestrales de implementación del tablero de Control (T3).
 - Informes trimestrales de implementación del tablero de Control (T4).
Plan de trabajo para implementar el 100% de los sistemas misionales con DRP (mar)
Seguimiento al plan de implementación del 100% de los sistemas misionales con DRP
 - Seguimiento trimestral al Plan de trabajo para implementar el 100% de los sistemas misionales con DRP (T2)
- Seguimiento trimestral al Plan de trabajo para implementar el 100% de los sistemas misionales con DRP (T3)
- Seguimiento trimestral al Plan de trabajo para implementar el 100% de los sistemas misionales con DRP (T4)
Tablero de control y seguimiento del nombramiento de cada aplicación para coordinador lo pueda visualizer:
- Diseño del prototipo (Marzo)
 - Desarrollo del prototipo (Mayo)
 - Acta de comité de cambios (junio)
Documentación del proceso de nombramiento:
- Definición del proceso nombramiento (marzo)
 - Diagramas del flujo del nombramiento  (Abril)
 - Socialización al interior del equipo (Mayo)
 - Retroalimentación y Ajustes al documento (Junio)</t>
  </si>
  <si>
    <t>SI-PAI-7</t>
  </si>
  <si>
    <r>
      <rPr>
        <b/>
        <sz val="12"/>
        <rFont val="Calibri"/>
        <family val="2"/>
        <scheme val="minor"/>
      </rPr>
      <t>PETI - Interoperabilidad:</t>
    </r>
    <r>
      <rPr>
        <sz val="12"/>
        <rFont val="Calibri"/>
        <family val="2"/>
        <scheme val="minor"/>
      </rPr>
      <t xml:space="preserve"> Totalidad de las actividades</t>
    </r>
  </si>
  <si>
    <t xml:space="preserve"> -Informe seguimiento de la implementación del ajuste  
 - Acta Comité Cambios para paso a producción de monitoreo y generación de estadísticas</t>
  </si>
  <si>
    <t>SI-PAI-8</t>
  </si>
  <si>
    <r>
      <rPr>
        <b/>
        <sz val="12"/>
        <rFont val="Calibri"/>
        <family val="2"/>
        <scheme val="minor"/>
      </rPr>
      <t>PETI - Sistema de Gestión y Gobierno de Datos:</t>
    </r>
    <r>
      <rPr>
        <sz val="12"/>
        <rFont val="Calibri"/>
        <family val="2"/>
        <scheme val="minor"/>
      </rPr>
      <t xml:space="preserve"> Totalidad de las actividades</t>
    </r>
  </si>
  <si>
    <t>Mesas técnicas de gobierno de datos (once)
 - Actas de reunión mesas técnicas de gobierno de datos (febrero, marzo, abril, mayo, junio, julio, agosto, septiembre, octubre, noviembre, diciembre)
Catálogo de unidades de información y generar la versión de las unidades 2024 para un área misional
 - Catálogo de Unidades de Información con modificaciones (febrero)
 - Mapa de Unidades de Información para área (1 marzo, 3 en abril, 2 en mayo, 2 en junio)
Catálogo de Datos Maestros y Datos de referencia (Febrero)
Cargue de todos los registros de misional en la maestra de resultados
 - Documento de soporte y control (marzo)
Generación de las fotos del DIIN
 - Documento del proceso y proceso funcionando de la automatización de la generación de las fotos del DIIN  (febrero)
Fichas técnicas de 2 nuevas fuentes externas (1 febrero,  1 marzo, 1 abril, 1 mayo, 1 agosto, 1 septiembre, 1 octubre)
Matriz de homologación de variables para las fichas técnicas externas trabajadas en el 2023 (marzo)
Tableros de QA para fuentes trabajadas durante 2023 (marzo, septiembre, diciembre)
Informes de QA y planes de trabajo para limpieza y remediación (marzo, septiembre, diciembre)
Documento actualizado Modelo explotación de datos en DARUMA (junio)
Cargue de todos los registros de interactivo, Ricfes y Recaes en la maestra de resultados
 - Documento de soporte y control (mayo)
Marco de interoperabilidad en DARUMA (agosto)
Guía de calidad de datos en DARUMA (julio)
Plan de apertura de datos abiertos en la entidad (agosto)
Cargue de todos los registros de los esquemas que contienen resultados en la maestra de resultados
 - Documento de soporte y controles (agosto)
Tabla concepto y perfilamiento de la fuente interna (septiembre, noviembre)
Guía de control de fuentes de analítica  en DARUMA (octubre)
Guía de Gestión de Datos Geoespaciales en DARUMA (noviembre)
Guía de Gestión de documentos electrónicos en DARUMA (noviembre)
maestra de personas en el sistema misional (fines transaccionales), definir tipos de personas que deben ser considerados y definición de las reglas de gobernanza del registro de oro
 - Documentación Maestra misional (octubre)
Implementar reglas del registro de oro --Prd. maestra y documentación (diciembre)
Documentación (diciembre)</t>
  </si>
  <si>
    <t>SPI-PAI-1</t>
  </si>
  <si>
    <t>Ejecutar los planes de producción editorial de las pruebas de estado, proyectos y demás instrumentos de evaluación siguiendo criterios de innovación, calidad y oportunidad basados en el enfoque diferencial.</t>
  </si>
  <si>
    <t>Planes de producción editorial ejecutados</t>
  </si>
  <si>
    <t>SPI-PAI-2</t>
  </si>
  <si>
    <t>Ejecutar los planes de codificación de las pruebas de estado, proyectos y demás instrumentos de evaluación siguiendo criterios de innovación, calidad y oportunidad basados en el enfoque diferencial.</t>
  </si>
  <si>
    <t>Planes de codificación ejecutados</t>
  </si>
  <si>
    <t>STH-PAI-1</t>
  </si>
  <si>
    <t>Ejecutar el Plan Anual de Vacantes  </t>
  </si>
  <si>
    <t>Producto: Provisión de las vacantes que se presenten.
Evidencia: Carpetas de Historias Laborales</t>
  </si>
  <si>
    <t>STH-PAI-2</t>
  </si>
  <si>
    <t>Ejecutar el Plan de Previsión de Recursos Humanos  </t>
  </si>
  <si>
    <t>Producto: Documento Plan de Previsión de Recursos Humanos.
Evidencia: Archivos de gestión de STH</t>
  </si>
  <si>
    <t>STH-PAI-3</t>
  </si>
  <si>
    <t>Ejecutar el Plan Estratégico de Talento Humano  </t>
  </si>
  <si>
    <t>Producto: Documento Plan Estratégico de Talento Humano.
Evidencia: Archivos de gestión de STH</t>
  </si>
  <si>
    <t>STH-PAI-4</t>
  </si>
  <si>
    <t>Ejecutar el Plan Institucional de Capacitación   </t>
  </si>
  <si>
    <t>Producto: Actividades de capacitación desarrolladas.
Evidencia: Carpetas de seguimiento al PIC.</t>
  </si>
  <si>
    <t>STH-PAI-5</t>
  </si>
  <si>
    <t>Ejecutar el Plan de Incentivos Institucionales  </t>
  </si>
  <si>
    <t>Producto: Actividades de bienestar e incentivos realizadas.
Evidencia: Carpetas de seguimiento a las actividades de bienestar e incentivos.</t>
  </si>
  <si>
    <t>STH-PAI-6</t>
  </si>
  <si>
    <t>Ejecutar el Plan Trabajo Anual en Seguridad y Salud en el Trabajo  </t>
  </si>
  <si>
    <t>Producto: Actividades de Seguridad y Salud en el Trabajo realizadas.
Evidencia: Carpetas de seguimiento a las actividades de Seguridad y Salud en el Trabajo.</t>
  </si>
  <si>
    <t>SFC-PAI-1</t>
  </si>
  <si>
    <t xml:space="preserve">1. Identificar y analizar desde la perspectiva contable, la información contenida en los estados financieros sobre el costo real de las pruebas, para el seguimiento y desarrollo del modelo propuesto basado en actividades.
2.  Desarrollar una herramienta de gestión a partir de la información financiera con los insumos necesarios para determinar e implementar un esquema tarifario diferencial, planteando diversos escenarios de acuerdo con las dos actividades estratégicas establecidas entre la SFC y OAP. </t>
  </si>
  <si>
    <t>Power BI o una Vista en algún programa predeterminando</t>
  </si>
  <si>
    <t>UAC-PAI-1</t>
  </si>
  <si>
    <t>Diseñar la encuesta de satisfacción a grupos focales con carácter diferencial</t>
  </si>
  <si>
    <t>Encuesta diseñada</t>
  </si>
  <si>
    <t>UAC-PAI-2</t>
  </si>
  <si>
    <t>Realizar el seguimiento al  Plan de Participación Ciudadana</t>
  </si>
  <si>
    <t xml:space="preserve">Seguimientos realizados trimestralmente </t>
  </si>
  <si>
    <t>UAC-PAI-3</t>
  </si>
  <si>
    <t>Documentar y remitir casos de PQRSD que fueron de manera deficiente en  términos de tiempo, calidad y pertinencia, para el análisis por parte del grupo interno de trabajo de asuntos disciplinarios en lo que respecta a su competencia</t>
  </si>
  <si>
    <t xml:space="preserve">informe de casos </t>
  </si>
  <si>
    <t>UAC-PAI-4</t>
  </si>
  <si>
    <t>Proporcionar informes estadísticos trimestrales al Comité de Conciliación, sobre las fallas en la atención de PQRSD. Dicho informe deberá contener como mínimo, el número de PQRSD recibidas en el periodo, las solicitudes de ampliación de términos cursados a los peticionarios y sus causas y las respuestas emitidas por fuera del término legal.</t>
  </si>
  <si>
    <t xml:space="preserve">Informe de Fallas </t>
  </si>
  <si>
    <t>UAC-PAI-5</t>
  </si>
  <si>
    <t>Realizar el Seguimiento Mecanismos para mejorar la Atención al Ciudadano</t>
  </si>
  <si>
    <t>UAC-PAI-6</t>
  </si>
  <si>
    <t>Implementar la fase II del modelo de servicio de la Unidad de Atención al Ciudadano</t>
  </si>
  <si>
    <t>Implementación del Modelo de Servicio fase II</t>
  </si>
  <si>
    <t>Version</t>
  </si>
  <si>
    <t>Fecha de actualización</t>
  </si>
  <si>
    <t>Versión 1, PAI 2024</t>
  </si>
  <si>
    <t>Versión 2, ajustado posterior a la consulta con la ciudadanía y grupos de interés</t>
  </si>
  <si>
    <t>Plan Estratégico Institucional 2024</t>
  </si>
  <si>
    <t xml:space="preserve">PLATAFORMA ESTRATÉGICA PEI </t>
  </si>
  <si>
    <r>
      <t xml:space="preserve">PROPOSITO SUPERIOR: </t>
    </r>
    <r>
      <rPr>
        <sz val="11"/>
        <color theme="1"/>
        <rFont val="Calibri"/>
        <family val="2"/>
        <scheme val="minor"/>
      </rPr>
      <t>Evaluación e investigación educativa que transforma vidas.</t>
    </r>
  </si>
  <si>
    <r>
      <rPr>
        <b/>
        <sz val="12"/>
        <color theme="1"/>
        <rFont val="Calibri"/>
        <family val="2"/>
        <scheme val="minor"/>
      </rPr>
      <t>MISIÓN:</t>
    </r>
    <r>
      <rPr>
        <sz val="11"/>
        <color theme="1"/>
        <rFont val="Calibri"/>
        <family val="2"/>
        <scheme val="minor"/>
      </rPr>
      <t xml:space="preserve"> Somos una empresa social del estado colombiano con autonomía administrativa y patrimonio propio, que presta servicios de evaluación e investigación de la educación, con el propósito de ofrecer información de calidad para la toma de decisiones que generan valor.</t>
    </r>
  </si>
  <si>
    <r>
      <rPr>
        <b/>
        <sz val="12"/>
        <color theme="1"/>
        <rFont val="Calibri"/>
        <family val="2"/>
        <scheme val="minor"/>
      </rPr>
      <t xml:space="preserve">VISIÓN: </t>
    </r>
    <r>
      <rPr>
        <sz val="11"/>
        <color theme="1"/>
        <rFont val="Calibri"/>
        <family val="2"/>
        <scheme val="minor"/>
      </rPr>
      <t>En el 2027 seremos referentes internacionales, contribuiremos a la mejora del sistema educativo colombiano en la generación de información estadística, optimizando los recursos del Instituto, apoyado en procesos digitales e innovación sostenible.</t>
    </r>
  </si>
  <si>
    <t>PERSPECTIVA</t>
  </si>
  <si>
    <t xml:space="preserve">OBJETIVO ESTRATÉGICO </t>
  </si>
  <si>
    <t>INICIATIVA ESTRATÉGICA</t>
  </si>
  <si>
    <t>INDICADOR</t>
  </si>
  <si>
    <t>OBJ1: Fomentar el acceso equitativo a la evaluación y promover el mejoramiento de la calidad de la educación</t>
  </si>
  <si>
    <t>Desarrollo e Implementación de la medición de Evaluación de Instituciones Educativas a través de un Índice de Calidad Educativa</t>
  </si>
  <si>
    <t>% de Implementación del Ranking de la Calidad de la Educación</t>
  </si>
  <si>
    <t>Fortalecimiento en la Generación, y Promoción de Investigaciones Aplicadas generadas en el instituto que aporten al mejoramiento de la Calidad de la Información</t>
  </si>
  <si>
    <t>Número de informes y publicaciones que comunican los resultados de investigaciones aplicadas que han sido usados para mejorar la calidad de la educación.</t>
  </si>
  <si>
    <t>Generación de alianzas estrategias , nacionales e internacionales</t>
  </si>
  <si>
    <t>Posicionamiento del Instituto como un referente destacado en la generación de información clave para la toma de decisiones</t>
  </si>
  <si>
    <t>Indice de alcance y participación en campañas de divulgación</t>
  </si>
  <si>
    <t>Porcentaje de proyectos que incluyen mediciones con enfoque diferencial</t>
  </si>
  <si>
    <t>Cantidad de Informes Generados que cuentan con carácter diferencial y territorial</t>
  </si>
  <si>
    <t>% de Implementación en el Proyecto Prepárate con el ICFES</t>
  </si>
  <si>
    <t>% de proyectos que incluyen la medición de satisfacción diferencial</t>
  </si>
  <si>
    <t>Número de investigaciones aplicadas realizadas que incluyan enfoque diferencial en colaboración con instituciones locales.</t>
  </si>
  <si>
    <t>% de Avance en la implementación del Proyecto Territorial el ICFES se Acerca a la Región</t>
  </si>
  <si>
    <t>% de Avance en la implementación de Proyecto de Habilitación Tecnológica.</t>
  </si>
  <si>
    <t>% de Avance en la Definición del Modelo de Costeo del ICFES</t>
  </si>
  <si>
    <t>% de avance en la Definición de Tarifas diferenciales en pruebas de Estado</t>
  </si>
  <si>
    <t>% de avance en la integración de los sistemas de gestión del instituto</t>
  </si>
  <si>
    <t>Implementación del Modelo integrado de Planeación y Gestión.</t>
  </si>
  <si>
    <t>% de ingresos provenientes de negocios comerciales</t>
  </si>
  <si>
    <t>A continuación se presentan las instrucciones que deben ser tenidas en cuenta al momento de realizar la formulación de acciones por dependencia.</t>
  </si>
  <si>
    <t>IDENTIFICACIÓN</t>
  </si>
  <si>
    <t>Código</t>
  </si>
  <si>
    <t>Generado por la OAP para identificar cada actividad que se incluya en el Plan de Acción y facilitar el seguimiento.</t>
  </si>
  <si>
    <t>Hace referencia a la dependencia responsable de ejecutar la actividad del PAI</t>
  </si>
  <si>
    <t>ALINEACIÓN ESTRATÉGICA PLAN ESTRATÉGICO INSTITUCIONAL</t>
  </si>
  <si>
    <t>Teniendo en cuenta el planteamiento estratégico relacionando anteriormente, elegir de la lista desplegable una de las perspectivas que componen el PEI</t>
  </si>
  <si>
    <t xml:space="preserve">Objetivo estratégico </t>
  </si>
  <si>
    <t>Este espacio se diligencia automáticamente de acuerdo con la elección de la perspectiva</t>
  </si>
  <si>
    <t xml:space="preserve">Metas estratégica 
cuatrienio </t>
  </si>
  <si>
    <t>En construcción. Se darán instrucciones para su diligenciamiento posteriormente</t>
  </si>
  <si>
    <t>Meta anual  2024</t>
  </si>
  <si>
    <t>PROGRAMACIÓN DE ACTIVIDADES</t>
  </si>
  <si>
    <t>Para la formulación de la actividad tener en cuenta los siguientes elementos
Verbo en infinitivo: ¿Qué?
Objeto: ¿Cómo?
Complemento: ¿Con qué?
Condición: ¿Para qué?</t>
  </si>
  <si>
    <t>Indiqué el nombre, apellido y cargo de la persona de la Dependencia responsable del cumplimiento de la actividad.</t>
  </si>
  <si>
    <t>Fecha inicio</t>
  </si>
  <si>
    <t>En formato DD/MM/AAAA, se estipula la fecha en la que se dará inicio a la ejecución de la actividad</t>
  </si>
  <si>
    <t xml:space="preserve">Fecha fin </t>
  </si>
  <si>
    <t>En formato DD/MM/AAAA, Es la fecha en la que se dará dar por terminada la actividad, esperando el 100% de cumplimiento de la misma. Esta fecha no podrá superar el 31 de diciembre de 2024.</t>
  </si>
  <si>
    <t xml:space="preserve">Especifique cuál es la evidencia que permitirá comprobar el cumplimiento de la actividad una vez la fecha fin se cumpla. Es decir el resultado concreto del cumplimiento de cada una de las actividades. 
</t>
  </si>
  <si>
    <t xml:space="preserve">MODELO INTEGRADO DE PLANEACIÓN Y GESTIÓN </t>
  </si>
  <si>
    <t>Origen de Formulación</t>
  </si>
  <si>
    <t>Hace referencia al lineamiento donde nace la acción y que es el punto de partida para su formulación. Estos pueden ser planes, políticas y otro tipo de lineamiento que de pie a la formulación de una acción. En caso de ser una iniciativa propia de la dependencia, se tiene dicha opción para elegir.</t>
  </si>
  <si>
    <t>En esta opción se eligen las políticas del Modelo Integrado de Planeación y Gestión con que se relaciona la actividad. Es posible relacionar tres política teniendo en cuenta el siguiente orden: 1. Relación directa 2. Relación Indirecta 3. algunos aportes para el cumplimiento.</t>
  </si>
  <si>
    <t>Si la actividad está relacionada o aporta al cumplimiento de algún lineamiento o actividad de los planes institucionales de la entidad, se relaciona cual es este plan.</t>
  </si>
  <si>
    <t>FINANCIACIÓN</t>
  </si>
  <si>
    <t>Para la realización de la actividad de cuenta con una fuente de financiación determinada. Escoja entre Operación Comercial, Funcionamiento y Proyecto de inversión vigente.</t>
  </si>
  <si>
    <t>Si la fuente de financiación es por proyecto de inversión, elija el proyecto correspondiente</t>
  </si>
  <si>
    <t>Etiquetas de fila</t>
  </si>
  <si>
    <t>Cuenta de Actividad</t>
  </si>
  <si>
    <t>Total general</t>
  </si>
  <si>
    <t>PLAN DE ACCIÓN INSTITUCIONAL 2024</t>
  </si>
  <si>
    <t>Meta Trimestre 1</t>
  </si>
  <si>
    <t>Evidencia Trimestre 1</t>
  </si>
  <si>
    <t>Meta Trimestre 2</t>
  </si>
  <si>
    <t>Evidencia Trimestre 2</t>
  </si>
  <si>
    <t>Meta Trimestre 3</t>
  </si>
  <si>
    <t>Evidencia Trimestre 3</t>
  </si>
  <si>
    <t>Meta Trimestre 4</t>
  </si>
  <si>
    <t>Evidencia Trimestre 4</t>
  </si>
  <si>
    <t>Procede:</t>
  </si>
  <si>
    <t>PAI-DG2</t>
  </si>
  <si>
    <t>Confirmar con el área</t>
  </si>
  <si>
    <t>PAI-OGPI4</t>
  </si>
  <si>
    <t>PAI-SAD1</t>
  </si>
  <si>
    <t>PAI-SAD2</t>
  </si>
  <si>
    <t>Pregunta al Area</t>
  </si>
  <si>
    <t>PAI-SAD3</t>
  </si>
  <si>
    <t>PAI-SAD4</t>
  </si>
  <si>
    <t>PAI-SAD5</t>
  </si>
  <si>
    <t>PAI-SAD6</t>
  </si>
  <si>
    <t>PAI-SAD7</t>
  </si>
  <si>
    <t>PAI-SAD8</t>
  </si>
  <si>
    <t xml:space="preserve">Mailing o piezas gráficas </t>
  </si>
  <si>
    <t>PAI-SAD9</t>
  </si>
  <si>
    <t>PAI-SAD10</t>
  </si>
  <si>
    <t>PAI-SAD11</t>
  </si>
  <si>
    <t>PAI-SAD12</t>
  </si>
  <si>
    <t>PAI-SAD13</t>
  </si>
  <si>
    <t>PAI-SAD14</t>
  </si>
  <si>
    <t>PAI-SAD15</t>
  </si>
  <si>
    <t>PAI-SAD26</t>
  </si>
  <si>
    <t>PAI-OGPI5</t>
  </si>
  <si>
    <t>PAI-SAD16</t>
  </si>
  <si>
    <t>PAI-SAD17</t>
  </si>
  <si>
    <t>PAI-SAD18</t>
  </si>
  <si>
    <t>PAI-SAD19</t>
  </si>
  <si>
    <t>Según la descripción de la actividad, se pueden constituir las siguientes metas</t>
  </si>
  <si>
    <t>PAI-SAD20</t>
  </si>
  <si>
    <t>PAI-SAD21</t>
  </si>
  <si>
    <t>PAI-SAD22</t>
  </si>
  <si>
    <t>PAI-SAD23</t>
  </si>
  <si>
    <t>PAI-SAD24</t>
  </si>
  <si>
    <t>PAI-SAD25</t>
  </si>
  <si>
    <t>Realizar 32 Encuentros Regionales por la apropiación social de los resultados: Evaluar para la vida 2024, el sentido de la evaluación para el mejoramiento de la calidad educativa en 40 ETC focalizadas de acuerdo a sus situaciones de contexto y resultados obtenidos en las diferentes evaluaciones aplicadas.</t>
  </si>
  <si>
    <t>PAI-OGPI1</t>
  </si>
  <si>
    <t>PAI-DE2</t>
  </si>
  <si>
    <t>Plan Anual de Adquisiciones  </t>
  </si>
  <si>
    <t>PAI-OACM3</t>
  </si>
  <si>
    <t>PAI-DE1</t>
  </si>
  <si>
    <t>PAI-OACM4</t>
  </si>
  <si>
    <t>PAI-OACM5</t>
  </si>
  <si>
    <t>PAI-SAD28</t>
  </si>
  <si>
    <t>PAI-SI83</t>
  </si>
  <si>
    <t>Establecer una encuesta en la página web para ser aplicada entre los usuarios que usan datos abiertos con el fin de conocer su nivel de satisfacción</t>
  </si>
  <si>
    <t xml:space="preserve">Encuesta virtual de satisfacción sobre uso de datos abiertos </t>
  </si>
  <si>
    <t>PAI-DG3</t>
  </si>
  <si>
    <t>PAI-DE3</t>
  </si>
  <si>
    <t>Realizar reporte diagnóstico final de la consultoría del programa Sacúdete.
Asegurar el enfoque diferencial y de interseccionalidad en el marco del proyecto de inclusión de población, por medio de adaptación de cuadernillos e informes de resultados.</t>
  </si>
  <si>
    <t>PAI-SDI1</t>
  </si>
  <si>
    <t>PAI-SI87</t>
  </si>
  <si>
    <t>PAI-SI88</t>
  </si>
  <si>
    <t>PAI-DPO1</t>
  </si>
  <si>
    <t>PAI-SAI1</t>
  </si>
  <si>
    <t>PAI-SDI2</t>
  </si>
  <si>
    <t>PAI-SAD32</t>
  </si>
  <si>
    <t>PAI-SAD33</t>
  </si>
  <si>
    <t>PAI-SE1</t>
  </si>
  <si>
    <t>PAI-SE2</t>
  </si>
  <si>
    <t>Generar espacios de intercambio con expertos con el fin de presentar, discutir y recopilar información relevante que contribuya a la mejora continua de las metodologías de calificación de pruebas o exámenes aplicados por el ICFES.</t>
  </si>
  <si>
    <t>Informe de seguimiento trimestral.
Productos de la operación estadística.
Informe semestral de la implementación de la política de gestión de información estadística.</t>
  </si>
  <si>
    <t>PAI-OACM6</t>
  </si>
  <si>
    <t>PAI-DE4</t>
  </si>
  <si>
    <t>PAI-OGPI2</t>
  </si>
  <si>
    <t>PAI-OGPI3</t>
  </si>
  <si>
    <t>PAI-SAD30</t>
  </si>
  <si>
    <t>PAI-SAD31</t>
  </si>
  <si>
    <t>PAI-SAD27</t>
  </si>
  <si>
    <t>PAI-SDA1</t>
  </si>
  <si>
    <r>
      <rPr>
        <b/>
        <sz val="11"/>
        <rFont val="Arial"/>
        <family val="2"/>
      </rPr>
      <t>Sede Electrónica Fase II:</t>
    </r>
    <r>
      <rPr>
        <sz val="11"/>
        <rFont val="Arial"/>
        <family val="2"/>
      </rPr>
      <t xml:space="preserve"> Realizar los requerimientos de diseño y elaboración de prototipo de la aplicación móvil que permita facilitar el proceso de inscripción y presentación de prueba electrónica en dispositivos móviles. </t>
    </r>
  </si>
  <si>
    <t xml:space="preserve"> - Requerimiento de diseño de interfaz (inscripción sede e. y prueba e.).
 - Prototipo diseño del requerimiento que integra app del saber, inscripción y prueba electrónica.
 - Informe de presentación de prototipo</t>
  </si>
  <si>
    <t>PAI-SDA2</t>
  </si>
  <si>
    <r>
      <t xml:space="preserve">Sede Electrónica Fase II: </t>
    </r>
    <r>
      <rPr>
        <sz val="11"/>
        <rFont val="Arial"/>
        <family val="2"/>
      </rPr>
      <t>Levantar los requerimientos, diseño e implementación del envío de notificaciones por correo electrónico, mensaje de texto en sede electrónica informándoles a usuarios sobre el estado y actualizaciones de los procesos</t>
    </r>
  </si>
  <si>
    <t xml:space="preserve"> - Requerimientos funcionales.
 - Aprobación de los requerimientos
 - Desarrollo - Acta de HU Desplegadas en pruebas
 - Certificado de Pruebas
 - Acta de comité de cambios y certificación post- paso a producción</t>
  </si>
  <si>
    <t>Eliminar (Ya se incluye en una actividad global)</t>
  </si>
  <si>
    <t>PAI-SDA3</t>
  </si>
  <si>
    <r>
      <rPr>
        <b/>
        <sz val="11"/>
        <rFont val="Arial"/>
        <family val="2"/>
      </rPr>
      <t>Sede Electrónica Fase II:</t>
    </r>
    <r>
      <rPr>
        <sz val="11"/>
        <rFont val="Arial"/>
        <family val="2"/>
      </rPr>
      <t xml:space="preserve"> Realizar el diseño de especificaciones técnicas, funcionales, la interfaz gráfica, diseño e implementación para el módulo de administración de la sede electrónica.</t>
    </r>
  </si>
  <si>
    <t xml:space="preserve"> - Requerimientos técnicos y funcionales.
 - Aprobación de los requerimientos.
 - Desarrollo - Acta de HU desplegadas en pruebas.
 - Certificado de pruebas
 - Acta de comité de cambios y certificación post paso a producción</t>
  </si>
  <si>
    <t>PAI-SDA4</t>
  </si>
  <si>
    <r>
      <rPr>
        <b/>
        <sz val="11"/>
        <rFont val="Arial"/>
        <family val="2"/>
      </rPr>
      <t xml:space="preserve">Sede Electrónica Fase II: </t>
    </r>
    <r>
      <rPr>
        <sz val="11"/>
        <rFont val="Arial"/>
        <family val="2"/>
      </rPr>
      <t>Realizar el diseño, levantamiento de requerimientos funcionales e implementación de las funcionalidades que permiten realizar la autogestión de inscripciones a los roles de programa y directivos de las IES</t>
    </r>
  </si>
  <si>
    <t xml:space="preserve"> - Requerimientos funcionales.
 - Aprobación de los requerimientos.
 - Desarrollo - Acta de HU desplegadas en pruebas.
 - Certificado de pruebas
 - Acta de comité de cambios y certificación post paso a producción</t>
  </si>
  <si>
    <t>PAI-SDA5</t>
  </si>
  <si>
    <r>
      <t xml:space="preserve">Sede Electrónica Fase II: . </t>
    </r>
    <r>
      <rPr>
        <sz val="11"/>
        <rFont val="Arial"/>
        <family val="2"/>
      </rPr>
      <t>Definir los requerimientos técnicos y funcionales en la continuación de los procesos de interoperabilidad con fuentes oficiales. MEN Cubrimiento de Programas (SNIES)</t>
    </r>
  </si>
  <si>
    <t>PAI-SDA6</t>
  </si>
  <si>
    <r>
      <rPr>
        <b/>
        <sz val="11"/>
        <rFont val="Arial"/>
        <family val="2"/>
      </rPr>
      <t xml:space="preserve">Sede Electrónica Fase II: . </t>
    </r>
    <r>
      <rPr>
        <sz val="11"/>
        <rFont val="Arial"/>
        <family val="2"/>
      </rPr>
      <t xml:space="preserve">Definir los requerimientos técnicos y funcionales en la continuación de los procesos de interoperabilidad con fuentes oficiales. Ministerio de Salud (Registro de Discapacidad). </t>
    </r>
  </si>
  <si>
    <t>PAI-SDA7</t>
  </si>
  <si>
    <r>
      <rPr>
        <b/>
        <sz val="11"/>
        <rFont val="Arial"/>
        <family val="2"/>
      </rPr>
      <t xml:space="preserve">Sede Electrónica Fase II: . </t>
    </r>
    <r>
      <rPr>
        <sz val="11"/>
        <rFont val="Arial"/>
        <family val="2"/>
      </rPr>
      <t xml:space="preserve">Definir los requerimientos técnicos y funcionales en la continuación de los procesos de interoperabilidad con fuentes oficiales. Migración Colombia Consulta de tipos de documento (CE, PPT) </t>
    </r>
  </si>
  <si>
    <t>PAI-SDA8</t>
  </si>
  <si>
    <r>
      <rPr>
        <b/>
        <sz val="11"/>
        <rFont val="Arial"/>
        <family val="2"/>
      </rPr>
      <t xml:space="preserve">Sede Electrónica Fase II: . </t>
    </r>
    <r>
      <rPr>
        <sz val="11"/>
        <rFont val="Arial"/>
        <family val="2"/>
      </rPr>
      <t>Definir los requerimientos técnicos y funcionales en la continuación de los procesos de interoperabilidad con fuentes oficiales. UARIV – Validación de registro de personas como víctimas</t>
    </r>
  </si>
  <si>
    <t>PAI-SDA9</t>
  </si>
  <si>
    <r>
      <rPr>
        <b/>
        <sz val="11"/>
        <rFont val="Arial"/>
        <family val="2"/>
      </rPr>
      <t>Sede Electrónica Fase II:</t>
    </r>
    <r>
      <rPr>
        <sz val="11"/>
        <rFont val="Arial"/>
        <family val="2"/>
      </rPr>
      <t xml:space="preserve"> Definir y realizar los requerimientos, diseños técnicos y funcionales para los módulos de resultados de las pruebas de estado (individuales, agregados, agrupados y clasificación de planteles y sábana de notas). </t>
    </r>
  </si>
  <si>
    <t>PAI-SDA10</t>
  </si>
  <si>
    <r>
      <rPr>
        <b/>
        <sz val="11"/>
        <rFont val="Arial"/>
        <family val="2"/>
      </rPr>
      <t>Sede Electrónica Fase II:</t>
    </r>
    <r>
      <rPr>
        <sz val="11"/>
        <rFont val="Arial"/>
        <family val="2"/>
      </rPr>
      <t xml:space="preserve"> Definir y realizar los requerimientos y diseños técnicos y funcionales para prueba electrónica desde dispositivos móviles en modalidad pre-icfes y cajas de herramientas.</t>
    </r>
  </si>
  <si>
    <t xml:space="preserve"> - Requerimientos funcionales en conjunto con los diferentes grupos de interés.
 - Aprobación de los requerimientos generados.</t>
  </si>
  <si>
    <t>PAI-SDA11</t>
  </si>
  <si>
    <r>
      <rPr>
        <b/>
        <sz val="11"/>
        <rFont val="Arial"/>
        <family val="2"/>
      </rPr>
      <t>Sede Electrónica Fase II:</t>
    </r>
    <r>
      <rPr>
        <sz val="11"/>
        <rFont val="Arial"/>
        <family val="2"/>
      </rPr>
      <t xml:space="preserve"> Definir y realizar los requerimientos, diseños técnicos y funcionales que permita a los usuarios desde aplicación móvil el registro, ingreso y proceso asociado a la inscripción de pruebas.</t>
    </r>
  </si>
  <si>
    <t xml:space="preserve"> - Requerimientos funcionales.
 - Aprobación de los requerimientos.</t>
  </si>
  <si>
    <t>PAI-SDA12</t>
  </si>
  <si>
    <r>
      <t xml:space="preserve">Fortalecimiento del proceso de citación:  </t>
    </r>
    <r>
      <rPr>
        <sz val="11"/>
        <rFont val="Arial"/>
        <family val="2"/>
      </rPr>
      <t>Gestionar sitios con procesos de georreferenciación para la consulta y visualización de los lugares de presentación de los diferentes tipos de pruebas desde sede electrónica.</t>
    </r>
  </si>
  <si>
    <t xml:space="preserve"> - Requerimientos funcionales
 - Aprobación de los requerimientos 
 - Desarrollo - Acta de HU desplegadas en pruebas. 
 - Certificado de pruebas 
 - Acta de comité de cambios y certificación post paso a producción</t>
  </si>
  <si>
    <t>PAI-SDA13</t>
  </si>
  <si>
    <r>
      <rPr>
        <b/>
        <sz val="11"/>
        <rFont val="Arial"/>
        <family val="2"/>
      </rPr>
      <t xml:space="preserve">Fortalecimiento y aseguramiento del Ciclo de vida del ítem: </t>
    </r>
    <r>
      <rPr>
        <sz val="11"/>
        <rFont val="Arial"/>
        <family val="2"/>
      </rPr>
      <t>Salir a producción con la fase 1: meta prueba, meta examen, plan de construcción, construcción de ítems (8 tipos de interacciones bajo estándar QTI)</t>
    </r>
  </si>
  <si>
    <t xml:space="preserve"> - Informe de aplicación en ambiente preproductivo
 - Actas de las sesiones demo con usuarios y consolidado de solicitudes de mejora
 - Acta post implementación para construcción de nuevos ítems</t>
  </si>
  <si>
    <t>PAI-SDA14</t>
  </si>
  <si>
    <r>
      <rPr>
        <b/>
        <sz val="11"/>
        <rFont val="Arial"/>
        <family val="2"/>
      </rPr>
      <t xml:space="preserve">Fortalecimiento y aseguramiento del Ciclo de vida del ítem: </t>
    </r>
    <r>
      <rPr>
        <sz val="11"/>
        <rFont val="Arial"/>
        <family val="2"/>
      </rPr>
      <t>Estabilizar PRISMA en los módulos de Instrumentos, Cuestionarios Auxiliares y Producción Editorial - instructivo de reporte</t>
    </r>
  </si>
  <si>
    <t xml:space="preserve"> - Documento e instructivo de reporte y escalamiento de incidentes y solicitudes</t>
  </si>
  <si>
    <t>PAI-SDA15</t>
  </si>
  <si>
    <r>
      <rPr>
        <b/>
        <sz val="11"/>
        <rFont val="Arial"/>
        <family val="2"/>
      </rPr>
      <t xml:space="preserve">Fortalecimiento y aseguramiento del Ciclo de vida del ítem: </t>
    </r>
    <r>
      <rPr>
        <sz val="11"/>
        <rFont val="Arial"/>
        <family val="2"/>
      </rPr>
      <t>Estabilizar PRISMA en los módulos de Instrumentos, Cuestionarios Auxiliares y Producción Editorial - estabilización T2</t>
    </r>
  </si>
  <si>
    <t>Informe mensual del estado de estabilización</t>
  </si>
  <si>
    <t>PAI-SDA16</t>
  </si>
  <si>
    <r>
      <rPr>
        <b/>
        <sz val="11"/>
        <rFont val="Arial"/>
        <family val="2"/>
      </rPr>
      <t xml:space="preserve">Fortalecimiento y aseguramiento del Ciclo de vida del ítem: </t>
    </r>
    <r>
      <rPr>
        <sz val="11"/>
        <rFont val="Arial"/>
        <family val="2"/>
      </rPr>
      <t>Estabilizar PRISMA en los módulos de Instrumentos, Cuestionarios Auxiliares y Producción Editorial - estabilización T3</t>
    </r>
  </si>
  <si>
    <t xml:space="preserve">Informe mensual del estado de estabilización </t>
  </si>
  <si>
    <t>PAI-SDA17</t>
  </si>
  <si>
    <r>
      <rPr>
        <b/>
        <sz val="11"/>
        <rFont val="Arial"/>
        <family val="2"/>
      </rPr>
      <t xml:space="preserve">Fortalecimiento y aseguramiento del Ciclo de vida del ítem: </t>
    </r>
    <r>
      <rPr>
        <sz val="11"/>
        <rFont val="Arial"/>
        <family val="2"/>
      </rPr>
      <t>Estabilizar PRISMA en los módulos de Instrumentos, Cuestionarios Auxiliares y Producción Editorial - estabilización T4</t>
    </r>
  </si>
  <si>
    <t>PAI-SDA18</t>
  </si>
  <si>
    <r>
      <rPr>
        <b/>
        <sz val="11"/>
        <rFont val="Arial"/>
        <family val="2"/>
      </rPr>
      <t>Fortalecimiento y aseguramiento del Ciclo de vida del ítem</t>
    </r>
    <r>
      <rPr>
        <sz val="11"/>
        <rFont val="Arial"/>
        <family val="2"/>
      </rPr>
      <t>: Adquirir Licencias de Coeditor</t>
    </r>
  </si>
  <si>
    <t>Documento certificación de licencia activas</t>
  </si>
  <si>
    <t>PAI-SDA19</t>
  </si>
  <si>
    <r>
      <rPr>
        <b/>
        <sz val="11"/>
        <rFont val="Arial"/>
        <family val="2"/>
      </rPr>
      <t>Fortalecimiento y aseguramiento del Ciclo de vida del ítem:</t>
    </r>
    <r>
      <rPr>
        <sz val="11"/>
        <rFont val="Arial"/>
        <family val="2"/>
      </rPr>
      <t xml:space="preserve"> Revisar el código “R” (usado en armado y estadística), determinar el control y custodia por parte de la SDA, evaluar si es viable integrarlo o es necesario desarrollar las reglas establecidas</t>
    </r>
  </si>
  <si>
    <t xml:space="preserve"> - Documento equipo de trabajo revisión del código “R” 
 - Cronograma de trabajo para la revisión del código 
 - Informe del análisis del código
 - Informe de pruebas código </t>
  </si>
  <si>
    <t>PAI-SDA20</t>
  </si>
  <si>
    <r>
      <rPr>
        <b/>
        <sz val="11"/>
        <rFont val="Arial"/>
        <family val="2"/>
      </rPr>
      <t xml:space="preserve">Fortalecimiento y aseguramiento del Ciclo de vida del ítem:  </t>
    </r>
    <r>
      <rPr>
        <sz val="11"/>
        <rFont val="Arial"/>
        <family val="2"/>
      </rPr>
      <t>Levantar la información, documentar historias de usuario, desarrollar, pruebas de calidad y salir a producción para culminar la fase 2 correspondiente al alcance de ficha de armado</t>
    </r>
  </si>
  <si>
    <t xml:space="preserve"> - Requerimientos y prototipos.
 - Acta de probación de historias de usuario.
 - Desarrollo - Acta de HU desplegadas en pruebas. 
 - Acta capacitación funcional y técnica al equipo de operación.</t>
  </si>
  <si>
    <t>PAI-SDA21</t>
  </si>
  <si>
    <r>
      <rPr>
        <b/>
        <sz val="11"/>
        <rFont val="Arial"/>
        <family val="2"/>
      </rPr>
      <t xml:space="preserve">Fortalecimiento y aseguramiento del Ciclo de vida del ítem: </t>
    </r>
    <r>
      <rPr>
        <sz val="11"/>
        <rFont val="Arial"/>
        <family val="2"/>
      </rPr>
      <t>Salir a producción con la fase 2 con alcance a Ficha técnica y Ruta Express.</t>
    </r>
  </si>
  <si>
    <t xml:space="preserve"> - Requerimientos.
 - Acta de probación de historias de usuario.
 - Desarrollo - Acta de HU desplegadas en pruebas. 
 - Acta capacitación funcional y técnica al equipo de operación.
 - Acta post implementación funcionalidad </t>
  </si>
  <si>
    <t>PAI-SDA22</t>
  </si>
  <si>
    <r>
      <rPr>
        <b/>
        <sz val="11"/>
        <rFont val="Arial"/>
        <family val="2"/>
      </rPr>
      <t>Fortalecimiento y aseguramiento del Ciclo de vida del ítem:</t>
    </r>
    <r>
      <rPr>
        <sz val="11"/>
        <rFont val="Arial"/>
        <family val="2"/>
      </rPr>
      <t xml:space="preserve"> Implementar workflow para mejorar la presentación de tareas y actividades en el sistema, de manera que sean más intuitivas, de fácil interacción para los usuarios, sincronizada y completa.</t>
    </r>
  </si>
  <si>
    <t xml:space="preserve"> - Requerimientos.
 - Acta de probación de historias de usuario. 
 - Desarrollo - Acta de HU desplegadas en pruebas. 
 - Acta capacitación funcional y técnica al equipo de operación. 
 - Acta post implementación funcionalidad</t>
  </si>
  <si>
    <t>PAI-SDA23</t>
  </si>
  <si>
    <r>
      <rPr>
        <b/>
        <sz val="11"/>
        <rFont val="Arial"/>
        <family val="2"/>
      </rPr>
      <t>Actualización del módulo de aprovisionamiento...:</t>
    </r>
    <r>
      <rPr>
        <sz val="11"/>
        <rFont val="Arial"/>
        <family val="2"/>
      </rPr>
      <t xml:space="preserve">  Ajustar el proceso de configuración que permita especificar como se requiere generar la biblia dependiendo de la especificación del examen, incluyendo pruebas electrónicas y pruebas mixtas</t>
    </r>
  </si>
  <si>
    <t xml:space="preserve"> - Documento diagnostico mód. aprovisionamiento 
 - Requerimientos y prototipos
 - Acta aprobación de historias de usuario.
 - Desarrollo - actas HU desplegadas en pruebas. 
- Acta capacitación al equipo de operación</t>
  </si>
  <si>
    <t>PAI-SDA24</t>
  </si>
  <si>
    <r>
      <rPr>
        <b/>
        <sz val="11"/>
        <rFont val="Arial"/>
        <family val="2"/>
      </rPr>
      <t>Actualización del módulo de aprovisionamiento...:</t>
    </r>
    <r>
      <rPr>
        <sz val="11"/>
        <rFont val="Arial"/>
        <family val="2"/>
      </rPr>
      <t xml:space="preserve">  Implementar funcionalidad de configuración de validaciones de la información requerida para la generación de las biblias, agregando validaciones que mitiguen errores durante generación de entregables </t>
    </r>
  </si>
  <si>
    <t xml:space="preserve"> - Documento diagnostico generación biblias
 - Requerimientos y prototipos
 - Acta aprobación de historias de usuario.
 - Desarrollo - actas HU desplegadas en pruebas. 
- Acta capacitación al equipo de operación</t>
  </si>
  <si>
    <t>PAI-SDA25</t>
  </si>
  <si>
    <r>
      <rPr>
        <b/>
        <sz val="11"/>
        <rFont val="Arial"/>
        <family val="2"/>
      </rPr>
      <t>Actualización del módulo de aprovisionamiento...</t>
    </r>
    <r>
      <rPr>
        <sz val="11"/>
        <rFont val="Arial"/>
        <family val="2"/>
      </rPr>
      <t xml:space="preserve">:  Implementación de la funcionalidad de la generación automática de las credenciales para las pruebas electrónicas. </t>
    </r>
  </si>
  <si>
    <t xml:space="preserve"> - Definición ajustes 
 - Requerimientos y prototipos 
 - Acta aprobación de historias de usuario. 
 - Desarrollo - actas HU desplegadas en pruebas. 
- Acta capacitación al equipo de operación </t>
  </si>
  <si>
    <t>PAI-SDA26</t>
  </si>
  <si>
    <r>
      <rPr>
        <b/>
        <sz val="11"/>
        <rFont val="Arial"/>
        <family val="2"/>
      </rPr>
      <t>Actualización del módulo de aprovisionamiento...</t>
    </r>
    <r>
      <rPr>
        <sz val="11"/>
        <rFont val="Arial"/>
        <family val="2"/>
      </rPr>
      <t xml:space="preserve">:  Definición y la implementación de un modelo integral para la identificación de cambios efectuados en la inscripción y citación inicial.  </t>
    </r>
  </si>
  <si>
    <t xml:space="preserve"> - Diagnóstico.
 - Diseño modelo 
 - Requerimientos y prototipos
 - Acta aprobación de historias de usuario. 
 - Desarrollo - actas HU desplegadas en pruebas. 
- Acta capacitación al equipo de operación </t>
  </si>
  <si>
    <t>PAI-SDA27</t>
  </si>
  <si>
    <r>
      <rPr>
        <b/>
        <sz val="11"/>
        <rFont val="Arial"/>
        <family val="2"/>
      </rPr>
      <t xml:space="preserve">Actualización del módulo de aprovisionamiento...: </t>
    </r>
    <r>
      <rPr>
        <sz val="11"/>
        <rFont val="Arial"/>
        <family val="2"/>
      </rPr>
      <t xml:space="preserve"> Implementación de la funcionalidad que permita la generación de la biblia adicional donde se identifiquen los cambios (citación, el material o examen) posterior a la entrega de la biblia principal al op. </t>
    </r>
  </si>
  <si>
    <t xml:space="preserve"> - Requerimientos y prototipos
 - Acta aprobación de historias de usuario. 
 - Desarrollo - actas HU desplegadas en pruebas. 
- Acta capacitación al equipo de operación</t>
  </si>
  <si>
    <t>PAI-SDA28</t>
  </si>
  <si>
    <r>
      <rPr>
        <b/>
        <sz val="11"/>
        <rFont val="Arial"/>
        <family val="2"/>
      </rPr>
      <t xml:space="preserve">Fortalecimiento del proceso de citación: </t>
    </r>
    <r>
      <rPr>
        <sz val="11"/>
        <rFont val="Arial"/>
        <family val="2"/>
      </rPr>
      <t xml:space="preserve"> Efectuar la gestión de sitios con procesos de georreferenciación y colaboración con los responsables de sitios para la confirmación de disponibilidad, capacidad y características de los sitios.</t>
    </r>
  </si>
  <si>
    <t xml:space="preserve"> - Diagnóstico gestión de sitios 
 - Requerimientos y prototipos 
 - Acta aprobación de historias de usuario. 
 - Desarrollo - actas HU desplegadas en pruebas. 
- Acta capacitación al equipo de operación </t>
  </si>
  <si>
    <t>PAI-SDA29</t>
  </si>
  <si>
    <r>
      <rPr>
        <b/>
        <sz val="11"/>
        <rFont val="Arial"/>
        <family val="2"/>
      </rPr>
      <t>Fortalecimiento del proceso de citación:</t>
    </r>
    <r>
      <rPr>
        <sz val="11"/>
        <rFont val="Arial"/>
        <family val="2"/>
      </rPr>
      <t xml:space="preserve">  Implementar alertas en el proceso de citación que indiquen posibles inconsistencias en la asignación de sitios a los examinandos partiendo de la georreferenciación de los sitios y el proceso de inscripción</t>
    </r>
  </si>
  <si>
    <t xml:space="preserve"> - Requerimientos y prototipos
 - Acta aprobación de historias de usuario.
 - Desarrollo - actas HU desplegadas en pruebas. 
- Acta capacitación al equipo de operación </t>
  </si>
  <si>
    <t>PAI-SDA30</t>
  </si>
  <si>
    <r>
      <rPr>
        <b/>
        <sz val="11"/>
        <rFont val="Arial"/>
        <family val="2"/>
      </rPr>
      <t>Fortalecimiento del proceso de citación:</t>
    </r>
    <r>
      <rPr>
        <sz val="11"/>
        <rFont val="Arial"/>
        <family val="2"/>
      </rPr>
      <t xml:space="preserve"> Optimizar y adaptar a las nuevas modalidades el algoritmo de citación usado, teniendo en cuenta las nuevas características de las pruebas y reduciendo la cantidad de citaciones manuales</t>
    </r>
  </si>
  <si>
    <t xml:space="preserve"> - Diagnóstico algoritmo usado
 - Requerimientos y prototipos 
 - Acta aprobación de historias de usuario. 
 - Desarrollo - actas HU desplegadas en pruebas. 
- Acta capacitación al equipo de operación</t>
  </si>
  <si>
    <t>PAI-SI1</t>
  </si>
  <si>
    <r>
      <rPr>
        <b/>
        <sz val="11"/>
        <rFont val="Arial"/>
        <family val="2"/>
      </rPr>
      <t>Centro de Analítica para el Sector Educativo:</t>
    </r>
    <r>
      <rPr>
        <sz val="11"/>
        <rFont val="Arial"/>
        <family val="2"/>
      </rPr>
      <t xml:space="preserve"> Centralizar y disponer de la información necesaria para el proyecto y para el análisis de las distintas fuentes. - Requerimientos de información</t>
    </r>
  </si>
  <si>
    <t xml:space="preserve"> - Informe de análisis de requerimientos misionales para productos de visualización
 - Levantamiento de requerimientos y elaboración de prototipos - Mockups de tableros
 - Informe acerca de la priorización de los reportes a crear.</t>
  </si>
  <si>
    <t>PAI-SI2</t>
  </si>
  <si>
    <r>
      <rPr>
        <b/>
        <sz val="11"/>
        <rFont val="Arial"/>
        <family val="2"/>
      </rPr>
      <t>Centro de Analítica para el Sector Educativo:</t>
    </r>
    <r>
      <rPr>
        <sz val="11"/>
        <rFont val="Arial"/>
        <family val="2"/>
      </rPr>
      <t xml:space="preserve"> Establecer documento de definición del modelo para implementar el Centro de Analítica.</t>
    </r>
  </si>
  <si>
    <t>Documento de definición del modelo para implementar el Centro de Analítica.</t>
  </si>
  <si>
    <t>PAI-SI3</t>
  </si>
  <si>
    <r>
      <rPr>
        <b/>
        <sz val="11"/>
        <rFont val="Arial"/>
        <family val="2"/>
      </rPr>
      <t>Centro de Analítica para el Sector Educativo:</t>
    </r>
    <r>
      <rPr>
        <sz val="11"/>
        <rFont val="Arial"/>
        <family val="2"/>
      </rPr>
      <t xml:space="preserve"> Generar productos de analítica que permitan identificar y visualizar patrones en los datos.</t>
    </r>
  </si>
  <si>
    <t xml:space="preserve"> - Desarrollo y pruebas del tablero (Tableros interactivos) 
 - Reportes automatizados con información relacionada a los resultados de los examinandos.</t>
  </si>
  <si>
    <t>PAI-SI4</t>
  </si>
  <si>
    <r>
      <rPr>
        <b/>
        <sz val="11"/>
        <rFont val="Arial"/>
        <family val="2"/>
      </rPr>
      <t>Centro de Analítica para el Sector Educativo:</t>
    </r>
    <r>
      <rPr>
        <sz val="11"/>
        <rFont val="Arial"/>
        <family val="2"/>
      </rPr>
      <t xml:space="preserve"> Generar aplicativo mejorado del PIR para consulta y análisis de resultados por partes de las IES</t>
    </r>
  </si>
  <si>
    <t>Mockup con Rediseño de data Icfes como plataforma para el acceso a los datos.</t>
  </si>
  <si>
    <t>PAI-SI5</t>
  </si>
  <si>
    <r>
      <rPr>
        <b/>
        <sz val="11"/>
        <rFont val="Arial"/>
        <family val="2"/>
      </rPr>
      <t>Centro de Analítica para el Sector Educativo:</t>
    </r>
    <r>
      <rPr>
        <sz val="11"/>
        <rFont val="Arial"/>
        <family val="2"/>
      </rPr>
      <t xml:space="preserve"> Divulgación del centro de analítica a los actores del sector educativo. </t>
    </r>
  </si>
  <si>
    <t>Evidencias de divulgación del centro de analítica</t>
  </si>
  <si>
    <t>PAI-SI6</t>
  </si>
  <si>
    <r>
      <rPr>
        <b/>
        <sz val="11"/>
        <rFont val="Arial"/>
        <family val="2"/>
      </rPr>
      <t xml:space="preserve">Modernización de escritorios: </t>
    </r>
    <r>
      <rPr>
        <sz val="11"/>
        <rFont val="Arial"/>
        <family val="2"/>
      </rPr>
      <t>Actualizar los equipos de computo fase I asignados a los funcionarios con características técnicas acordes a las necesidades de la entidad - Asignación</t>
    </r>
  </si>
  <si>
    <t xml:space="preserve"> - Informe de Priorización y asignación de equipos</t>
  </si>
  <si>
    <t>PAI-SI7</t>
  </si>
  <si>
    <r>
      <rPr>
        <b/>
        <sz val="11"/>
        <rFont val="Arial"/>
        <family val="2"/>
      </rPr>
      <t xml:space="preserve">Modernización de escritorios: </t>
    </r>
    <r>
      <rPr>
        <sz val="11"/>
        <rFont val="Arial"/>
        <family val="2"/>
      </rPr>
      <t>Actualizar los equipos de computo fase I asignados a los funcionarios con características técnicas acordes a las necesidades de la entidad - Implementación</t>
    </r>
  </si>
  <si>
    <t xml:space="preserve"> - Informe de implementación</t>
  </si>
  <si>
    <t>PAI-SI72</t>
  </si>
  <si>
    <t>Definir acta de cumplimiento a satisfacción sobre los elementos en IPV6.</t>
  </si>
  <si>
    <t xml:space="preserve">Acta de cumplimiento elementos en IPV6. </t>
  </si>
  <si>
    <t>PAI-SI73</t>
  </si>
  <si>
    <t>Definir inventario de elementos pendientes por adoptar IPV6 y  justificación de los que no se pueden implementar en IPV6</t>
  </si>
  <si>
    <t xml:space="preserve">Inventario de elementos pendientes por adoptar IPV6 y justificación de los que no se pueden implementar en IPV6 </t>
  </si>
  <si>
    <t>PAI-SI74</t>
  </si>
  <si>
    <t>Definir plan de trabajo para intervenir los elementos pendientes a la adopción de IPV6</t>
  </si>
  <si>
    <t xml:space="preserve">Plan de trabajo para intervenir los elementos pendientes a la adopción de IPV6 </t>
  </si>
  <si>
    <t>PAI-SI75</t>
  </si>
  <si>
    <t>Seguimiento al Plan de Trabajo trimestral al para intervenir los elementos pendientes a la adopción de IPV6 T2</t>
  </si>
  <si>
    <t xml:space="preserve">Seguimiento trimestral al Plan de Trabajo para intervenir los elementos pendientes a la adopción de IPV6 </t>
  </si>
  <si>
    <t>PAI-SI76</t>
  </si>
  <si>
    <t>Seguimiento al Plan de Trabajo trimestral al para intervenir los elementos pendientes a la adopción de IPV6 T3</t>
  </si>
  <si>
    <t>PAI-SI77</t>
  </si>
  <si>
    <t>Seguimiento al Plan de Trabajo trimestral al para intervenir los elementos pendientes a la adopción de IPV6 T4</t>
  </si>
  <si>
    <t>Seguimiento trimestral al Plan de Trabajo para intervenir los elementos pendientes a la adopción de IPV6</t>
  </si>
  <si>
    <t>PAI-SI86</t>
  </si>
  <si>
    <t xml:space="preserve">Definir el catálogo de datos maestros y de referencia, que contenga una columna indicando si es un dato maestro o de referencia. </t>
  </si>
  <si>
    <t>Catálogo de datos maestros y de referencia, que contenga una columna indicando si es un dato maestro o de referencia.</t>
  </si>
  <si>
    <t>PAI-OAP12</t>
  </si>
  <si>
    <t>1. Mantener parametrizado el ERP para que así desde el inicio de solicitudes de CDP se genere una cultura de identificación de costos institucionales.
2. Fortalecer los mecanismos de recolección e identificación de costos de pruebas de estado por medio de capacitaciones y divulgación a las áreas.
3. Presentar para aprobación a la Dirección General el Modelo de Tarifas Diferenciales.
4. Presentar para aprobación a la Junta Directiva el Modelo de Tarifas Diferenciales.
5. De ser aprobado, implementar el modelo de tarifas diferenciales.</t>
  </si>
  <si>
    <t>PAI-OAP1</t>
  </si>
  <si>
    <t>PAI-SFC2</t>
  </si>
  <si>
    <t>PAI-OAP2</t>
  </si>
  <si>
    <t>PAI-OAP3</t>
  </si>
  <si>
    <t>PAI-OAP4</t>
  </si>
  <si>
    <t>Implementar nueva metodología de riesgos del Icfes</t>
  </si>
  <si>
    <t xml:space="preserve">Actualización de aplicativo DARUMA.
Política de riesgos actualizada.
Procedimiento de gestión integral de riesgos documentado.
</t>
  </si>
  <si>
    <t>PAI-OAP5</t>
  </si>
  <si>
    <t>PAI-SAD29</t>
  </si>
  <si>
    <t>PAI-SAD34</t>
  </si>
  <si>
    <t>PAI-UAC1</t>
  </si>
  <si>
    <t>PAI-UAC2</t>
  </si>
  <si>
    <t>PAI-UAC4</t>
  </si>
  <si>
    <t>PAI-OACM2</t>
  </si>
  <si>
    <t>PAI-STH8</t>
  </si>
  <si>
    <t>Incluir en los acuerdos de gestión del personal directivo  y en los compromisos por evaluación del desempeño del personal de carrera, variables de desempeño relacionadas con servicio al ciudadano.</t>
  </si>
  <si>
    <t>Acuerdos de gestión del personal directivos aplicados con variables de desempeño relacionadas con servicio al ciudadano.</t>
  </si>
  <si>
    <t>PAI-STH9</t>
  </si>
  <si>
    <t>Crear el procedimiento de retiro en el cual se incluya una actividad donde se especifique el uso de una herramienta para transferencia del conocimiento de los servidores que se retiran.</t>
  </si>
  <si>
    <t xml:space="preserve">Procedimiento de retiro creado con el uso de una herramienta para transferencia de conocimiento de los servidores retirados. </t>
  </si>
  <si>
    <t>PAI-UAC6</t>
  </si>
  <si>
    <t>PAI-SE3</t>
  </si>
  <si>
    <t>Realizar revisión de los indicadores disponibles en el SICODE, que pueden ser de utilidad para apoyar en la medición de los objetivos del PEI, PAI y Plan Sectorial, y establecer límites y alcances</t>
  </si>
  <si>
    <t xml:space="preserve">Documento con los indicadores seleccionados </t>
  </si>
  <si>
    <t>PAI-SE4</t>
  </si>
  <si>
    <t xml:space="preserve">Revisar y establecer el cronograma de trabajo para implementar la metodología de planes estadísticos definida por el DANE </t>
  </si>
  <si>
    <t>Cronograma de trabajo</t>
  </si>
  <si>
    <t>PAI-SE5</t>
  </si>
  <si>
    <t xml:space="preserve">Adaptar y aplicar los instrumentos de planificación estadística para definir la planeación estadística en el Icfes </t>
  </si>
  <si>
    <t xml:space="preserve">Instrumentos planificación estadística del DANE adaptados </t>
  </si>
  <si>
    <t>PAI-SE6</t>
  </si>
  <si>
    <t>Consolidar y generar los resultados de la aplicación de los instrumentos de planificación estadística del DANE</t>
  </si>
  <si>
    <t xml:space="preserve">Documento de resultados de planificación estadística </t>
  </si>
  <si>
    <t>PAI-SE7</t>
  </si>
  <si>
    <t>Establecer acciones para mejorar la capacidad estadística en el Icfes</t>
  </si>
  <si>
    <t>Plan de acción</t>
  </si>
  <si>
    <t>PAI-SE8</t>
  </si>
  <si>
    <t>Fortalecer la implementación del componente de calidad estadística definido para el sistema de integrado de gestión del Icfes</t>
  </si>
  <si>
    <t>Manual operativo componente de calidad estadística finalizado</t>
  </si>
  <si>
    <t>PAI-SE9</t>
  </si>
  <si>
    <t>Socializar la ficha técnica de registros administrativos a la DTI y OAP</t>
  </si>
  <si>
    <t xml:space="preserve">Presentación </t>
  </si>
  <si>
    <t>PAI-SE10</t>
  </si>
  <si>
    <t>Documentar los registros administrativos en el Icfes de acuerdo con los lineamientos del DANE</t>
  </si>
  <si>
    <t>Registro administrativo documentado</t>
  </si>
  <si>
    <t>PAI-SE11</t>
  </si>
  <si>
    <t>Realizar una revisión de los resultados de  planeación estadística, para establecer la necesidad de información a partir de los registros administrativos que tiene el Icfes.</t>
  </si>
  <si>
    <t>Necesidades de información identificadas</t>
  </si>
  <si>
    <t>PAI-SE12</t>
  </si>
  <si>
    <t>Realizar el contacto con usuarios potenciales para llevar a cabo la identificación de necesidades de información</t>
  </si>
  <si>
    <t>Ayudas de memoria de las mesas de trabajo</t>
  </si>
  <si>
    <t>PAI-SE13</t>
  </si>
  <si>
    <t xml:space="preserve">Realizar la aplicación de una encuesta para identificar la percepción de los usuarios actualmente </t>
  </si>
  <si>
    <t>Resultados encuesta usuarios internos y externos</t>
  </si>
  <si>
    <t>PAI-UAC3</t>
  </si>
  <si>
    <t>PAI-DTI1</t>
  </si>
  <si>
    <r>
      <rPr>
        <b/>
        <sz val="11"/>
        <rFont val="Arial"/>
        <family val="2"/>
      </rPr>
      <t>Plan de Seguridad y Privacidad de la Información:</t>
    </r>
    <r>
      <rPr>
        <sz val="11"/>
        <rFont val="Arial"/>
        <family val="2"/>
      </rPr>
      <t xml:space="preserve"> Ejecutar el Plan anual 2024 de establecido de acuerdo con los lineamientos MIPG</t>
    </r>
  </si>
  <si>
    <t>PAI-DTI2</t>
  </si>
  <si>
    <r>
      <rPr>
        <b/>
        <sz val="11"/>
        <rFont val="Arial"/>
        <family val="2"/>
      </rPr>
      <t>Plan de Tratamiento de Riesgos de Seguridad y Privacidad de la Información:</t>
    </r>
    <r>
      <rPr>
        <sz val="11"/>
        <rFont val="Arial"/>
        <family val="2"/>
      </rPr>
      <t xml:space="preserve"> Ejecutar el Plan anual 2024 de establecido de acuerdo con los lineamientos MIPG</t>
    </r>
  </si>
  <si>
    <t>PAI-DTI3</t>
  </si>
  <si>
    <t>PAI-DTI4</t>
  </si>
  <si>
    <t>Medir indicadores del SGSPI de acuerdo con las evidencias suministradas por los líderes T2</t>
  </si>
  <si>
    <t>PAI-DTI5</t>
  </si>
  <si>
    <t>Medir indicadores del SGSPI de acuerdo con las evidencias suministradas por los líderes T3</t>
  </si>
  <si>
    <t>Medición de indicadores del SGSPI de acuerdo con las evidencias suministradas por los líderes. (T3)</t>
  </si>
  <si>
    <t>PAI-DTI6</t>
  </si>
  <si>
    <t>Medir indicadores del SGSPI de acuerdo con las evidencias suministradas por los líderes T4</t>
  </si>
  <si>
    <t>Medición de indicadores del SGSPI de acuerdo con las evidencias suministradas por los líderes. (T4)</t>
  </si>
  <si>
    <t>PAI-DTI7</t>
  </si>
  <si>
    <t>Definir en el plan de continuidad tecnológica las pruebas de restauración de los sistemas de información críticos.</t>
  </si>
  <si>
    <t xml:space="preserve">Plan de continuidad tecnológica las pruebas de restauración de los sistemas de información críticos. </t>
  </si>
  <si>
    <t>PAI-DTI8</t>
  </si>
  <si>
    <t>Seguimiento al cumplimiento del plan de continuidad tecnológica T2</t>
  </si>
  <si>
    <t>Seguimiento al cumplimiento del plan de continuidad tecnológica</t>
  </si>
  <si>
    <t>PAI-DTI9</t>
  </si>
  <si>
    <t>Seguimiento al cumplimiento del plan de continuidad tecnológica T3</t>
  </si>
  <si>
    <t>PAI-DTI10</t>
  </si>
  <si>
    <t>Seguimiento al cumplimiento del plan de continuidad tecnológica T4</t>
  </si>
  <si>
    <t>PAI-DG1</t>
  </si>
  <si>
    <t>PAI-OACM1</t>
  </si>
  <si>
    <t>PAI-OAP9</t>
  </si>
  <si>
    <t>Implementa y mantener el Sistema de Gestión del Conocimiento, bajo la norma ISO 30401:2019</t>
  </si>
  <si>
    <t>Sistema de Gestión del Conocimiento</t>
  </si>
  <si>
    <t>PAI-OAP10</t>
  </si>
  <si>
    <t>Recopilar información y determinar mejoras para el Icfes producto de la estrategia de rendición de cuentas y participación ciudadana</t>
  </si>
  <si>
    <t>Acciones de mejora a partir de información recopilada en las sesiones de rendición de cuentas</t>
  </si>
  <si>
    <t>PAI-OAP11</t>
  </si>
  <si>
    <t>Realizar caracterización de las acciones con enfoque diferencial en el Plan de Acción Institucional</t>
  </si>
  <si>
    <t xml:space="preserve">Procedimiento con ajustes de caracterización de recursos y enfoque diferencial </t>
  </si>
  <si>
    <t>PAI-OAJ1</t>
  </si>
  <si>
    <t>PAI-OAJ2</t>
  </si>
  <si>
    <t>PAI-OAJ3</t>
  </si>
  <si>
    <t>Crear en el aplicativo DARUMA un indicador del proceso que mida la tasa de éxito de las acciones de repetición de manera semestral.</t>
  </si>
  <si>
    <t>Indicador en aplicativo DARUMA</t>
  </si>
  <si>
    <t>PAI-OAJ4</t>
  </si>
  <si>
    <t>Acoger una política de mejora normativa, mediante el sistema de gestión de calidad del Instituto.</t>
  </si>
  <si>
    <t>Documento en el sistema de gestión de calidad a través del aplicativo DARUMA</t>
  </si>
  <si>
    <t>PAI-OAJ5</t>
  </si>
  <si>
    <t>Implementar una herramienta que permita evaluar el cumplimiento de la política de mejora normativa en los actos administrativos proyectados o revisados por la OAJ.</t>
  </si>
  <si>
    <t>PAI-OAJ6</t>
  </si>
  <si>
    <t>Realizar un diagnóstico del inventario normativo de la entidad a fin de identificar oportunidades de mejora según los criterios de la política</t>
  </si>
  <si>
    <t>Documento con el inventario normativo y sus recomendaciones</t>
  </si>
  <si>
    <t>PAI-OAJ7</t>
  </si>
  <si>
    <t>PAI-OCI1</t>
  </si>
  <si>
    <t>PAI-SASG1</t>
  </si>
  <si>
    <t>Publicar el PAA en la plataforma SECOP II</t>
  </si>
  <si>
    <t>PAA publicado en Secop II</t>
  </si>
  <si>
    <t>PAI-SASG2</t>
  </si>
  <si>
    <t>Formalizar la actualización de la Política de Gestión Documental del Icfes</t>
  </si>
  <si>
    <t>Política actualizada y publicada</t>
  </si>
  <si>
    <t>PAI-SASG3</t>
  </si>
  <si>
    <t>Realizar informes de cierre de Gestión 2023 e incluir el tema en el plan de trabajo de GD para la vigencia 2024.</t>
  </si>
  <si>
    <t>Informe final de Gestión Documental</t>
  </si>
  <si>
    <t>PAI-SASG4</t>
  </si>
  <si>
    <t>Determinar los temas de capacitación de GD, así como la posibilidad de formación de auditores en GD, para someterlos a consideración en el Sistema Integrado</t>
  </si>
  <si>
    <t>Listado de temas para posible  capacitación en el Icfes</t>
  </si>
  <si>
    <t>PAI-SASG5</t>
  </si>
  <si>
    <t>Realizar acercamientos con OCI para integrar las auditorías de Gestión Documental en el Programa de Auditorías</t>
  </si>
  <si>
    <t>Actas de reunión</t>
  </si>
  <si>
    <t>PAI-SASG6</t>
  </si>
  <si>
    <t>Normalizar procesos o lineamientos concernientes a la gestión de documentos y expedientes electrónicos en MERCURIO</t>
  </si>
  <si>
    <t xml:space="preserve">Procedimientos, Guías y formatos normalizados </t>
  </si>
  <si>
    <t>PAI-SASG7</t>
  </si>
  <si>
    <t>Actualizar el Diagnóstico Integral de Archivo del Icfes, acorde con los lineamientos de la política de GD</t>
  </si>
  <si>
    <t>Diagnóstico Integral de Archivos actualizado</t>
  </si>
  <si>
    <t>PAI-SASG8</t>
  </si>
  <si>
    <t>PAI-SASG9</t>
  </si>
  <si>
    <t>Implementar Plan de Preservación Documental a Largo Plazo</t>
  </si>
  <si>
    <t>Reporte trimestral Plan de Preservación
Documental</t>
  </si>
  <si>
    <t>PAI-SASG10</t>
  </si>
  <si>
    <t>Actualizar, publicar y socializar el procedimiento de valoración documental</t>
  </si>
  <si>
    <t xml:space="preserve">Procedimiento Normalizado en DARUMA </t>
  </si>
  <si>
    <t>PAI-SASG11</t>
  </si>
  <si>
    <t>Elaborar el diagnóstico de disposición final contenida en la TRD</t>
  </si>
  <si>
    <t>Diagnóstico instrumentos archivo central</t>
  </si>
  <si>
    <t>PAI-SASG12</t>
  </si>
  <si>
    <t>PAI-SASG13</t>
  </si>
  <si>
    <t>PAI-SASG14</t>
  </si>
  <si>
    <t>PAI-SASG15</t>
  </si>
  <si>
    <t>PAI-SASG16</t>
  </si>
  <si>
    <t>PAI-SDA31</t>
  </si>
  <si>
    <r>
      <rPr>
        <b/>
        <sz val="11"/>
        <rFont val="Arial"/>
        <family val="2"/>
      </rPr>
      <t>PETI -  Evolucionar/estabilizar soluciones misionales y de apoyo:</t>
    </r>
    <r>
      <rPr>
        <sz val="11"/>
        <rFont val="Arial"/>
        <family val="2"/>
      </rPr>
      <t xml:space="preserve">  Creación documento los Principios de construcción de los sistemas  seguros y documentación anexa que deben cumplir las fábricas de desarrollo externas y equipos internos</t>
    </r>
  </si>
  <si>
    <t xml:space="preserve"> -Documento principios de construcción segura 
 - Publicación documento en DARUMA 
 - Acta Socialización documento </t>
  </si>
  <si>
    <t>PAI-SDA32</t>
  </si>
  <si>
    <r>
      <rPr>
        <b/>
        <sz val="11"/>
        <rFont val="Arial"/>
        <family val="2"/>
      </rPr>
      <t>PETI -  Evolucionar/estabilizar soluciones misionales y de apoyo:</t>
    </r>
    <r>
      <rPr>
        <sz val="11"/>
        <rFont val="Arial"/>
        <family val="2"/>
      </rPr>
      <t xml:space="preserve">  Creación documento los Principios de construcción de los sistemas  seguros y documentación anexa - Informe T3</t>
    </r>
  </si>
  <si>
    <t xml:space="preserve"> -Informe de implementación</t>
  </si>
  <si>
    <t>PAI-SDA33</t>
  </si>
  <si>
    <r>
      <rPr>
        <b/>
        <sz val="11"/>
        <rFont val="Arial"/>
        <family val="2"/>
      </rPr>
      <t>PETI -  Evolucionar/estabilizar soluciones misionales y de apoyo:</t>
    </r>
    <r>
      <rPr>
        <sz val="11"/>
        <rFont val="Arial"/>
        <family val="2"/>
      </rPr>
      <t xml:space="preserve">  Creación documento los Principios de construcción de los sistemas  seguros y documentación anexa - Informe T4</t>
    </r>
  </si>
  <si>
    <t xml:space="preserve"> -Informe de implementación </t>
  </si>
  <si>
    <t>PAI-SDA34</t>
  </si>
  <si>
    <r>
      <rPr>
        <b/>
        <sz val="11"/>
        <rFont val="Arial"/>
        <family val="2"/>
      </rPr>
      <t xml:space="preserve">PETI -  Evolucionar/estabilizar soluciones misionales y de apoyo: </t>
    </r>
    <r>
      <rPr>
        <sz val="11"/>
        <rFont val="Arial"/>
        <family val="2"/>
      </rPr>
      <t xml:space="preserve">Realizar </t>
    </r>
    <r>
      <rPr>
        <b/>
        <sz val="11"/>
        <rFont val="Arial"/>
        <family val="2"/>
      </rPr>
      <t>s</t>
    </r>
    <r>
      <rPr>
        <sz val="11"/>
        <rFont val="Arial"/>
        <family val="2"/>
      </rPr>
      <t>eguimiento a gestión de vulnerabilidad en el código - plan de trabajo</t>
    </r>
  </si>
  <si>
    <t xml:space="preserve"> - Plan de trabajo para la gestión de las vulnerabilidades técnicas en desarrollo  </t>
  </si>
  <si>
    <t>PAI-SDA35</t>
  </si>
  <si>
    <r>
      <rPr>
        <b/>
        <sz val="11"/>
        <rFont val="Arial"/>
        <family val="2"/>
      </rPr>
      <t xml:space="preserve">PETI -  Evolucionar/estabilizar soluciones misionales y de apoyo: </t>
    </r>
    <r>
      <rPr>
        <sz val="11"/>
        <rFont val="Arial"/>
        <family val="2"/>
      </rPr>
      <t xml:space="preserve">Realizar </t>
    </r>
    <r>
      <rPr>
        <b/>
        <sz val="11"/>
        <rFont val="Arial"/>
        <family val="2"/>
      </rPr>
      <t>s</t>
    </r>
    <r>
      <rPr>
        <sz val="11"/>
        <rFont val="Arial"/>
        <family val="2"/>
      </rPr>
      <t>eguimiento a gestión de vulnerabilidad en el código T2</t>
    </r>
  </si>
  <si>
    <t xml:space="preserve"> - Informe de tratamiento y solución de vulnerabilidades técnicas en desarrollo </t>
  </si>
  <si>
    <t>PAI-SDA36</t>
  </si>
  <si>
    <r>
      <rPr>
        <b/>
        <sz val="11"/>
        <rFont val="Arial"/>
        <family val="2"/>
      </rPr>
      <t xml:space="preserve">PETI -  Evolucionar/estabilizar soluciones misionales y de apoyo: </t>
    </r>
    <r>
      <rPr>
        <sz val="11"/>
        <rFont val="Arial"/>
        <family val="2"/>
      </rPr>
      <t xml:space="preserve">Realizar </t>
    </r>
    <r>
      <rPr>
        <b/>
        <sz val="11"/>
        <rFont val="Arial"/>
        <family val="2"/>
      </rPr>
      <t>s</t>
    </r>
    <r>
      <rPr>
        <sz val="11"/>
        <rFont val="Arial"/>
        <family val="2"/>
      </rPr>
      <t>eguimiento a gestión de vulnerabilidad en el código T3</t>
    </r>
  </si>
  <si>
    <t>PAI-SDA37</t>
  </si>
  <si>
    <r>
      <rPr>
        <b/>
        <sz val="11"/>
        <rFont val="Arial"/>
        <family val="2"/>
      </rPr>
      <t xml:space="preserve">PETI -  Evolucionar/estabilizar soluciones misionales y de apoyo: </t>
    </r>
    <r>
      <rPr>
        <sz val="11"/>
        <rFont val="Arial"/>
        <family val="2"/>
      </rPr>
      <t xml:space="preserve">Realizar </t>
    </r>
    <r>
      <rPr>
        <b/>
        <sz val="11"/>
        <rFont val="Arial"/>
        <family val="2"/>
      </rPr>
      <t>s</t>
    </r>
    <r>
      <rPr>
        <sz val="11"/>
        <rFont val="Arial"/>
        <family val="2"/>
      </rPr>
      <t>eguimiento a gestión de vulnerabilidad en el código T4</t>
    </r>
  </si>
  <si>
    <t>PAI-SI8</t>
  </si>
  <si>
    <r>
      <rPr>
        <b/>
        <sz val="11"/>
        <rFont val="Arial"/>
        <family val="2"/>
      </rPr>
      <t>Plan de Mantenimiento de Servicios Tecnológicos:</t>
    </r>
    <r>
      <rPr>
        <sz val="11"/>
        <rFont val="Arial"/>
        <family val="2"/>
      </rPr>
      <t xml:space="preserve"> Ejecutar el Plan anual 2024 de establecido de acuerdo con los lineamientos MIPG</t>
    </r>
  </si>
  <si>
    <t>PAI-SI9</t>
  </si>
  <si>
    <r>
      <rPr>
        <b/>
        <sz val="11"/>
        <rFont val="Arial"/>
        <family val="2"/>
      </rPr>
      <t xml:space="preserve">PETI - Fortalecer el modelo de Gestión de la operación de Servicios Tecnológicos: </t>
    </r>
    <r>
      <rPr>
        <sz val="11"/>
        <rFont val="Arial"/>
        <family val="2"/>
      </rPr>
      <t xml:space="preserve"> Implementar tablero de control y seguimiento de vulnerabilidades apps e infraestructura. </t>
    </r>
  </si>
  <si>
    <t xml:space="preserve"> - Diseño del tablero de acuerdo a las necesidades de las vulnerabilidades apps e infraestructura.  </t>
  </si>
  <si>
    <t>PAI-SI10</t>
  </si>
  <si>
    <r>
      <rPr>
        <b/>
        <sz val="11"/>
        <rFont val="Arial"/>
        <family val="2"/>
      </rPr>
      <t xml:space="preserve">PETI - Fortalecer el modelo de Gestión de la operación de Servicios Tecnológicos: </t>
    </r>
    <r>
      <rPr>
        <sz val="11"/>
        <rFont val="Arial"/>
        <family val="2"/>
      </rPr>
      <t xml:space="preserve"> Realizar Seguimiento al tablero de control y seguimiento de vulnerabilidades apps e infraestructura T2</t>
    </r>
  </si>
  <si>
    <t xml:space="preserve"> - Informes trimestrales de implementación del tablero de Control</t>
  </si>
  <si>
    <t>PAI-SI11</t>
  </si>
  <si>
    <r>
      <rPr>
        <b/>
        <sz val="11"/>
        <rFont val="Arial"/>
        <family val="2"/>
      </rPr>
      <t xml:space="preserve">PETI - Fortalecer el modelo de Gestión de la operación de Servicios Tecnológicos: </t>
    </r>
    <r>
      <rPr>
        <sz val="11"/>
        <rFont val="Arial"/>
        <family val="2"/>
      </rPr>
      <t xml:space="preserve"> Realizar Seguimiento al tablero de control y seguimiento de vulnerabilidades apps e infraestructura T3</t>
    </r>
  </si>
  <si>
    <t xml:space="preserve"> - Informes trimestrales de implementación del tablero de Control </t>
  </si>
  <si>
    <t>PAI-SI12</t>
  </si>
  <si>
    <r>
      <rPr>
        <b/>
        <sz val="11"/>
        <rFont val="Arial"/>
        <family val="2"/>
      </rPr>
      <t xml:space="preserve">PETI - Fortalecer el modelo de Gestión de la operación de Servicios Tecnológicos: </t>
    </r>
    <r>
      <rPr>
        <sz val="11"/>
        <rFont val="Arial"/>
        <family val="2"/>
      </rPr>
      <t xml:space="preserve"> Realizar Seguimiento al tablero de control y seguimiento de vulnerabilidades apps e infraestructura T4</t>
    </r>
  </si>
  <si>
    <t>PAI-SI13</t>
  </si>
  <si>
    <r>
      <rPr>
        <b/>
        <sz val="11"/>
        <rFont val="Arial"/>
        <family val="2"/>
      </rPr>
      <t>PETI - Fortalecer el modelo de Gestión de la operación de Servicios Tecnológicos:</t>
    </r>
    <r>
      <rPr>
        <sz val="11"/>
        <rFont val="Arial"/>
        <family val="2"/>
      </rPr>
      <t xml:space="preserve"> Establecer plan de trabajo para implementar el 100% de los sistemas misionales con DRP. </t>
    </r>
  </si>
  <si>
    <t>Plan de trabajo para implementar el 100% de los sistemas misionales con DRP</t>
  </si>
  <si>
    <t>PAI-SI14</t>
  </si>
  <si>
    <r>
      <rPr>
        <b/>
        <sz val="11"/>
        <rFont val="Arial"/>
        <family val="2"/>
      </rPr>
      <t>PETI - Fortalecer el modelo de Gestión de la operación de Servicios Tecnológicos:</t>
    </r>
    <r>
      <rPr>
        <sz val="11"/>
        <rFont val="Arial"/>
        <family val="2"/>
      </rPr>
      <t xml:space="preserve"> Realizar seguimiento al plan de implementación del 100% de los sistemas misionales con DRP T2 </t>
    </r>
  </si>
  <si>
    <t xml:space="preserve">Seguimiento trimestral al Plan de trabajo para implementar el 100% de los sistemas misionales con DRP </t>
  </si>
  <si>
    <t>PAI-SI15</t>
  </si>
  <si>
    <r>
      <rPr>
        <b/>
        <sz val="11"/>
        <rFont val="Arial"/>
        <family val="2"/>
      </rPr>
      <t>PETI - Fortalecer el modelo de Gestión de la operación de Servicios Tecnológicos:</t>
    </r>
    <r>
      <rPr>
        <sz val="11"/>
        <rFont val="Arial"/>
        <family val="2"/>
      </rPr>
      <t xml:space="preserve"> Realizar seguimiento al plan de implementación del 100% de los sistemas misionales con DRP T3 </t>
    </r>
  </si>
  <si>
    <t>PAI-SI16</t>
  </si>
  <si>
    <r>
      <rPr>
        <b/>
        <sz val="11"/>
        <rFont val="Arial"/>
        <family val="2"/>
      </rPr>
      <t>PETI - Fortalecer el modelo de Gestión de la operación de Servicios Tecnológicos:</t>
    </r>
    <r>
      <rPr>
        <sz val="11"/>
        <rFont val="Arial"/>
        <family val="2"/>
      </rPr>
      <t xml:space="preserve"> Realizar seguimiento al plan de implementación del 100% de los sistemas misionales con DRP T4</t>
    </r>
  </si>
  <si>
    <t>PAI-SI17</t>
  </si>
  <si>
    <r>
      <rPr>
        <b/>
        <sz val="11"/>
        <rFont val="Arial"/>
        <family val="2"/>
      </rPr>
      <t>PETI - Fortalecer el modelo de Gestión de la operación de Servicios Tecnológicos:</t>
    </r>
    <r>
      <rPr>
        <sz val="11"/>
        <rFont val="Arial"/>
        <family val="2"/>
      </rPr>
      <t xml:space="preserve">  Implementar tablero de control y seguimiento del nombramiento de cada aplicación para coordinador lo pueda visualizar</t>
    </r>
  </si>
  <si>
    <t xml:space="preserve"> - Diseño del prototipo 
 - Desarrollo del prototipo 
 - Acta de comité de cambios </t>
  </si>
  <si>
    <t>PAI-SI18</t>
  </si>
  <si>
    <r>
      <rPr>
        <b/>
        <sz val="11"/>
        <rFont val="Arial"/>
        <family val="2"/>
      </rPr>
      <t>PETI - Fortalecer el modelo de Gestión de la operación de Servicios Tecnológicos:</t>
    </r>
    <r>
      <rPr>
        <sz val="11"/>
        <rFont val="Arial"/>
        <family val="2"/>
      </rPr>
      <t xml:space="preserve"> Documentación del proceso de nombramiento</t>
    </r>
  </si>
  <si>
    <t xml:space="preserve"> - Definición del proceso nombramiento
 - Diagramas del flujo del nombramiento  
 - Socialización al interior del equipo
 - Retroalimentación y Ajustes al documento </t>
  </si>
  <si>
    <t>PAI-SI19</t>
  </si>
  <si>
    <r>
      <rPr>
        <b/>
        <sz val="11"/>
        <rFont val="Arial"/>
        <family val="2"/>
      </rPr>
      <t>​MIPG- Interoperabilidad</t>
    </r>
    <r>
      <rPr>
        <sz val="11"/>
        <rFont val="Arial"/>
        <family val="2"/>
      </rPr>
      <t>: Establecer plan de trabajo 2024 con el fin de identificar servicios de intercambio de información para la realización de otros procedimientos administrativos y consultas de acceso a la información pública vinculados a X-ROAD.​</t>
    </r>
  </si>
  <si>
    <t>Plan de trabajo 2024  servicios de intercambio de información.</t>
  </si>
  <si>
    <t>PAI-SI20</t>
  </si>
  <si>
    <r>
      <rPr>
        <b/>
        <sz val="11"/>
        <rFont val="Arial"/>
        <family val="2"/>
      </rPr>
      <t>MIPG- Interoperabilidad:</t>
    </r>
    <r>
      <rPr>
        <sz val="11"/>
        <rFont val="Arial"/>
        <family val="2"/>
      </rPr>
      <t xml:space="preserve"> Seguimiento al cumplimiento del plan de trabajo 2024 sobre servicios de intercambio de información T2</t>
    </r>
  </si>
  <si>
    <t>Seguimiento trimestral al cumplimiento del plan de trabajo 2024 sobre servicios de intercambio de información</t>
  </si>
  <si>
    <t>PAI-SI21</t>
  </si>
  <si>
    <r>
      <rPr>
        <b/>
        <sz val="11"/>
        <rFont val="Arial"/>
        <family val="2"/>
      </rPr>
      <t xml:space="preserve">MIPG- Interoperabilidad: </t>
    </r>
    <r>
      <rPr>
        <sz val="11"/>
        <rFont val="Arial"/>
        <family val="2"/>
      </rPr>
      <t>Seguimiento al cumplimiento del plan de trabajo 2024 sobre servicios de intercambio de información T3</t>
    </r>
  </si>
  <si>
    <t>PAI-SI22</t>
  </si>
  <si>
    <r>
      <rPr>
        <b/>
        <sz val="11"/>
        <rFont val="Arial"/>
        <family val="2"/>
      </rPr>
      <t>MIPG- Interoperabilidad:</t>
    </r>
    <r>
      <rPr>
        <sz val="11"/>
        <rFont val="Arial"/>
        <family val="2"/>
      </rPr>
      <t xml:space="preserve"> Seguimiento al cumplimiento del plan de trabajo 2024 sobre servicios de intercambio de información T4</t>
    </r>
  </si>
  <si>
    <t>PAI-SI23</t>
  </si>
  <si>
    <r>
      <rPr>
        <b/>
        <sz val="11"/>
        <rFont val="Arial"/>
        <family val="2"/>
      </rPr>
      <t>MIPG- Interoperabilidad:</t>
    </r>
    <r>
      <rPr>
        <sz val="11"/>
        <rFont val="Arial"/>
        <family val="2"/>
      </rPr>
      <t xml:space="preserve"> Diseñar indicadores que permitan medir el comportamiento de los servicios de interoperabilidad en producción</t>
    </r>
  </si>
  <si>
    <t xml:space="preserve"> - Documento propuesta de indicadores y su formulación 
 - Registros de asistencia socialización y retroalimentación sobre los indicadores
- Documento final indicadores de interoperabilidad </t>
  </si>
  <si>
    <t>PAI-SI24</t>
  </si>
  <si>
    <r>
      <rPr>
        <b/>
        <sz val="11"/>
        <rFont val="Arial"/>
        <family val="2"/>
      </rPr>
      <t>MIPG - Interoperabilidad:</t>
    </r>
    <r>
      <rPr>
        <sz val="11"/>
        <rFont val="Arial"/>
        <family val="2"/>
      </rPr>
      <t xml:space="preserve"> Generar informe trimestral acerca del comportamiento del servicio de interoperabilidad en el Icfes y sus beneficios de acuerdo con medición de indicadores (T2)</t>
    </r>
  </si>
  <si>
    <t xml:space="preserve">Informe trimestral Comportamiento del servicio de interoperabilidad en el Icfes </t>
  </si>
  <si>
    <t>PAI-SI25</t>
  </si>
  <si>
    <r>
      <rPr>
        <b/>
        <sz val="11"/>
        <rFont val="Arial"/>
        <family val="2"/>
      </rPr>
      <t>MIPG - Interoperabilidad:</t>
    </r>
    <r>
      <rPr>
        <sz val="11"/>
        <rFont val="Arial"/>
        <family val="2"/>
      </rPr>
      <t xml:space="preserve"> Generar informe trimestral acerca del comportamiento del servicio de interoperabilidad en el Icfes y sus beneficios de acuerdo con medición de indicadores (T3)</t>
    </r>
  </si>
  <si>
    <t>PAI-SI26</t>
  </si>
  <si>
    <r>
      <rPr>
        <b/>
        <sz val="11"/>
        <rFont val="Arial"/>
        <family val="2"/>
      </rPr>
      <t xml:space="preserve">MIPG - Interoperabilidad: </t>
    </r>
    <r>
      <rPr>
        <sz val="11"/>
        <rFont val="Arial"/>
        <family val="2"/>
      </rPr>
      <t>Generar informe trimestral acerca del comportamiento del servicio de interoperabilidad en el Icfes y sus beneficios de acuerdo con medición de indicadores (T4)</t>
    </r>
  </si>
  <si>
    <t>PAI-SI27</t>
  </si>
  <si>
    <r>
      <rPr>
        <b/>
        <sz val="11"/>
        <rFont val="Arial"/>
        <family val="2"/>
      </rPr>
      <t>PETI - Interoperabilidad:</t>
    </r>
    <r>
      <rPr>
        <sz val="11"/>
        <rFont val="Arial"/>
        <family val="2"/>
      </rPr>
      <t xml:space="preserve">  Implementar monitoreo de Servicios en  x-road y servicios de resultados para entidades externas.</t>
    </r>
  </si>
  <si>
    <t>PAI-SI28</t>
  </si>
  <si>
    <r>
      <rPr>
        <b/>
        <sz val="11"/>
        <rFont val="Arial"/>
        <family val="2"/>
      </rPr>
      <t>PETI - Interoperabilidad:</t>
    </r>
    <r>
      <rPr>
        <sz val="11"/>
        <rFont val="Arial"/>
        <family val="2"/>
      </rPr>
      <t xml:space="preserve"> Realizar diseño de consumo de servicio para Consulta de cédulas de extranjería y permiso por Protección temporal.</t>
    </r>
  </si>
  <si>
    <t xml:space="preserve"> - Diagrama Modelo Conceptual de la Solución 
 - Documento de diseño de consumo de Consulta de cédulas de extranjería y permiso de protección temporal
 - Informe seguimiento implementación VPN entre Migración Colombia e Icfes </t>
  </si>
  <si>
    <t>PAI-SI29</t>
  </si>
  <si>
    <r>
      <rPr>
        <b/>
        <sz val="11"/>
        <rFont val="Arial"/>
        <family val="2"/>
      </rPr>
      <t>PETI - Interoperabilidad:</t>
    </r>
    <r>
      <rPr>
        <sz val="11"/>
        <rFont val="Arial"/>
        <family val="2"/>
      </rPr>
      <t xml:space="preserve"> Realizar diseño de consumo del servicio de Resguardos y comunidades indígenas. (Min Interior)</t>
    </r>
  </si>
  <si>
    <t xml:space="preserve"> - Informe generación de mesas de interoperabilidad con la AND
 - Informe validación de requerimientos de conectividad y acceso 
 - Documento de diseño del consumo del servicio. </t>
  </si>
  <si>
    <t>PAI-SI30</t>
  </si>
  <si>
    <r>
      <rPr>
        <b/>
        <sz val="11"/>
        <rFont val="Arial"/>
        <family val="2"/>
      </rPr>
      <t>PETI - Interoperabilidad:</t>
    </r>
    <r>
      <rPr>
        <sz val="11"/>
        <rFont val="Arial"/>
        <family val="2"/>
      </rPr>
      <t xml:space="preserve"> Realizar diseño de consumo del servicio de identificación de personas Afrodescendientes (Min Interior). </t>
    </r>
  </si>
  <si>
    <t xml:space="preserve"> - Informe generación de mesas de interoperabilidad con la AND
 - Documento validación de requerimientos de conectividad y acceso 
 - Documento de diseño del consumo del servicio.</t>
  </si>
  <si>
    <t>PAI-SI31</t>
  </si>
  <si>
    <r>
      <rPr>
        <b/>
        <sz val="11"/>
        <rFont val="Arial"/>
        <family val="2"/>
      </rPr>
      <t>PETI - Interoperabilidad:</t>
    </r>
    <r>
      <rPr>
        <sz val="11"/>
        <rFont val="Arial"/>
        <family val="2"/>
      </rPr>
      <t xml:space="preserve"> Realizar diseño de consumo de servicio de consulta de personas en condición de discapacidad (Min Salud).</t>
    </r>
  </si>
  <si>
    <t xml:space="preserve"> - Resumento de compromisos de mesas de interoperabilidad con la AND
 - Documento validación de requerimientos de conectividad y acceso 
 -  Documento de diseño del consumo del servicio.</t>
  </si>
  <si>
    <t>PAI-SI32</t>
  </si>
  <si>
    <r>
      <rPr>
        <b/>
        <sz val="11"/>
        <rFont val="Arial"/>
        <family val="2"/>
      </rPr>
      <t>PETI - Interoperabilidad:</t>
    </r>
    <r>
      <rPr>
        <sz val="11"/>
        <rFont val="Arial"/>
        <family val="2"/>
      </rPr>
      <t xml:space="preserve"> Documentar análisis y verificación para la exposición del certificado de asistencia en la Carpeta Ciudadanía (septiembre).</t>
    </r>
  </si>
  <si>
    <t xml:space="preserve"> - Resumen de compromisos de mesas de interoperabilidad con la AND
 - Informe validación de requerimientos de conectividad y acceso 
- Documento de diseño del consumo del servicio </t>
  </si>
  <si>
    <t>PAI-SI33</t>
  </si>
  <si>
    <r>
      <rPr>
        <b/>
        <sz val="11"/>
        <rFont val="Arial"/>
        <family val="2"/>
      </rPr>
      <t>PETI - Interoperabilidad:</t>
    </r>
    <r>
      <rPr>
        <sz val="11"/>
        <rFont val="Arial"/>
        <family val="2"/>
      </rPr>
      <t xml:space="preserve"> Realizar Informe del Comportamiento de los servicios que salieron a producción en 2023 y puestos en producción a la fecha. Trimestre 3</t>
    </r>
  </si>
  <si>
    <t>Informe trimestral del Comportamiento de los servicios que salieron a producción en 2023 y puestos en producción a la fecha</t>
  </si>
  <si>
    <t>PAI-SI34</t>
  </si>
  <si>
    <r>
      <rPr>
        <b/>
        <sz val="11"/>
        <rFont val="Arial"/>
        <family val="2"/>
      </rPr>
      <t>PETI - Interoperabilidad:</t>
    </r>
    <r>
      <rPr>
        <sz val="11"/>
        <rFont val="Arial"/>
        <family val="2"/>
      </rPr>
      <t xml:space="preserve"> Realizar Informe del Comportamiento de los servicios que salieron a producción en 2023 y puestos en producción a la fecha. Trimestre 4</t>
    </r>
  </si>
  <si>
    <t>PAI-SI35</t>
  </si>
  <si>
    <r>
      <t xml:space="preserve">PETI - Interoperabilidad: </t>
    </r>
    <r>
      <rPr>
        <sz val="11"/>
        <rFont val="Arial"/>
        <family val="2"/>
      </rPr>
      <t>Gestionar procesos de intercambio de información con entidades con convenio y solicitudes de entidades externas (Flujo análisis de necesidades, Anexos técnicos, Minuta del Convenio, Acuerdo de Confidencialidad..) T1</t>
    </r>
  </si>
  <si>
    <t>Documentos gestión de procesos de intercambio de información en el trimestre</t>
  </si>
  <si>
    <t>PAI-SI36</t>
  </si>
  <si>
    <r>
      <t xml:space="preserve">PETI - Interoperabilidad: </t>
    </r>
    <r>
      <rPr>
        <sz val="11"/>
        <rFont val="Arial"/>
        <family val="2"/>
      </rPr>
      <t>Gestionar procesos de intercambio de información con entidades con convenio y solicitudes de entidades externas (Flujo análisis de necesidades, Anexos técnicos, Minuta del Convenio, Acuerdo de Confidencialidad..) T2</t>
    </r>
  </si>
  <si>
    <t>PAI-SI37</t>
  </si>
  <si>
    <r>
      <t xml:space="preserve">PETI - Interoperabilidad: </t>
    </r>
    <r>
      <rPr>
        <sz val="11"/>
        <rFont val="Arial"/>
        <family val="2"/>
      </rPr>
      <t>Gestionar procesos de intercambio de información con entidades con convenio y solicitudes de entidades externas (Flujo análisis de necesidades, Anexos técnicos, Minuta del Convenio, Acuerdo de Confidencialidad..) T3</t>
    </r>
  </si>
  <si>
    <t>PAI-SI38</t>
  </si>
  <si>
    <r>
      <t xml:space="preserve">PETI - Interoperabilidad: </t>
    </r>
    <r>
      <rPr>
        <sz val="11"/>
        <rFont val="Arial"/>
        <family val="2"/>
      </rPr>
      <t>Gestionar procesos de intercambio de información con entidades con convenio y solicitudes de entidades externas (Flujo análisis de necesidades, Anexos técnicos, Minuta del Convenio, Acuerdo de Confidencialidad..) T4</t>
    </r>
  </si>
  <si>
    <t>PAI-SI39</t>
  </si>
  <si>
    <r>
      <rPr>
        <b/>
        <sz val="11"/>
        <rFont val="Arial"/>
        <family val="2"/>
      </rPr>
      <t>PETI - Interoperabilidad:</t>
    </r>
    <r>
      <rPr>
        <sz val="11"/>
        <rFont val="Arial"/>
        <family val="2"/>
      </rPr>
      <t xml:space="preserve"> Realizar informe de cumplimiento al plan de trabajo propuesto sobre nuevos servicios requeridos para el 2024</t>
    </r>
  </si>
  <si>
    <t xml:space="preserve">informe de cumplimiento al plan de trabajo propuesto sobre nuevos servicios requeridos para el 2024 </t>
  </si>
  <si>
    <t>PAI-SI40</t>
  </si>
  <si>
    <r>
      <rPr>
        <b/>
        <sz val="11"/>
        <rFont val="Arial"/>
        <family val="2"/>
      </rPr>
      <t>PETI - Interoperabilidad:</t>
    </r>
    <r>
      <rPr>
        <sz val="11"/>
        <rFont val="Arial"/>
        <family val="2"/>
      </rPr>
      <t xml:space="preserve"> Ajustar procedimiento de entrega de información para definir lineamientos sobre la documentación a realizar en caso de entregas frecuentes.</t>
    </r>
  </si>
  <si>
    <t xml:space="preserve"> - Diagrama del flujo de ajuste del proceso
 - Formatos asociados.	 
 - Acta de aprobación del procedimiento
 - Documento actualizado del procedimiento de entrega de información. </t>
  </si>
  <si>
    <t>PAI-SI41</t>
  </si>
  <si>
    <r>
      <rPr>
        <b/>
        <sz val="11"/>
        <rFont val="Arial"/>
        <family val="2"/>
      </rPr>
      <t>PETI - Sistema de Gestión y Gobierno de Datos:</t>
    </r>
    <r>
      <rPr>
        <sz val="11"/>
        <rFont val="Arial"/>
        <family val="2"/>
      </rPr>
      <t xml:space="preserve"> Realizar al menos dos(2) mesas técnicas de gobierno de datos</t>
    </r>
  </si>
  <si>
    <t xml:space="preserve">Actas de reunión de al menos dos(2) mesas técnicas de gobierno de datos </t>
  </si>
  <si>
    <t>PAI-SI42</t>
  </si>
  <si>
    <r>
      <rPr>
        <b/>
        <sz val="11"/>
        <rFont val="Arial"/>
        <family val="2"/>
      </rPr>
      <t>PETI - Sistema de Gestión y Gobierno de Datos:</t>
    </r>
    <r>
      <rPr>
        <sz val="11"/>
        <rFont val="Arial"/>
        <family val="2"/>
      </rPr>
      <t xml:space="preserve"> Definir cambios al catálogo de unidades de información y generar la versión de las unidades 2024 para una área misional</t>
    </r>
  </si>
  <si>
    <t xml:space="preserve"> - Catálogo de Unidades de Información con modificaciones
 - Mapa de Unidades de Información para área 1</t>
  </si>
  <si>
    <t>PAI-SI43</t>
  </si>
  <si>
    <r>
      <rPr>
        <b/>
        <sz val="11"/>
        <rFont val="Arial"/>
        <family val="2"/>
      </rPr>
      <t>PETI - Sistema de Gestión y Gobierno de Datos:</t>
    </r>
    <r>
      <rPr>
        <sz val="11"/>
        <rFont val="Arial"/>
        <family val="2"/>
      </rPr>
      <t xml:space="preserve">  Definir catálogo de Datos Maestros y Datos de referencia</t>
    </r>
  </si>
  <si>
    <t xml:space="preserve">Catálogo de datos maestros </t>
  </si>
  <si>
    <t>PAI-SI44</t>
  </si>
  <si>
    <r>
      <rPr>
        <b/>
        <sz val="11"/>
        <rFont val="Arial"/>
        <family val="2"/>
      </rPr>
      <t>PETI - Sistema de Gestión y Gobierno de Datos:</t>
    </r>
    <r>
      <rPr>
        <sz val="11"/>
        <rFont val="Arial"/>
        <family val="2"/>
      </rPr>
      <t xml:space="preserve"> Asegurar el cargue de todos los registros de misional en la maestra de resultados</t>
    </r>
  </si>
  <si>
    <t xml:space="preserve">Documento de soporte y control </t>
  </si>
  <si>
    <t>PAI-SI45</t>
  </si>
  <si>
    <r>
      <rPr>
        <b/>
        <sz val="11"/>
        <rFont val="Arial"/>
        <family val="2"/>
      </rPr>
      <t>PETI - Sistema de Gestión y Gobierno de Datos:</t>
    </r>
    <r>
      <rPr>
        <sz val="11"/>
        <rFont val="Arial"/>
        <family val="2"/>
      </rPr>
      <t xml:space="preserve"> Automatizar la generación de las fotos del DIIN</t>
    </r>
  </si>
  <si>
    <t>Documento del proceso y proceso funcionando de la automatización de la generación de las fotos del DIIN</t>
  </si>
  <si>
    <t>PAI-SI46</t>
  </si>
  <si>
    <r>
      <rPr>
        <b/>
        <sz val="11"/>
        <rFont val="Arial"/>
        <family val="2"/>
      </rPr>
      <t>PETI - Sistema de Gestión y Gobierno de Datos:</t>
    </r>
    <r>
      <rPr>
        <sz val="11"/>
        <rFont val="Arial"/>
        <family val="2"/>
      </rPr>
      <t xml:space="preserve"> Definir fichas técnicas de 2 nuevas fuentes externas </t>
    </r>
  </si>
  <si>
    <t>Fichas técnicas 2 nuevas fuentes externas</t>
  </si>
  <si>
    <t>PAI-SI47</t>
  </si>
  <si>
    <r>
      <rPr>
        <b/>
        <sz val="11"/>
        <rFont val="Arial"/>
        <family val="2"/>
      </rPr>
      <t>PETI - Sistema de Gestión y Gobierno de Datos:</t>
    </r>
    <r>
      <rPr>
        <sz val="11"/>
        <rFont val="Arial"/>
        <family val="2"/>
      </rPr>
      <t xml:space="preserve"> Definir matriz de homologación de variables para las fichas técnicas externas trabajadas en el 2023</t>
    </r>
  </si>
  <si>
    <t>Matriz de homologación de variables para las fichas técnicas externas trabajadas en el 2023</t>
  </si>
  <si>
    <t>PAI-SI48</t>
  </si>
  <si>
    <r>
      <rPr>
        <b/>
        <sz val="11"/>
        <rFont val="Arial"/>
        <family val="2"/>
      </rPr>
      <t>PETI - Sistema de Gestión y Gobierno de Datos:</t>
    </r>
    <r>
      <rPr>
        <sz val="11"/>
        <rFont val="Arial"/>
        <family val="2"/>
      </rPr>
      <t xml:space="preserve"> Generar tableros de QA en dtaalake, para las fuentes trabajadas durante el 2023</t>
    </r>
  </si>
  <si>
    <t>Tableros de QA para fuentes trabajadas durante 2023</t>
  </si>
  <si>
    <t>PAI-SI49</t>
  </si>
  <si>
    <r>
      <rPr>
        <b/>
        <sz val="11"/>
        <rFont val="Arial"/>
        <family val="2"/>
      </rPr>
      <t>PETI - Sistema de Gestión y Gobierno de Datos:</t>
    </r>
    <r>
      <rPr>
        <sz val="11"/>
        <rFont val="Arial"/>
        <family val="2"/>
      </rPr>
      <t xml:space="preserve"> Informes de QA de las fuentes trabajadas durante el 2023 en el Datalake</t>
    </r>
  </si>
  <si>
    <t>Informes de QA y planes de trabajo para limpieza y remediación</t>
  </si>
  <si>
    <t>PAI-SI50</t>
  </si>
  <si>
    <r>
      <rPr>
        <b/>
        <sz val="11"/>
        <rFont val="Arial"/>
        <family val="2"/>
      </rPr>
      <t>PETI - Sistema de Gestión y Gobierno de Datos:</t>
    </r>
    <r>
      <rPr>
        <sz val="11"/>
        <rFont val="Arial"/>
        <family val="2"/>
      </rPr>
      <t xml:space="preserve"> Realizar al menos tres(3) mesas técnicas de gobierno de datos</t>
    </r>
  </si>
  <si>
    <t>Actas de reunión de al menos tres(3) mesas técnicas de gobierno de datos</t>
  </si>
  <si>
    <t>PAI-SI51</t>
  </si>
  <si>
    <r>
      <rPr>
        <b/>
        <sz val="11"/>
        <rFont val="Arial"/>
        <family val="2"/>
      </rPr>
      <t xml:space="preserve">PETI - Sistema de Gestión y Gobierno de Datos: </t>
    </r>
    <r>
      <rPr>
        <sz val="11"/>
        <rFont val="Arial"/>
        <family val="2"/>
      </rPr>
      <t>Modificar el catálogo de unidades de información con la versión de las unidades 2024 para las áreas misionales</t>
    </r>
  </si>
  <si>
    <t xml:space="preserve">Mapa de Unidades de Información de las  áreas </t>
  </si>
  <si>
    <t>PAI-SI52</t>
  </si>
  <si>
    <r>
      <rPr>
        <b/>
        <sz val="11"/>
        <rFont val="Arial"/>
        <family val="2"/>
      </rPr>
      <t>PETI - Sistema de Gestión y Gobierno de Datos:</t>
    </r>
    <r>
      <rPr>
        <sz val="11"/>
        <rFont val="Arial"/>
        <family val="2"/>
      </rPr>
      <t xml:space="preserve"> Definir y documentar el modelo de explotación de datos de la entidad</t>
    </r>
  </si>
  <si>
    <t>Documento actualizado Modelo explotación de datos en DARUMA</t>
  </si>
  <si>
    <t>PAI-SI53</t>
  </si>
  <si>
    <r>
      <rPr>
        <b/>
        <sz val="11"/>
        <rFont val="Arial"/>
        <family val="2"/>
      </rPr>
      <t>PETI - Sistema de Gestión y Gobierno de Datos:</t>
    </r>
    <r>
      <rPr>
        <sz val="11"/>
        <rFont val="Arial"/>
        <family val="2"/>
      </rPr>
      <t xml:space="preserve"> Asegurar el cargue de todos los registros de interactivo, Ricfes y Recaes en la maestra de resultados</t>
    </r>
  </si>
  <si>
    <t>Documento de soporte y control</t>
  </si>
  <si>
    <t>PAI-SI54</t>
  </si>
  <si>
    <r>
      <rPr>
        <b/>
        <sz val="11"/>
        <rFont val="Arial"/>
        <family val="2"/>
      </rPr>
      <t>PETI - Sistema de Gestión y Gobierno de Datos:</t>
    </r>
    <r>
      <rPr>
        <sz val="11"/>
        <rFont val="Arial"/>
        <family val="2"/>
      </rPr>
      <t xml:space="preserve"> Definir fichas técnicas de 2 nuevas fuentes externas</t>
    </r>
  </si>
  <si>
    <t>2 nuevas fichas técnicas de fuentes externas</t>
  </si>
  <si>
    <t>PAI-SI55</t>
  </si>
  <si>
    <r>
      <rPr>
        <b/>
        <sz val="11"/>
        <rFont val="Arial"/>
        <family val="2"/>
      </rPr>
      <t>PETI - Sistema de Gestión y Gobierno de Datos:</t>
    </r>
    <r>
      <rPr>
        <sz val="11"/>
        <rFont val="Arial"/>
        <family val="2"/>
      </rPr>
      <t xml:space="preserve"> Realizar al menos tres(3) mesas técnicas de gobierno de datos </t>
    </r>
  </si>
  <si>
    <t>PAI-SI56</t>
  </si>
  <si>
    <r>
      <rPr>
        <b/>
        <sz val="11"/>
        <rFont val="Arial"/>
        <family val="2"/>
      </rPr>
      <t>PETI - Sistema de Gestión y Gobierno de Datos:</t>
    </r>
    <r>
      <rPr>
        <sz val="11"/>
        <rFont val="Arial"/>
        <family val="2"/>
      </rPr>
      <t xml:space="preserve"> Definir y documentar el marco de interoperabilidad de la entidad</t>
    </r>
  </si>
  <si>
    <t xml:space="preserve">Marco de interoperabilidad en DARUMA </t>
  </si>
  <si>
    <t>PAI-SI57</t>
  </si>
  <si>
    <r>
      <rPr>
        <b/>
        <sz val="11"/>
        <rFont val="Arial"/>
        <family val="2"/>
      </rPr>
      <t>PETI - Sistema de Gestión y Gobierno de Datos:</t>
    </r>
    <r>
      <rPr>
        <sz val="11"/>
        <rFont val="Arial"/>
        <family val="2"/>
      </rPr>
      <t xml:space="preserve"> Modificación de la guía de calidad de datos, según el marco del PNID del MinTic</t>
    </r>
  </si>
  <si>
    <t>Guía de calidad de datos en DARUMA</t>
  </si>
  <si>
    <t>PAI-SI58</t>
  </si>
  <si>
    <r>
      <rPr>
        <b/>
        <sz val="11"/>
        <rFont val="Arial"/>
        <family val="2"/>
      </rPr>
      <t>PETI - Sistema de Gestión y Gobierno de Datos:</t>
    </r>
    <r>
      <rPr>
        <sz val="11"/>
        <rFont val="Arial"/>
        <family val="2"/>
      </rPr>
      <t xml:space="preserve"> Definir el plan de apertura de datos abiertos en la entidad</t>
    </r>
  </si>
  <si>
    <t xml:space="preserve">Plan de apertura de datos abiertos en la entidad </t>
  </si>
  <si>
    <t>PAI-SI59</t>
  </si>
  <si>
    <r>
      <rPr>
        <b/>
        <sz val="11"/>
        <rFont val="Arial"/>
        <family val="2"/>
      </rPr>
      <t>PETI - Sistema de Gestión y Gobierno de Datos:</t>
    </r>
    <r>
      <rPr>
        <sz val="11"/>
        <rFont val="Arial"/>
        <family val="2"/>
      </rPr>
      <t xml:space="preserve"> Asegurar el cargue de todos los registros de los esquemas que contienen resultados en la maestra de resultados</t>
    </r>
  </si>
  <si>
    <t>Documento de soporte y controles</t>
  </si>
  <si>
    <t>PAI-SI60</t>
  </si>
  <si>
    <r>
      <rPr>
        <b/>
        <sz val="11"/>
        <rFont val="Arial"/>
        <family val="2"/>
      </rPr>
      <t>PETI - Sistema de Gestión y Gobierno de Datos:</t>
    </r>
    <r>
      <rPr>
        <sz val="11"/>
        <rFont val="Arial"/>
        <family val="2"/>
      </rPr>
      <t xml:space="preserve"> Definir fichas técnicas de dos(2) nuevas fuentes, una interna y una externa.</t>
    </r>
  </si>
  <si>
    <t>Fichas técnica externa ficha técnica interna</t>
  </si>
  <si>
    <t>PAI-SI61</t>
  </si>
  <si>
    <r>
      <rPr>
        <b/>
        <sz val="11"/>
        <rFont val="Arial"/>
        <family val="2"/>
      </rPr>
      <t>PETI - Sistema de Gestión y Gobierno de Datos:</t>
    </r>
    <r>
      <rPr>
        <sz val="11"/>
        <rFont val="Arial"/>
        <family val="2"/>
      </rPr>
      <t xml:space="preserve"> Tabla concepto y perfilamiento de la fuente interna</t>
    </r>
  </si>
  <si>
    <t>Tabla concepto y perfilamiento de la fuente interna</t>
  </si>
  <si>
    <t>PAI-SI62</t>
  </si>
  <si>
    <r>
      <rPr>
        <b/>
        <sz val="11"/>
        <rFont val="Arial"/>
        <family val="2"/>
      </rPr>
      <t>PETI - Sistema de Gestión y Gobierno de Datos:</t>
    </r>
    <r>
      <rPr>
        <sz val="11"/>
        <rFont val="Arial"/>
        <family val="2"/>
      </rPr>
      <t xml:space="preserve">  Realiza tableros e informes de seguimiento a los ejercicios de limpieza y remediación realizadas sobre las fuentes del 2023 - las que apliquen según cronogramas de limpieza</t>
    </r>
  </si>
  <si>
    <t xml:space="preserve">Tableros de QA e informes </t>
  </si>
  <si>
    <t>PAI-SI63</t>
  </si>
  <si>
    <r>
      <rPr>
        <b/>
        <sz val="11"/>
        <rFont val="Arial"/>
        <family val="2"/>
      </rPr>
      <t>PETI - Sistema de Gestión y Gobierno de Datos:</t>
    </r>
    <r>
      <rPr>
        <sz val="11"/>
        <rFont val="Arial"/>
        <family val="2"/>
      </rPr>
      <t xml:space="preserve"> Realizar al menos tres (3) mesas técnicas de gobierno de datos</t>
    </r>
  </si>
  <si>
    <t>PAI-SI64</t>
  </si>
  <si>
    <r>
      <rPr>
        <b/>
        <sz val="11"/>
        <rFont val="Arial"/>
        <family val="2"/>
      </rPr>
      <t>PETI - Sistema de Gestión y Gobierno de Datos:</t>
    </r>
    <r>
      <rPr>
        <sz val="11"/>
        <rFont val="Arial"/>
        <family val="2"/>
      </rPr>
      <t xml:space="preserve"> Definir la guía de control de fuentes de analítica</t>
    </r>
  </si>
  <si>
    <t xml:space="preserve">Guía de control de fuentes de analítica  en DARUMA </t>
  </si>
  <si>
    <t>PAI-SI65</t>
  </si>
  <si>
    <r>
      <rPr>
        <b/>
        <sz val="11"/>
        <rFont val="Arial"/>
        <family val="2"/>
      </rPr>
      <t>PETI - Sistema de Gestión y Gobierno de Datos:</t>
    </r>
    <r>
      <rPr>
        <sz val="11"/>
        <rFont val="Arial"/>
        <family val="2"/>
      </rPr>
      <t xml:space="preserve"> Definir la Guía de Gestión de Datos Geoespaciales en el entidad</t>
    </r>
  </si>
  <si>
    <t xml:space="preserve">Guía de Gestión de Datos Geoespaciales en DARUMA </t>
  </si>
  <si>
    <t>PAI-SI66</t>
  </si>
  <si>
    <r>
      <rPr>
        <b/>
        <sz val="11"/>
        <rFont val="Arial"/>
        <family val="2"/>
      </rPr>
      <t>PETI - Sistema de Gestión y Gobierno de Datos:</t>
    </r>
    <r>
      <rPr>
        <sz val="11"/>
        <rFont val="Arial"/>
        <family val="2"/>
      </rPr>
      <t xml:space="preserve"> 
Definir la Guía de Gestión de documentos electrónicos</t>
    </r>
  </si>
  <si>
    <t>Guía de Gestión de documentos electrónicos en DARUMA</t>
  </si>
  <si>
    <t>PAI-SI67</t>
  </si>
  <si>
    <r>
      <t xml:space="preserve">PETI - Sistema de Gestión y Gobierno de Datos: </t>
    </r>
    <r>
      <rPr>
        <sz val="11"/>
        <rFont val="Arial"/>
        <family val="2"/>
      </rPr>
      <t>Crear maestra de personas en el sistema misional (fines transaccionales), definir tipos de personas que deben ser considerados y  definición de las reglas de gobernanza del registro de oro</t>
    </r>
  </si>
  <si>
    <t>Documentación Maestra misional</t>
  </si>
  <si>
    <t>PAI-SI68</t>
  </si>
  <si>
    <r>
      <rPr>
        <b/>
        <sz val="11"/>
        <rFont val="Arial"/>
        <family val="2"/>
      </rPr>
      <t>PETI - Sistema de Gestión y Gobierno de Datos:</t>
    </r>
    <r>
      <rPr>
        <sz val="11"/>
        <rFont val="Arial"/>
        <family val="2"/>
      </rPr>
      <t xml:space="preserve"> Implementar reglas del registro de oro --Prd. maestra y documentación (diciembre)</t>
    </r>
  </si>
  <si>
    <t>Documentación</t>
  </si>
  <si>
    <t>PAI-SI69</t>
  </si>
  <si>
    <r>
      <rPr>
        <b/>
        <sz val="11"/>
        <rFont val="Arial"/>
        <family val="2"/>
      </rPr>
      <t>PETI - Sistema de Gestión y Gobierno de Datos:</t>
    </r>
    <r>
      <rPr>
        <sz val="11"/>
        <rFont val="Arial"/>
        <family val="2"/>
      </rPr>
      <t xml:space="preserve"> Realizar Fichas técnicas de dos(2) nuevas fuentes, una interna y una externa</t>
    </r>
  </si>
  <si>
    <t xml:space="preserve">Ficha fuente externa  
Ficha técnica interna </t>
  </si>
  <si>
    <t>PAI-SI70</t>
  </si>
  <si>
    <r>
      <rPr>
        <b/>
        <sz val="11"/>
        <rFont val="Arial"/>
        <family val="2"/>
      </rPr>
      <t>PETI - Sistema de Gestión y Gobierno de Datos:</t>
    </r>
    <r>
      <rPr>
        <sz val="11"/>
        <rFont val="Arial"/>
        <family val="2"/>
      </rPr>
      <t xml:space="preserve"> Realizar Tabla de concepto y perfilamiento de la fuente interna</t>
    </r>
  </si>
  <si>
    <t>PAI-SI71</t>
  </si>
  <si>
    <r>
      <rPr>
        <b/>
        <sz val="11"/>
        <rFont val="Arial"/>
        <family val="2"/>
      </rPr>
      <t>PETI - Sistema de Gestión y Gobierno de Datos:</t>
    </r>
    <r>
      <rPr>
        <sz val="11"/>
        <rFont val="Arial"/>
        <family val="2"/>
      </rPr>
      <t xml:space="preserve"> Realizar tableros e informes de seguimiento a los ejercicios de limpieza y remediación realizadas sobre las fuentes del 2023 -  las que apliquen según cronogramas de limpieza</t>
    </r>
  </si>
  <si>
    <t>PAI-SI78</t>
  </si>
  <si>
    <t>Definir el plan de pruebas de restauración de información para el 2024</t>
  </si>
  <si>
    <t>Plan de pruebas de restauración de información para el 2024. (31-03-2024)</t>
  </si>
  <si>
    <t>PAI-SI79</t>
  </si>
  <si>
    <t>Seguimiento al cumplimiento del plan de restauración T2</t>
  </si>
  <si>
    <t>Seguimiento al cumplimiento del plan de restauración</t>
  </si>
  <si>
    <t>PAI-SI80</t>
  </si>
  <si>
    <t>Seguimiento al cumplimiento del plan de restauración T3</t>
  </si>
  <si>
    <t>PAI-SI81</t>
  </si>
  <si>
    <t>Seguimiento al cumplimiento del plan de restauración T4</t>
  </si>
  <si>
    <t>PAI-SI82</t>
  </si>
  <si>
    <t>Validar ingresos al servicio de Resultados de Carpeta Ciudadana Digital</t>
  </si>
  <si>
    <t>Informe sobre comportamiento de servicios de Carpeta Ciudadana Digital que salieron a producción en 2023.</t>
  </si>
  <si>
    <t>PAI-SI84</t>
  </si>
  <si>
    <t>Realizar medición y análisis del nivel de satisfacción sobre el uso de datos abiertos en Icfes T3</t>
  </si>
  <si>
    <t>Medición de satisfacción sobre el uso de datos abiertos</t>
  </si>
  <si>
    <t>PAI-SI85</t>
  </si>
  <si>
    <t>Realizar medición y análisis del nivel de satisfacción sobre el uso de datos abiertos en Icfes T4</t>
  </si>
  <si>
    <t>PAI-STH1</t>
  </si>
  <si>
    <t>PAI-STH2</t>
  </si>
  <si>
    <t>PAI-STH3</t>
  </si>
  <si>
    <t>PAI-STH4</t>
  </si>
  <si>
    <t>PAI-STH5</t>
  </si>
  <si>
    <t>PAI-STH6</t>
  </si>
  <si>
    <t>PAI-OAP6</t>
  </si>
  <si>
    <r>
      <rPr>
        <b/>
        <sz val="11"/>
        <rFont val="Arial"/>
        <family val="2"/>
      </rPr>
      <t xml:space="preserve">Realizar rueda de negocios internacional: 
</t>
    </r>
    <r>
      <rPr>
        <sz val="11"/>
        <rFont val="Arial"/>
        <family val="2"/>
      </rPr>
      <t>- Estructurar el evento (2 meses)
- Construir Base de datos y realizar telemercadeo (2 meses)
- Realizar alistamiento de evento (2 meses)
- Ejecutar Evento (1 semana)
- Realizar seguimiento post evento (1 mes)
- Construir informe de resultados ( 1 mes)</t>
    </r>
  </si>
  <si>
    <t>PAI-OAP7</t>
  </si>
  <si>
    <r>
      <t xml:space="preserve">Divulgar el Portafolio de Servicios:
</t>
    </r>
    <r>
      <rPr>
        <sz val="11"/>
        <rFont val="Arial"/>
        <family val="2"/>
      </rPr>
      <t xml:space="preserve">- Construir estrategia de comunicaciones  ( 1 mes)
- Construir y/o actualizar base de datos de clientes (2 mes)
- Construir piezas de información (1 mes)
- Ejecutar estrategia de comunicación para divulgación (1 mes) </t>
    </r>
  </si>
  <si>
    <t>PAI-OAP8</t>
  </si>
  <si>
    <r>
      <t xml:space="preserve">Fortalecer el micrositio de consultoría de la pagina web del Icfes
</t>
    </r>
    <r>
      <rPr>
        <sz val="11"/>
        <rFont val="Arial"/>
        <family val="2"/>
      </rPr>
      <t>-  Actualizar  contenido de servicios institucionales (2 Meses)
- Actualización de apartado gráfico de la interfaz (2 meses)
- Actualización portafolio descargable versión 2024 (1 meses)</t>
    </r>
    <r>
      <rPr>
        <b/>
        <sz val="11"/>
        <rFont val="Arial"/>
        <family val="2"/>
      </rPr>
      <t xml:space="preserve"> </t>
    </r>
  </si>
  <si>
    <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</si>
</sst>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font>
      <sz val="11"/>
      <color theme="1"/>
      <name val="Calibri"/>
      <family val="2"/>
      <scheme val="minor"/>
    </font>
    <font>
      <b/>
      <sz val="12"/>
      <color theme="1"/>
      <name val="Calibri"/>
      <family val="2"/>
      <scheme val="minor"/>
    </font>
    <font>
      <b/>
      <sz val="12"/>
      <name val="Calibri"/>
      <family val="2"/>
      <scheme val="minor"/>
    </font>
    <font>
      <sz val="12"/>
      <color rgb="FF000000"/>
      <name val="Calibri"/>
      <family val="2"/>
      <scheme val="minor"/>
    </font>
    <font>
      <sz val="12"/>
      <color theme="1"/>
      <name val="Calibri"/>
      <family val="2"/>
      <scheme val="minor"/>
    </font>
    <font>
      <b/>
      <sz val="12"/>
      <color rgb="FF000000"/>
      <name val="Calibri"/>
      <family val="2"/>
      <scheme val="minor"/>
    </font>
    <font>
      <sz val="12"/>
      <name val="Calibri"/>
      <family val="2"/>
      <scheme val="minor"/>
    </font>
    <font>
      <i/>
      <sz val="12"/>
      <color theme="1"/>
      <name val="Calibri"/>
      <family val="2"/>
      <scheme val="minor"/>
    </font>
    <font>
      <b/>
      <sz val="18"/>
      <color theme="4"/>
      <name val="Calibri"/>
      <family val="2"/>
      <scheme val="minor"/>
    </font>
    <font>
      <sz val="8"/>
      <name val="Calibri"/>
      <family val="2"/>
      <scheme val="minor"/>
    </font>
    <font>
      <b/>
      <sz val="28"/>
      <color theme="4"/>
      <name val="Arial"/>
      <family val="2"/>
    </font>
    <font>
      <b/>
      <sz val="16"/>
      <color theme="0"/>
      <name val="Arial"/>
      <family val="2"/>
    </font>
    <font>
      <sz val="11"/>
      <color theme="1"/>
      <name val="Arial"/>
      <family val="2"/>
    </font>
    <font>
      <b/>
      <sz val="14"/>
      <color theme="0"/>
      <name val="Arial"/>
      <family val="2"/>
    </font>
    <font>
      <b/>
      <sz val="11"/>
      <name val="Arial"/>
      <family val="2"/>
    </font>
    <font>
      <sz val="11"/>
      <name val="Arial"/>
      <family val="2"/>
    </font>
    <font>
      <b/>
      <sz val="10"/>
      <color rgb="FF000000"/>
      <name val="Calibri"/>
      <family val="2"/>
      <scheme val="minor"/>
    </font>
    <font>
      <sz val="10"/>
      <color rgb="FF000000"/>
      <name val="Calibri"/>
      <family val="2"/>
      <scheme val="minor"/>
    </font>
    <font>
      <sz val="8"/>
      <color rgb="FF000000"/>
      <name val="Calibri"/>
      <family val="2"/>
      <scheme val="minor"/>
    </font>
    <font>
      <b/>
      <sz val="9"/>
      <color indexed="81"/>
      <name val="Tahoma"/>
      <family val="2"/>
    </font>
    <font>
      <sz val="9"/>
      <color indexed="81"/>
      <name val="Tahoma"/>
      <family val="2"/>
    </font>
    <font>
      <sz val="11"/>
      <name val="Calibri"/>
      <family val="2"/>
      <scheme val="minor"/>
    </font>
    <font>
      <b/>
      <sz val="16"/>
      <color theme="0"/>
      <name val="Calibri"/>
      <family val="2"/>
      <scheme val="minor"/>
    </font>
    <font>
      <b/>
      <sz val="14"/>
      <color theme="0"/>
      <name val="Calibri"/>
      <family val="2"/>
      <scheme val="minor"/>
    </font>
    <font>
      <b/>
      <sz val="18"/>
      <name val="Calibri"/>
      <family val="2"/>
      <scheme val="minor"/>
    </font>
    <font>
      <b/>
      <sz val="12"/>
      <color theme="0"/>
      <name val="Calibri"/>
      <family val="2"/>
      <scheme val="minor"/>
    </font>
    <font>
      <sz val="11"/>
      <name val="Calibri"/>
      <family val="2"/>
    </font>
    <font>
      <sz val="12"/>
      <name val="Calibri"/>
      <family val="2"/>
    </font>
  </fonts>
  <fills count="16">
    <fill>
      <patternFill patternType="none"/>
    </fill>
    <fill>
      <patternFill patternType="gray125"/>
    </fill>
    <fill>
      <patternFill patternType="solid">
        <fgColor theme="4" tint="-0.249977111117893"/>
        <bgColor indexed="64"/>
      </patternFill>
    </fill>
    <fill>
      <patternFill patternType="solid">
        <fgColor theme="4"/>
        <bgColor theme="4"/>
      </patternFill>
    </fill>
    <fill>
      <patternFill patternType="solid">
        <fgColor theme="6" tint="0.59999389629810485"/>
        <bgColor indexed="64"/>
      </patternFill>
    </fill>
    <fill>
      <patternFill patternType="solid">
        <fgColor theme="2" tint="0.59999389629810485"/>
        <bgColor indexed="64"/>
      </patternFill>
    </fill>
    <fill>
      <patternFill patternType="solid">
        <fgColor theme="4" tint="0.79998168889431442"/>
        <bgColor theme="4" tint="0.79998168889431442"/>
      </patternFill>
    </fill>
    <fill>
      <patternFill patternType="solid">
        <fgColor theme="2" tint="-0.499984740745262"/>
        <bgColor indexed="64"/>
      </patternFill>
    </fill>
    <fill>
      <patternFill patternType="solid">
        <fgColor rgb="FFFF0000"/>
        <bgColor indexed="64"/>
      </patternFill>
    </fill>
    <fill>
      <patternFill patternType="solid">
        <fgColor theme="2" tint="0.39997558519241921"/>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theme="4" tint="-0.499984740745262"/>
        <bgColor indexed="64"/>
      </patternFill>
    </fill>
    <fill>
      <patternFill patternType="solid">
        <fgColor theme="5" tint="-0.499984740745262"/>
        <bgColor theme="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4" fillId="0" borderId="0"/>
  </cellStyleXfs>
  <cellXfs count="133">
    <xf numFmtId="0" fontId="0" fillId="0" borderId="0" xfId="0"/>
    <xf numFmtId="0" fontId="4" fillId="0" borderId="0" xfId="1"/>
    <xf numFmtId="0" fontId="4" fillId="0" borderId="0" xfId="1" applyAlignment="1">
      <alignment wrapText="1"/>
    </xf>
    <xf numFmtId="0" fontId="4" fillId="0" borderId="0" xfId="1" applyAlignment="1">
      <alignment vertical="center" wrapText="1"/>
    </xf>
    <xf numFmtId="0" fontId="3" fillId="0" borderId="2" xfId="1" applyFont="1" applyBorder="1" applyAlignment="1">
      <alignment horizontal="left" vertical="top" wrapText="1"/>
    </xf>
    <xf numFmtId="0" fontId="4" fillId="0" borderId="2" xfId="1" applyBorder="1" applyAlignment="1">
      <alignment horizontal="left" vertical="center" wrapText="1"/>
    </xf>
    <xf numFmtId="0" fontId="7" fillId="0" borderId="2" xfId="1" applyFont="1" applyBorder="1" applyAlignment="1">
      <alignment horizontal="left" vertical="center" wrapText="1"/>
    </xf>
    <xf numFmtId="0" fontId="2" fillId="0" borderId="2" xfId="1" applyFont="1" applyBorder="1" applyAlignment="1">
      <alignment horizontal="right" vertical="center" wrapText="1"/>
    </xf>
    <xf numFmtId="0" fontId="5" fillId="0" borderId="2" xfId="1" applyFont="1" applyBorder="1" applyAlignment="1">
      <alignment horizontal="right" vertical="center" wrapText="1"/>
    </xf>
    <xf numFmtId="0" fontId="4" fillId="0" borderId="2" xfId="1" applyBorder="1" applyAlignment="1">
      <alignment horizontal="center" vertical="center" wrapText="1"/>
    </xf>
    <xf numFmtId="0" fontId="4" fillId="0" borderId="2" xfId="1" applyBorder="1"/>
    <xf numFmtId="0" fontId="1" fillId="5" borderId="2" xfId="1" applyFont="1" applyFill="1" applyBorder="1" applyAlignment="1">
      <alignment horizontal="center" vertical="center" wrapText="1"/>
    </xf>
    <xf numFmtId="0" fontId="1" fillId="5" borderId="2" xfId="1" applyFont="1" applyFill="1" applyBorder="1" applyAlignment="1">
      <alignment horizontal="center" vertical="center"/>
    </xf>
    <xf numFmtId="0" fontId="13" fillId="3" borderId="2" xfId="0" applyFont="1" applyFill="1" applyBorder="1" applyAlignment="1">
      <alignment horizontal="center" vertical="center"/>
    </xf>
    <xf numFmtId="0" fontId="13" fillId="3" borderId="2" xfId="0" applyFont="1" applyFill="1" applyBorder="1" applyAlignment="1">
      <alignment horizontal="center" vertical="center" wrapText="1"/>
    </xf>
    <xf numFmtId="0" fontId="14" fillId="0" borderId="2" xfId="0" applyFont="1" applyBorder="1" applyAlignment="1">
      <alignment vertical="center" wrapText="1"/>
    </xf>
    <xf numFmtId="0" fontId="12" fillId="0" borderId="2" xfId="0" applyFont="1" applyBorder="1"/>
    <xf numFmtId="0" fontId="14" fillId="0" borderId="2" xfId="0" applyFont="1" applyBorder="1" applyAlignment="1" applyProtection="1">
      <alignment horizontal="justify" vertical="center" wrapText="1"/>
      <protection locked="0"/>
    </xf>
    <xf numFmtId="0" fontId="15" fillId="0" borderId="2" xfId="0" applyFont="1" applyBorder="1" applyAlignment="1" applyProtection="1">
      <alignment horizontal="justify" vertical="center" wrapText="1"/>
      <protection locked="0"/>
    </xf>
    <xf numFmtId="0" fontId="15" fillId="0" borderId="2" xfId="0" applyFont="1" applyBorder="1" applyAlignment="1">
      <alignment horizontal="left" vertical="center" wrapText="1"/>
    </xf>
    <xf numFmtId="0" fontId="15" fillId="0" borderId="2" xfId="0" applyFont="1" applyBorder="1" applyAlignment="1">
      <alignment horizontal="center" vertical="center" wrapText="1"/>
    </xf>
    <xf numFmtId="14" fontId="15" fillId="0" borderId="2" xfId="0" applyNumberFormat="1" applyFont="1" applyBorder="1" applyAlignment="1">
      <alignment horizontal="center" vertical="center" wrapText="1"/>
    </xf>
    <xf numFmtId="0" fontId="15" fillId="0" borderId="2" xfId="0" applyFont="1" applyBorder="1" applyAlignment="1">
      <alignment horizontal="justify" vertical="center" wrapText="1"/>
    </xf>
    <xf numFmtId="14" fontId="15" fillId="0" borderId="2" xfId="1" applyNumberFormat="1" applyFont="1" applyBorder="1" applyAlignment="1" applyProtection="1">
      <alignment horizontal="center" vertical="center" wrapText="1"/>
      <protection locked="0"/>
    </xf>
    <xf numFmtId="0" fontId="15" fillId="0" borderId="2" xfId="0" applyFont="1" applyBorder="1" applyAlignment="1" applyProtection="1">
      <alignment horizontal="left" vertical="center" wrapText="1"/>
      <protection locked="0"/>
    </xf>
    <xf numFmtId="0" fontId="15" fillId="0" borderId="2" xfId="0" applyFont="1" applyBorder="1" applyAlignment="1" applyProtection="1">
      <alignment horizontal="center" vertical="center" wrapText="1"/>
      <protection locked="0"/>
    </xf>
    <xf numFmtId="0" fontId="15" fillId="0" borderId="2" xfId="0" applyFont="1" applyBorder="1" applyAlignment="1">
      <alignment vertical="center" wrapText="1"/>
    </xf>
    <xf numFmtId="0" fontId="14" fillId="0" borderId="2" xfId="0" applyFont="1" applyBorder="1" applyAlignment="1">
      <alignment horizontal="left" vertical="center" wrapText="1"/>
    </xf>
    <xf numFmtId="14" fontId="15" fillId="0" borderId="2" xfId="0" applyNumberFormat="1" applyFont="1" applyBorder="1" applyAlignment="1" applyProtection="1">
      <alignment horizontal="center" vertical="center" wrapText="1"/>
      <protection locked="0"/>
    </xf>
    <xf numFmtId="0" fontId="15" fillId="0" borderId="2" xfId="0" applyFont="1" applyBorder="1" applyAlignment="1">
      <alignment horizontal="left" vertical="center"/>
    </xf>
    <xf numFmtId="49" fontId="15" fillId="0" borderId="2" xfId="0" applyNumberFormat="1" applyFont="1" applyBorder="1" applyAlignment="1">
      <alignment horizontal="justify" vertical="center" wrapText="1"/>
    </xf>
    <xf numFmtId="0" fontId="15" fillId="0" borderId="2" xfId="0" applyFont="1" applyBorder="1" applyAlignment="1">
      <alignment horizontal="center" vertical="center"/>
    </xf>
    <xf numFmtId="0" fontId="14" fillId="0" borderId="2" xfId="1" applyFont="1" applyBorder="1" applyAlignment="1" applyProtection="1">
      <alignment vertical="center" wrapText="1"/>
      <protection locked="0"/>
    </xf>
    <xf numFmtId="0" fontId="15" fillId="0" borderId="2" xfId="1" applyFont="1" applyBorder="1" applyAlignment="1" applyProtection="1">
      <alignment horizontal="justify" vertical="center" wrapText="1"/>
      <protection locked="0"/>
    </xf>
    <xf numFmtId="0" fontId="15" fillId="0" borderId="2" xfId="1" applyFont="1" applyBorder="1" applyAlignment="1" applyProtection="1">
      <alignment horizontal="center" vertical="center" wrapText="1"/>
      <protection locked="0"/>
    </xf>
    <xf numFmtId="0" fontId="15" fillId="0" borderId="2" xfId="1" applyFont="1" applyBorder="1" applyAlignment="1" applyProtection="1">
      <alignment horizontal="left" vertical="center" wrapText="1"/>
      <protection locked="0"/>
    </xf>
    <xf numFmtId="0" fontId="14" fillId="0" borderId="2" xfId="0" applyFont="1" applyBorder="1" applyAlignment="1" applyProtection="1">
      <alignment vertical="center" wrapText="1"/>
      <protection locked="0"/>
    </xf>
    <xf numFmtId="0" fontId="15" fillId="0" borderId="2" xfId="1" applyFont="1" applyBorder="1" applyAlignment="1">
      <alignment horizontal="center" vertical="center" wrapText="1"/>
    </xf>
    <xf numFmtId="0" fontId="15" fillId="0" borderId="6" xfId="0" applyFont="1" applyBorder="1" applyAlignment="1">
      <alignment horizontal="center" vertical="center" wrapText="1"/>
    </xf>
    <xf numFmtId="0" fontId="15" fillId="0" borderId="6" xfId="0" applyFont="1" applyBorder="1" applyAlignment="1">
      <alignment horizontal="left" vertical="center" wrapText="1"/>
    </xf>
    <xf numFmtId="9" fontId="15" fillId="0" borderId="2" xfId="0" applyNumberFormat="1" applyFont="1" applyBorder="1" applyAlignment="1">
      <alignment horizontal="center" vertical="center" wrapText="1"/>
    </xf>
    <xf numFmtId="9" fontId="15" fillId="2" borderId="2" xfId="0" applyNumberFormat="1" applyFont="1" applyFill="1" applyBorder="1" applyAlignment="1">
      <alignment horizontal="center" vertical="center" wrapText="1"/>
    </xf>
    <xf numFmtId="9" fontId="15" fillId="7" borderId="2" xfId="0" applyNumberFormat="1" applyFont="1" applyFill="1" applyBorder="1" applyAlignment="1">
      <alignment horizontal="center" vertical="center" wrapText="1"/>
    </xf>
    <xf numFmtId="14" fontId="15" fillId="7" borderId="2" xfId="0" applyNumberFormat="1" applyFont="1" applyFill="1" applyBorder="1" applyAlignment="1">
      <alignment horizontal="center" vertical="center" wrapText="1"/>
    </xf>
    <xf numFmtId="0" fontId="14" fillId="8" borderId="2" xfId="0" applyFont="1" applyFill="1" applyBorder="1" applyAlignment="1" applyProtection="1">
      <alignment horizontal="justify" vertical="center" wrapText="1"/>
      <protection locked="0"/>
    </xf>
    <xf numFmtId="0" fontId="15" fillId="8" borderId="2" xfId="0" applyFont="1" applyFill="1" applyBorder="1" applyAlignment="1" applyProtection="1">
      <alignment horizontal="justify" vertical="center" wrapText="1"/>
      <protection locked="0"/>
    </xf>
    <xf numFmtId="0" fontId="15" fillId="8" borderId="2" xfId="0" applyFont="1" applyFill="1" applyBorder="1" applyAlignment="1">
      <alignment vertical="center" wrapText="1"/>
    </xf>
    <xf numFmtId="9" fontId="15" fillId="6" borderId="0" xfId="0" applyNumberFormat="1" applyFont="1" applyFill="1" applyAlignment="1">
      <alignment horizontal="center" vertical="center" wrapText="1"/>
    </xf>
    <xf numFmtId="9" fontId="15" fillId="0" borderId="0" xfId="0" applyNumberFormat="1" applyFont="1" applyAlignment="1">
      <alignment horizontal="center" vertical="center" wrapText="1"/>
    </xf>
    <xf numFmtId="9" fontId="15" fillId="2" borderId="0" xfId="0" applyNumberFormat="1" applyFont="1" applyFill="1" applyAlignment="1">
      <alignment horizontal="center" vertical="center" wrapText="1"/>
    </xf>
    <xf numFmtId="9" fontId="15" fillId="7" borderId="0" xfId="0" applyNumberFormat="1" applyFont="1" applyFill="1" applyAlignment="1">
      <alignment horizontal="center" vertical="center" wrapText="1"/>
    </xf>
    <xf numFmtId="0" fontId="0" fillId="0" borderId="0" xfId="0" pivotButton="1"/>
    <xf numFmtId="0" fontId="0" fillId="0" borderId="0" xfId="0" applyAlignment="1">
      <alignment horizontal="left"/>
    </xf>
    <xf numFmtId="0" fontId="15" fillId="0" borderId="10" xfId="0" applyFont="1" applyBorder="1" applyAlignment="1">
      <alignment horizontal="center" vertical="center"/>
    </xf>
    <xf numFmtId="0" fontId="15" fillId="0" borderId="6" xfId="0" applyFont="1" applyBorder="1" applyAlignment="1" applyProtection="1">
      <alignment horizontal="center" vertical="center" wrapText="1"/>
      <protection locked="0"/>
    </xf>
    <xf numFmtId="0" fontId="15" fillId="9" borderId="2" xfId="0" applyFont="1" applyFill="1" applyBorder="1" applyAlignment="1">
      <alignment horizontal="justify" vertical="center" wrapText="1"/>
    </xf>
    <xf numFmtId="0" fontId="15" fillId="9" borderId="2" xfId="0" applyFont="1" applyFill="1" applyBorder="1" applyAlignment="1">
      <alignment horizontal="center" vertical="center" wrapText="1"/>
    </xf>
    <xf numFmtId="0" fontId="15" fillId="9" borderId="2" xfId="0" applyFont="1" applyFill="1" applyBorder="1" applyAlignment="1" applyProtection="1">
      <alignment horizontal="center" vertical="center" wrapText="1"/>
      <protection locked="0"/>
    </xf>
    <xf numFmtId="0" fontId="15" fillId="10" borderId="2" xfId="0" applyFont="1" applyFill="1" applyBorder="1" applyAlignment="1">
      <alignment horizontal="justify" vertical="center" wrapText="1"/>
    </xf>
    <xf numFmtId="0" fontId="4" fillId="8" borderId="2" xfId="1" applyFill="1" applyBorder="1" applyAlignment="1">
      <alignment horizontal="left" vertical="center" wrapText="1"/>
    </xf>
    <xf numFmtId="0" fontId="15" fillId="8" borderId="2" xfId="0" applyFont="1" applyFill="1" applyBorder="1" applyAlignment="1">
      <alignment horizontal="left" vertical="center" wrapText="1"/>
    </xf>
    <xf numFmtId="0" fontId="15" fillId="11" borderId="2" xfId="0" applyFont="1" applyFill="1" applyBorder="1" applyAlignment="1">
      <alignment horizontal="left" vertical="center" wrapText="1"/>
    </xf>
    <xf numFmtId="0" fontId="0" fillId="0" borderId="0" xfId="0" applyAlignment="1">
      <alignment wrapText="1"/>
    </xf>
    <xf numFmtId="0" fontId="14" fillId="0" borderId="6" xfId="0" applyFont="1" applyBorder="1" applyAlignment="1">
      <alignment vertical="center" wrapText="1"/>
    </xf>
    <xf numFmtId="0" fontId="14" fillId="0" borderId="6" xfId="0" applyFont="1" applyBorder="1" applyAlignment="1">
      <alignment horizontal="left" vertical="center" wrapText="1"/>
    </xf>
    <xf numFmtId="0" fontId="16" fillId="12" borderId="2" xfId="0" applyFont="1" applyFill="1" applyBorder="1" applyAlignment="1">
      <alignment horizontal="center"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wrapText="1"/>
    </xf>
    <xf numFmtId="9" fontId="17" fillId="0" borderId="2" xfId="0" applyNumberFormat="1" applyFont="1" applyBorder="1" applyAlignment="1">
      <alignment horizontal="center" vertical="center" wrapText="1"/>
    </xf>
    <xf numFmtId="0" fontId="18" fillId="0" borderId="2" xfId="0" applyFont="1" applyBorder="1" applyAlignment="1">
      <alignment horizontal="left" vertical="center" wrapText="1"/>
    </xf>
    <xf numFmtId="164" fontId="17" fillId="0" borderId="2" xfId="0" applyNumberFormat="1" applyFont="1" applyBorder="1" applyAlignment="1">
      <alignment horizontal="center" vertical="center" wrapText="1"/>
    </xf>
    <xf numFmtId="10" fontId="17" fillId="0" borderId="2" xfId="0" applyNumberFormat="1" applyFont="1" applyBorder="1" applyAlignment="1">
      <alignment horizontal="center" vertical="center" wrapText="1"/>
    </xf>
    <xf numFmtId="9" fontId="17" fillId="0" borderId="2" xfId="0" applyNumberFormat="1" applyFont="1" applyBorder="1" applyAlignment="1">
      <alignment horizontal="left" vertical="center" wrapText="1"/>
    </xf>
    <xf numFmtId="0" fontId="17" fillId="0" borderId="11" xfId="0" applyFont="1" applyBorder="1" applyAlignment="1">
      <alignment horizontal="left" vertical="center" wrapText="1"/>
    </xf>
    <xf numFmtId="9" fontId="17" fillId="0" borderId="11" xfId="0" applyNumberFormat="1" applyFont="1" applyBorder="1" applyAlignment="1">
      <alignment horizontal="center" vertical="center" wrapText="1"/>
    </xf>
    <xf numFmtId="10" fontId="17" fillId="0" borderId="11" xfId="0" applyNumberFormat="1" applyFont="1" applyBorder="1" applyAlignment="1">
      <alignment horizontal="center" vertical="center" wrapText="1"/>
    </xf>
    <xf numFmtId="0" fontId="18" fillId="0" borderId="11" xfId="0" applyFont="1" applyBorder="1" applyAlignment="1">
      <alignment horizontal="left" vertical="center" wrapText="1"/>
    </xf>
    <xf numFmtId="0" fontId="6" fillId="0" borderId="3" xfId="1" applyFont="1" applyBorder="1" applyAlignment="1">
      <alignment horizontal="center" vertical="center" wrapText="1"/>
    </xf>
    <xf numFmtId="0" fontId="21" fillId="0" borderId="0" xfId="0" applyFont="1"/>
    <xf numFmtId="0" fontId="23" fillId="15" borderId="0" xfId="0" applyFont="1" applyFill="1" applyAlignment="1">
      <alignment horizontal="center" vertical="center"/>
    </xf>
    <xf numFmtId="0" fontId="23" fillId="15" borderId="5" xfId="0" applyFont="1" applyFill="1" applyBorder="1" applyAlignment="1">
      <alignment horizontal="center" vertical="center"/>
    </xf>
    <xf numFmtId="0" fontId="23" fillId="15" borderId="5"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14" fontId="6" fillId="0" borderId="3"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4" xfId="0" applyFont="1" applyBorder="1" applyAlignment="1">
      <alignment horizontal="center" vertical="center"/>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3" xfId="1" applyFont="1" applyBorder="1" applyAlignment="1">
      <alignment vertical="center" wrapText="1"/>
    </xf>
    <xf numFmtId="14" fontId="6" fillId="0" borderId="3" xfId="1" applyNumberFormat="1" applyFont="1" applyBorder="1" applyAlignment="1">
      <alignment horizontal="center" vertical="center" wrapText="1"/>
    </xf>
    <xf numFmtId="0" fontId="6" fillId="0" borderId="3" xfId="1" applyFont="1" applyBorder="1" applyAlignment="1">
      <alignment horizontal="left" vertical="center" wrapText="1"/>
    </xf>
    <xf numFmtId="0" fontId="4" fillId="0" borderId="0" xfId="0" applyFont="1"/>
    <xf numFmtId="0" fontId="25" fillId="13" borderId="2" xfId="0" applyFont="1" applyFill="1" applyBorder="1"/>
    <xf numFmtId="0" fontId="4" fillId="0" borderId="2" xfId="0" applyFont="1" applyBorder="1"/>
    <xf numFmtId="14" fontId="4" fillId="0" borderId="2" xfId="0" applyNumberFormat="1" applyFont="1" applyBorder="1"/>
    <xf numFmtId="0" fontId="27" fillId="0" borderId="3" xfId="0" applyFont="1" applyBorder="1" applyAlignment="1">
      <alignment horizontal="left" vertical="center" wrapText="1"/>
    </xf>
    <xf numFmtId="0" fontId="26" fillId="0" borderId="3" xfId="0" applyFont="1" applyBorder="1" applyAlignment="1">
      <alignment horizontal="center" vertical="center" wrapText="1"/>
    </xf>
    <xf numFmtId="14" fontId="26" fillId="0" borderId="3" xfId="0" applyNumberFormat="1" applyFont="1" applyBorder="1" applyAlignment="1">
      <alignment horizontal="center" vertical="center" wrapText="1"/>
    </xf>
    <xf numFmtId="14" fontId="6" fillId="0" borderId="2" xfId="0" applyNumberFormat="1" applyFont="1" applyBorder="1" applyAlignment="1">
      <alignment horizontal="center" vertical="center" wrapText="1"/>
    </xf>
    <xf numFmtId="0" fontId="24" fillId="0" borderId="1" xfId="0" applyFont="1" applyBorder="1" applyAlignment="1">
      <alignment horizontal="center"/>
    </xf>
    <xf numFmtId="0" fontId="25" fillId="13" borderId="2" xfId="0" applyFont="1" applyFill="1" applyBorder="1" applyAlignment="1">
      <alignment horizontal="left"/>
    </xf>
    <xf numFmtId="0" fontId="4" fillId="0" borderId="2" xfId="0" applyFont="1" applyBorder="1" applyAlignment="1">
      <alignment horizontal="left"/>
    </xf>
    <xf numFmtId="0" fontId="22" fillId="14" borderId="12" xfId="0" applyFont="1" applyFill="1" applyBorder="1" applyAlignment="1">
      <alignment horizontal="center" vertical="center" wrapText="1"/>
    </xf>
    <xf numFmtId="0" fontId="22" fillId="14" borderId="10" xfId="0" applyFont="1" applyFill="1" applyBorder="1" applyAlignment="1">
      <alignment horizontal="center" vertical="center" wrapText="1"/>
    </xf>
    <xf numFmtId="0" fontId="22" fillId="14" borderId="13" xfId="0" applyFont="1" applyFill="1" applyBorder="1" applyAlignment="1">
      <alignment horizontal="center" vertical="center" wrapText="1"/>
    </xf>
    <xf numFmtId="0" fontId="22" fillId="14" borderId="2" xfId="0" applyFont="1" applyFill="1" applyBorder="1" applyAlignment="1">
      <alignment horizontal="center" vertical="center" wrapText="1"/>
    </xf>
    <xf numFmtId="0" fontId="6" fillId="0" borderId="2" xfId="1" applyFont="1" applyBorder="1" applyAlignment="1">
      <alignment horizontal="justify" vertical="center" wrapText="1"/>
    </xf>
    <xf numFmtId="0" fontId="5" fillId="0" borderId="2" xfId="1" applyFont="1" applyBorder="1" applyAlignment="1">
      <alignment horizontal="right" vertical="center" wrapText="1"/>
    </xf>
    <xf numFmtId="0" fontId="8" fillId="0" borderId="0" xfId="1" applyFont="1" applyAlignment="1">
      <alignment horizontal="center"/>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5" fillId="4" borderId="2" xfId="1" applyFont="1" applyFill="1" applyBorder="1" applyAlignment="1">
      <alignment horizontal="center" vertical="center" wrapText="1"/>
    </xf>
    <xf numFmtId="0" fontId="4" fillId="0" borderId="2" xfId="1" applyBorder="1" applyAlignment="1">
      <alignment horizontal="center" vertical="center" wrapText="1"/>
    </xf>
    <xf numFmtId="0" fontId="4" fillId="0" borderId="6" xfId="1" applyBorder="1" applyAlignment="1">
      <alignment horizontal="center" vertical="center" wrapText="1"/>
    </xf>
    <xf numFmtId="0" fontId="4" fillId="0" borderId="7" xfId="1" applyBorder="1" applyAlignment="1">
      <alignment horizontal="center" vertical="center" wrapText="1"/>
    </xf>
    <xf numFmtId="0" fontId="4" fillId="0" borderId="8" xfId="1" applyBorder="1" applyAlignment="1">
      <alignment horizontal="center" vertical="center" wrapText="1"/>
    </xf>
    <xf numFmtId="0" fontId="1" fillId="0" borderId="0" xfId="1" applyFont="1" applyAlignment="1">
      <alignment horizontal="left" wrapText="1"/>
    </xf>
    <xf numFmtId="0" fontId="2" fillId="0" borderId="0" xfId="1" applyFont="1" applyAlignment="1">
      <alignment horizontal="center" wrapText="1"/>
    </xf>
    <xf numFmtId="0" fontId="4" fillId="0" borderId="5" xfId="1" applyBorder="1" applyAlignment="1">
      <alignment horizontal="left" vertical="center" wrapText="1"/>
    </xf>
    <xf numFmtId="0" fontId="4" fillId="0" borderId="0" xfId="1" applyAlignment="1">
      <alignment horizontal="left" vertical="center" wrapText="1"/>
    </xf>
    <xf numFmtId="9" fontId="15" fillId="6" borderId="0" xfId="0" applyNumberFormat="1" applyFont="1" applyFill="1" applyAlignment="1">
      <alignment horizontal="center" vertical="center" wrapText="1"/>
    </xf>
    <xf numFmtId="9" fontId="15" fillId="6" borderId="9" xfId="0" applyNumberFormat="1" applyFont="1" applyFill="1" applyBorder="1" applyAlignment="1">
      <alignment horizontal="center" vertical="center" wrapText="1"/>
    </xf>
    <xf numFmtId="9" fontId="15" fillId="2" borderId="0" xfId="0" applyNumberFormat="1" applyFont="1" applyFill="1" applyAlignment="1">
      <alignment horizontal="center" vertical="center" wrapText="1"/>
    </xf>
    <xf numFmtId="9" fontId="15" fillId="2" borderId="9" xfId="0" applyNumberFormat="1" applyFont="1" applyFill="1" applyBorder="1" applyAlignment="1">
      <alignment horizontal="center" vertical="center" wrapText="1"/>
    </xf>
    <xf numFmtId="9" fontId="15" fillId="7" borderId="0" xfId="0" applyNumberFormat="1" applyFont="1" applyFill="1" applyAlignment="1">
      <alignment horizontal="center" vertical="center" wrapText="1"/>
    </xf>
    <xf numFmtId="9" fontId="15" fillId="7" borderId="9" xfId="0" applyNumberFormat="1" applyFont="1" applyFill="1" applyBorder="1" applyAlignment="1">
      <alignment horizontal="center" vertical="center" wrapText="1"/>
    </xf>
    <xf numFmtId="9" fontId="15" fillId="0" borderId="0" xfId="0" applyNumberFormat="1" applyFont="1" applyAlignment="1">
      <alignment horizontal="center" vertical="center" wrapText="1"/>
    </xf>
    <xf numFmtId="9" fontId="15" fillId="0" borderId="9" xfId="0" applyNumberFormat="1" applyFont="1" applyBorder="1" applyAlignment="1">
      <alignment horizontal="center" vertical="center" wrapText="1"/>
    </xf>
    <xf numFmtId="0" fontId="10" fillId="0" borderId="1" xfId="0" applyFont="1" applyBorder="1" applyAlignment="1">
      <alignment horizontal="left"/>
    </xf>
    <xf numFmtId="0" fontId="11" fillId="2" borderId="2" xfId="0" applyFont="1" applyFill="1" applyBorder="1" applyAlignment="1">
      <alignment horizontal="center" vertical="center" wrapText="1"/>
    </xf>
  </cellXfs>
  <cellStyles count="2">
    <cellStyle name="Normal" xfId="0" builtinId="0"/>
    <cellStyle name="Normal 2" xfId="1" xr:uid="{4C7241B0-BE17-46CD-88C8-815D472F0314}"/>
  </cellStyles>
  <dxfs count="52">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3" formatCode="0%"/>
      <fill>
        <patternFill patternType="solid">
          <fgColor indexed="64"/>
          <bgColor theme="2" tint="-0.49998474074526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3" formatCode="0%"/>
      <fill>
        <patternFill patternType="solid">
          <fgColor indexed="64"/>
          <bgColor theme="2" tint="-0.49998474074526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5"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3" formatCode="0%"/>
      <fill>
        <patternFill patternType="solid">
          <fgColor indexed="64"/>
          <bgColor theme="2" tint="-0.49998474074526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5"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3" formatCode="0%"/>
      <fill>
        <patternFill patternType="solid">
          <fgColor indexed="64"/>
          <bgColor theme="2" tint="-0.49998474074526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5"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3" formatCode="0%"/>
      <fill>
        <patternFill patternType="solid">
          <fgColor indexed="64"/>
          <bgColor theme="2" tint="-0.49998474074526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5"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5"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5" formatCode="d/mm/yyyy"/>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0" formatCode="Genera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right style="thin">
          <color rgb="FF000000"/>
        </right>
        <top style="thin">
          <color rgb="FF000000"/>
        </top>
      </border>
    </dxf>
    <dxf>
      <font>
        <b/>
        <i val="0"/>
        <strike val="0"/>
        <condense val="0"/>
        <extend val="0"/>
        <outline val="0"/>
        <shadow val="0"/>
        <u val="none"/>
        <vertAlign val="baseline"/>
        <sz val="11"/>
        <color auto="1"/>
        <name val="Arial"/>
        <family val="2"/>
        <scheme val="none"/>
      </font>
      <fill>
        <patternFill patternType="solid">
          <fgColor rgb="FFD9D9D9"/>
          <bgColor rgb="FFD9D9D9"/>
        </patternFill>
      </fill>
      <alignment horizontal="center" vertical="center" textRotation="0" wrapText="1" indent="0" justifyLastLine="0" shrinkToFit="0" readingOrder="0"/>
    </dxf>
    <dxf>
      <font>
        <b/>
        <i val="0"/>
        <strike val="0"/>
        <condense val="0"/>
        <extend val="0"/>
        <outline val="0"/>
        <shadow val="0"/>
        <u val="none"/>
        <vertAlign val="baseline"/>
        <sz val="14"/>
        <color theme="0"/>
        <name val="Arial"/>
        <family val="2"/>
        <scheme val="none"/>
      </font>
      <fill>
        <patternFill patternType="solid">
          <fgColor theme="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Calibri"/>
        <family val="2"/>
        <scheme val="minor"/>
      </font>
      <numFmt numFmtId="165" formatCode="d/mm/yyyy"/>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Calibri"/>
        <family val="2"/>
        <scheme val="minor"/>
      </font>
      <numFmt numFmtId="165"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4"/>
        <color theme="0"/>
        <name val="Calibri"/>
        <family val="2"/>
        <scheme val="minor"/>
      </font>
      <fill>
        <patternFill patternType="solid">
          <fgColor theme="4"/>
          <bgColor theme="5" tint="-0.499984740745262"/>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2</xdr:col>
      <xdr:colOff>470647</xdr:colOff>
      <xdr:row>1</xdr:row>
      <xdr:rowOff>57336</xdr:rowOff>
    </xdr:from>
    <xdr:to>
      <xdr:col>2</xdr:col>
      <xdr:colOff>1067610</xdr:colOff>
      <xdr:row>1</xdr:row>
      <xdr:rowOff>736786</xdr:rowOff>
    </xdr:to>
    <xdr:pic>
      <xdr:nvPicPr>
        <xdr:cNvPr id="41" name="Imagen 1" descr="Observatorio de datos">
          <a:extLst>
            <a:ext uri="{FF2B5EF4-FFF2-40B4-BE49-F238E27FC236}">
              <a16:creationId xmlns:a16="http://schemas.microsoft.com/office/drawing/2014/main" id="{EB314598-D132-4504-B3ED-156D39FF7D60}"/>
            </a:ext>
          </a:extLst>
        </xdr:cNvPr>
        <xdr:cNvPicPr>
          <a:picLocks noChangeAspect="1"/>
        </xdr:cNvPicPr>
      </xdr:nvPicPr>
      <xdr:blipFill>
        <a:blip xmlns:r="http://schemas.openxmlformats.org/officeDocument/2006/relationships" r:embed="rId1"/>
        <a:stretch>
          <a:fillRect/>
        </a:stretch>
      </xdr:blipFill>
      <xdr:spPr>
        <a:xfrm>
          <a:off x="4717676" y="382307"/>
          <a:ext cx="596963" cy="679450"/>
        </a:xfrm>
        <a:prstGeom prst="rect">
          <a:avLst/>
        </a:prstGeom>
      </xdr:spPr>
    </xdr:pic>
    <xdr:clientData/>
  </xdr:twoCellAnchor>
  <xdr:twoCellAnchor editAs="oneCell">
    <xdr:from>
      <xdr:col>2</xdr:col>
      <xdr:colOff>434227</xdr:colOff>
      <xdr:row>2</xdr:row>
      <xdr:rowOff>85911</xdr:rowOff>
    </xdr:from>
    <xdr:to>
      <xdr:col>2</xdr:col>
      <xdr:colOff>1056527</xdr:colOff>
      <xdr:row>2</xdr:row>
      <xdr:rowOff>839420</xdr:rowOff>
    </xdr:to>
    <xdr:pic>
      <xdr:nvPicPr>
        <xdr:cNvPr id="43" name="Imagen 2" descr="Generación de investigación de alta calidad">
          <a:extLst>
            <a:ext uri="{FF2B5EF4-FFF2-40B4-BE49-F238E27FC236}">
              <a16:creationId xmlns:a16="http://schemas.microsoft.com/office/drawing/2014/main" id="{123FA23E-22BA-4E8A-B6EF-E0570EEDF42F}"/>
            </a:ext>
          </a:extLst>
        </xdr:cNvPr>
        <xdr:cNvPicPr>
          <a:picLocks noChangeAspect="1"/>
        </xdr:cNvPicPr>
      </xdr:nvPicPr>
      <xdr:blipFill>
        <a:blip xmlns:r="http://schemas.openxmlformats.org/officeDocument/2006/relationships" r:embed="rId2"/>
        <a:stretch>
          <a:fillRect/>
        </a:stretch>
      </xdr:blipFill>
      <xdr:spPr>
        <a:xfrm>
          <a:off x="4681256" y="1150470"/>
          <a:ext cx="622300" cy="753509"/>
        </a:xfrm>
        <a:prstGeom prst="rect">
          <a:avLst/>
        </a:prstGeom>
      </xdr:spPr>
    </xdr:pic>
    <xdr:clientData/>
  </xdr:twoCellAnchor>
  <xdr:twoCellAnchor editAs="oneCell">
    <xdr:from>
      <xdr:col>2</xdr:col>
      <xdr:colOff>460402</xdr:colOff>
      <xdr:row>4</xdr:row>
      <xdr:rowOff>120383</xdr:rowOff>
    </xdr:from>
    <xdr:to>
      <xdr:col>2</xdr:col>
      <xdr:colOff>1080888</xdr:colOff>
      <xdr:row>4</xdr:row>
      <xdr:rowOff>754573</xdr:rowOff>
    </xdr:to>
    <xdr:pic>
      <xdr:nvPicPr>
        <xdr:cNvPr id="46" name="Imagen 3" descr="Estrategia Comercial (Internacionalización)">
          <a:extLst>
            <a:ext uri="{FF2B5EF4-FFF2-40B4-BE49-F238E27FC236}">
              <a16:creationId xmlns:a16="http://schemas.microsoft.com/office/drawing/2014/main" id="{DC1BF753-B032-4F8C-A646-A5793B02FACA}"/>
            </a:ext>
          </a:extLst>
        </xdr:cNvPr>
        <xdr:cNvPicPr>
          <a:picLocks noChangeAspect="1"/>
        </xdr:cNvPicPr>
      </xdr:nvPicPr>
      <xdr:blipFill>
        <a:blip xmlns:r="http://schemas.openxmlformats.org/officeDocument/2006/relationships" r:embed="rId3"/>
        <a:stretch>
          <a:fillRect/>
        </a:stretch>
      </xdr:blipFill>
      <xdr:spPr>
        <a:xfrm>
          <a:off x="4707431" y="3089942"/>
          <a:ext cx="620486" cy="634190"/>
        </a:xfrm>
        <a:prstGeom prst="rect">
          <a:avLst/>
        </a:prstGeom>
      </xdr:spPr>
    </xdr:pic>
    <xdr:clientData/>
  </xdr:twoCellAnchor>
  <xdr:twoCellAnchor editAs="oneCell">
    <xdr:from>
      <xdr:col>2</xdr:col>
      <xdr:colOff>470967</xdr:colOff>
      <xdr:row>5</xdr:row>
      <xdr:rowOff>98611</xdr:rowOff>
    </xdr:from>
    <xdr:to>
      <xdr:col>2</xdr:col>
      <xdr:colOff>1088278</xdr:colOff>
      <xdr:row>5</xdr:row>
      <xdr:rowOff>739151</xdr:rowOff>
    </xdr:to>
    <xdr:pic>
      <xdr:nvPicPr>
        <xdr:cNvPr id="47" name="Imagen 4" descr="Estrategia Comercial (Internacionalización)">
          <a:extLst>
            <a:ext uri="{FF2B5EF4-FFF2-40B4-BE49-F238E27FC236}">
              <a16:creationId xmlns:a16="http://schemas.microsoft.com/office/drawing/2014/main" id="{6DA265B5-5D14-42BB-AA11-EE43E7DDD9A2}"/>
            </a:ext>
          </a:extLst>
        </xdr:cNvPr>
        <xdr:cNvPicPr>
          <a:picLocks noChangeAspect="1"/>
        </xdr:cNvPicPr>
      </xdr:nvPicPr>
      <xdr:blipFill>
        <a:blip xmlns:r="http://schemas.openxmlformats.org/officeDocument/2006/relationships" r:embed="rId3"/>
        <a:stretch>
          <a:fillRect/>
        </a:stretch>
      </xdr:blipFill>
      <xdr:spPr>
        <a:xfrm>
          <a:off x="4717996" y="3931023"/>
          <a:ext cx="617311" cy="640540"/>
        </a:xfrm>
        <a:prstGeom prst="rect">
          <a:avLst/>
        </a:prstGeom>
      </xdr:spPr>
    </xdr:pic>
    <xdr:clientData/>
  </xdr:twoCellAnchor>
  <xdr:twoCellAnchor editAs="oneCell">
    <xdr:from>
      <xdr:col>2</xdr:col>
      <xdr:colOff>520596</xdr:colOff>
      <xdr:row>11</xdr:row>
      <xdr:rowOff>77160</xdr:rowOff>
    </xdr:from>
    <xdr:to>
      <xdr:col>2</xdr:col>
      <xdr:colOff>962136</xdr:colOff>
      <xdr:row>11</xdr:row>
      <xdr:rowOff>661147</xdr:rowOff>
    </xdr:to>
    <xdr:pic>
      <xdr:nvPicPr>
        <xdr:cNvPr id="77" name="Imagen 5" descr="Prepárate con el Icfes">
          <a:extLst>
            <a:ext uri="{FF2B5EF4-FFF2-40B4-BE49-F238E27FC236}">
              <a16:creationId xmlns:a16="http://schemas.microsoft.com/office/drawing/2014/main" id="{E157E141-2D91-4AC4-98B6-C8F3EA6B7898}"/>
            </a:ext>
          </a:extLst>
        </xdr:cNvPr>
        <xdr:cNvPicPr>
          <a:picLocks noChangeAspect="1"/>
        </xdr:cNvPicPr>
      </xdr:nvPicPr>
      <xdr:blipFill>
        <a:blip xmlns:r="http://schemas.openxmlformats.org/officeDocument/2006/relationships" r:embed="rId4"/>
        <a:stretch>
          <a:fillRect/>
        </a:stretch>
      </xdr:blipFill>
      <xdr:spPr>
        <a:xfrm>
          <a:off x="4767625" y="8851366"/>
          <a:ext cx="441540" cy="583987"/>
        </a:xfrm>
        <a:prstGeom prst="rect">
          <a:avLst/>
        </a:prstGeom>
      </xdr:spPr>
    </xdr:pic>
    <xdr:clientData/>
  </xdr:twoCellAnchor>
  <xdr:twoCellAnchor editAs="oneCell">
    <xdr:from>
      <xdr:col>2</xdr:col>
      <xdr:colOff>360189</xdr:colOff>
      <xdr:row>6</xdr:row>
      <xdr:rowOff>76840</xdr:rowOff>
    </xdr:from>
    <xdr:to>
      <xdr:col>2</xdr:col>
      <xdr:colOff>1055236</xdr:colOff>
      <xdr:row>6</xdr:row>
      <xdr:rowOff>784411</xdr:rowOff>
    </xdr:to>
    <xdr:pic>
      <xdr:nvPicPr>
        <xdr:cNvPr id="74" name="Imagen 6" descr="Grupos focales con carácter diferencial">
          <a:extLst>
            <a:ext uri="{FF2B5EF4-FFF2-40B4-BE49-F238E27FC236}">
              <a16:creationId xmlns:a16="http://schemas.microsoft.com/office/drawing/2014/main" id="{41207309-9B80-408D-BCCA-D4A2BF753F6A}"/>
            </a:ext>
          </a:extLst>
        </xdr:cNvPr>
        <xdr:cNvPicPr>
          <a:picLocks noChangeAspect="1"/>
        </xdr:cNvPicPr>
      </xdr:nvPicPr>
      <xdr:blipFill>
        <a:blip xmlns:r="http://schemas.openxmlformats.org/officeDocument/2006/relationships" r:embed="rId5"/>
        <a:stretch>
          <a:fillRect/>
        </a:stretch>
      </xdr:blipFill>
      <xdr:spPr>
        <a:xfrm>
          <a:off x="4607218" y="4727281"/>
          <a:ext cx="695047" cy="707571"/>
        </a:xfrm>
        <a:prstGeom prst="rect">
          <a:avLst/>
        </a:prstGeom>
      </xdr:spPr>
    </xdr:pic>
    <xdr:clientData/>
  </xdr:twoCellAnchor>
  <xdr:twoCellAnchor editAs="oneCell">
    <xdr:from>
      <xdr:col>2</xdr:col>
      <xdr:colOff>389325</xdr:colOff>
      <xdr:row>7</xdr:row>
      <xdr:rowOff>59551</xdr:rowOff>
    </xdr:from>
    <xdr:to>
      <xdr:col>2</xdr:col>
      <xdr:colOff>1075765</xdr:colOff>
      <xdr:row>7</xdr:row>
      <xdr:rowOff>897987</xdr:rowOff>
    </xdr:to>
    <xdr:pic>
      <xdr:nvPicPr>
        <xdr:cNvPr id="75" name="Imagen 7" descr="Icfes Rural">
          <a:extLst>
            <a:ext uri="{FF2B5EF4-FFF2-40B4-BE49-F238E27FC236}">
              <a16:creationId xmlns:a16="http://schemas.microsoft.com/office/drawing/2014/main" id="{76571425-7CC1-4A4E-B501-BCDDA4A725D1}"/>
            </a:ext>
          </a:extLst>
        </xdr:cNvPr>
        <xdr:cNvPicPr>
          <a:picLocks noChangeAspect="1"/>
        </xdr:cNvPicPr>
      </xdr:nvPicPr>
      <xdr:blipFill>
        <a:blip xmlns:r="http://schemas.openxmlformats.org/officeDocument/2006/relationships" r:embed="rId6"/>
        <a:stretch>
          <a:fillRect/>
        </a:stretch>
      </xdr:blipFill>
      <xdr:spPr>
        <a:xfrm>
          <a:off x="4636354" y="5572845"/>
          <a:ext cx="686440" cy="838436"/>
        </a:xfrm>
        <a:prstGeom prst="rect">
          <a:avLst/>
        </a:prstGeom>
      </xdr:spPr>
    </xdr:pic>
    <xdr:clientData/>
  </xdr:twoCellAnchor>
  <xdr:twoCellAnchor editAs="oneCell">
    <xdr:from>
      <xdr:col>2</xdr:col>
      <xdr:colOff>162005</xdr:colOff>
      <xdr:row>8</xdr:row>
      <xdr:rowOff>186978</xdr:rowOff>
    </xdr:from>
    <xdr:to>
      <xdr:col>2</xdr:col>
      <xdr:colOff>715178</xdr:colOff>
      <xdr:row>8</xdr:row>
      <xdr:rowOff>741242</xdr:rowOff>
    </xdr:to>
    <xdr:pic>
      <xdr:nvPicPr>
        <xdr:cNvPr id="71" name="Imagen 8" descr="Grupos focales con carácter diferencial">
          <a:extLst>
            <a:ext uri="{FF2B5EF4-FFF2-40B4-BE49-F238E27FC236}">
              <a16:creationId xmlns:a16="http://schemas.microsoft.com/office/drawing/2014/main" id="{13BEC701-3684-488A-8C74-90F2F28EAF72}"/>
            </a:ext>
          </a:extLst>
        </xdr:cNvPr>
        <xdr:cNvPicPr>
          <a:picLocks noChangeAspect="1"/>
        </xdr:cNvPicPr>
      </xdr:nvPicPr>
      <xdr:blipFill>
        <a:blip xmlns:r="http://schemas.openxmlformats.org/officeDocument/2006/relationships" r:embed="rId5"/>
        <a:stretch>
          <a:fillRect/>
        </a:stretch>
      </xdr:blipFill>
      <xdr:spPr>
        <a:xfrm>
          <a:off x="4409034" y="6686390"/>
          <a:ext cx="553173" cy="554264"/>
        </a:xfrm>
        <a:prstGeom prst="rect">
          <a:avLst/>
        </a:prstGeom>
      </xdr:spPr>
    </xdr:pic>
    <xdr:clientData/>
  </xdr:twoCellAnchor>
  <xdr:twoCellAnchor editAs="oneCell">
    <xdr:from>
      <xdr:col>2</xdr:col>
      <xdr:colOff>880143</xdr:colOff>
      <xdr:row>8</xdr:row>
      <xdr:rowOff>173238</xdr:rowOff>
    </xdr:from>
    <xdr:to>
      <xdr:col>2</xdr:col>
      <xdr:colOff>1345684</xdr:colOff>
      <xdr:row>8</xdr:row>
      <xdr:rowOff>753356</xdr:rowOff>
    </xdr:to>
    <xdr:pic>
      <xdr:nvPicPr>
        <xdr:cNvPr id="72" name="Imagen 9" descr="Icfes Rural">
          <a:extLst>
            <a:ext uri="{FF2B5EF4-FFF2-40B4-BE49-F238E27FC236}">
              <a16:creationId xmlns:a16="http://schemas.microsoft.com/office/drawing/2014/main" id="{47F695E8-4EE9-46BC-93C6-656F97134E95}"/>
            </a:ext>
          </a:extLst>
        </xdr:cNvPr>
        <xdr:cNvPicPr>
          <a:picLocks noChangeAspect="1"/>
        </xdr:cNvPicPr>
      </xdr:nvPicPr>
      <xdr:blipFill>
        <a:blip xmlns:r="http://schemas.openxmlformats.org/officeDocument/2006/relationships" r:embed="rId6"/>
        <a:stretch>
          <a:fillRect/>
        </a:stretch>
      </xdr:blipFill>
      <xdr:spPr>
        <a:xfrm>
          <a:off x="5127172" y="6672650"/>
          <a:ext cx="465541" cy="580118"/>
        </a:xfrm>
        <a:prstGeom prst="rect">
          <a:avLst/>
        </a:prstGeom>
      </xdr:spPr>
    </xdr:pic>
    <xdr:clientData/>
  </xdr:twoCellAnchor>
  <xdr:twoCellAnchor editAs="oneCell">
    <xdr:from>
      <xdr:col>2</xdr:col>
      <xdr:colOff>376519</xdr:colOff>
      <xdr:row>9</xdr:row>
      <xdr:rowOff>120383</xdr:rowOff>
    </xdr:from>
    <xdr:to>
      <xdr:col>2</xdr:col>
      <xdr:colOff>940076</xdr:colOff>
      <xdr:row>9</xdr:row>
      <xdr:rowOff>700502</xdr:rowOff>
    </xdr:to>
    <xdr:pic>
      <xdr:nvPicPr>
        <xdr:cNvPr id="70" name="Imagen 10" descr="Grupos focales con carácter diferencial">
          <a:extLst>
            <a:ext uri="{FF2B5EF4-FFF2-40B4-BE49-F238E27FC236}">
              <a16:creationId xmlns:a16="http://schemas.microsoft.com/office/drawing/2014/main" id="{9AD034CD-FD6F-4AFF-8D88-7880BFBFB9DD}"/>
            </a:ext>
          </a:extLst>
        </xdr:cNvPr>
        <xdr:cNvPicPr>
          <a:picLocks noChangeAspect="1"/>
        </xdr:cNvPicPr>
      </xdr:nvPicPr>
      <xdr:blipFill>
        <a:blip xmlns:r="http://schemas.openxmlformats.org/officeDocument/2006/relationships" r:embed="rId5"/>
        <a:stretch>
          <a:fillRect/>
        </a:stretch>
      </xdr:blipFill>
      <xdr:spPr>
        <a:xfrm>
          <a:off x="4623548" y="7404207"/>
          <a:ext cx="563557" cy="580119"/>
        </a:xfrm>
        <a:prstGeom prst="rect">
          <a:avLst/>
        </a:prstGeom>
      </xdr:spPr>
    </xdr:pic>
    <xdr:clientData/>
  </xdr:twoCellAnchor>
  <xdr:twoCellAnchor editAs="oneCell">
    <xdr:from>
      <xdr:col>2</xdr:col>
      <xdr:colOff>381963</xdr:colOff>
      <xdr:row>10</xdr:row>
      <xdr:rowOff>112671</xdr:rowOff>
    </xdr:from>
    <xdr:to>
      <xdr:col>2</xdr:col>
      <xdr:colOff>935995</xdr:colOff>
      <xdr:row>10</xdr:row>
      <xdr:rowOff>695965</xdr:rowOff>
    </xdr:to>
    <xdr:pic>
      <xdr:nvPicPr>
        <xdr:cNvPr id="69" name="Imagen 11" descr="Grupos focales con carácter diferencial">
          <a:extLst>
            <a:ext uri="{FF2B5EF4-FFF2-40B4-BE49-F238E27FC236}">
              <a16:creationId xmlns:a16="http://schemas.microsoft.com/office/drawing/2014/main" id="{F41DE676-09CD-4441-964D-5ACED2F631CC}"/>
            </a:ext>
          </a:extLst>
        </xdr:cNvPr>
        <xdr:cNvPicPr>
          <a:picLocks noChangeAspect="1"/>
        </xdr:cNvPicPr>
      </xdr:nvPicPr>
      <xdr:blipFill>
        <a:blip xmlns:r="http://schemas.openxmlformats.org/officeDocument/2006/relationships" r:embed="rId5"/>
        <a:stretch>
          <a:fillRect/>
        </a:stretch>
      </xdr:blipFill>
      <xdr:spPr>
        <a:xfrm>
          <a:off x="4628992" y="8180906"/>
          <a:ext cx="554032" cy="583294"/>
        </a:xfrm>
        <a:prstGeom prst="rect">
          <a:avLst/>
        </a:prstGeom>
      </xdr:spPr>
    </xdr:pic>
    <xdr:clientData/>
  </xdr:twoCellAnchor>
  <xdr:twoCellAnchor editAs="oneCell">
    <xdr:from>
      <xdr:col>2</xdr:col>
      <xdr:colOff>229562</xdr:colOff>
      <xdr:row>12</xdr:row>
      <xdr:rowOff>217448</xdr:rowOff>
    </xdr:from>
    <xdr:to>
      <xdr:col>2</xdr:col>
      <xdr:colOff>670729</xdr:colOff>
      <xdr:row>12</xdr:row>
      <xdr:rowOff>774433</xdr:rowOff>
    </xdr:to>
    <xdr:pic>
      <xdr:nvPicPr>
        <xdr:cNvPr id="65" name="Imagen 12" descr="Generación de investigación de alta calidad">
          <a:extLst>
            <a:ext uri="{FF2B5EF4-FFF2-40B4-BE49-F238E27FC236}">
              <a16:creationId xmlns:a16="http://schemas.microsoft.com/office/drawing/2014/main" id="{5E5D3C57-B692-4DB7-AB25-D198C28910E0}"/>
            </a:ext>
          </a:extLst>
        </xdr:cNvPr>
        <xdr:cNvPicPr>
          <a:picLocks noChangeAspect="1"/>
        </xdr:cNvPicPr>
      </xdr:nvPicPr>
      <xdr:blipFill>
        <a:blip xmlns:r="http://schemas.openxmlformats.org/officeDocument/2006/relationships" r:embed="rId2"/>
        <a:stretch>
          <a:fillRect/>
        </a:stretch>
      </xdr:blipFill>
      <xdr:spPr>
        <a:xfrm>
          <a:off x="4476591" y="9720036"/>
          <a:ext cx="441167" cy="556985"/>
        </a:xfrm>
        <a:prstGeom prst="rect">
          <a:avLst/>
        </a:prstGeom>
      </xdr:spPr>
    </xdr:pic>
    <xdr:clientData/>
  </xdr:twoCellAnchor>
  <xdr:twoCellAnchor editAs="oneCell">
    <xdr:from>
      <xdr:col>2</xdr:col>
      <xdr:colOff>853225</xdr:colOff>
      <xdr:row>12</xdr:row>
      <xdr:rowOff>75933</xdr:rowOff>
    </xdr:from>
    <xdr:to>
      <xdr:col>2</xdr:col>
      <xdr:colOff>1260461</xdr:colOff>
      <xdr:row>12</xdr:row>
      <xdr:rowOff>510001</xdr:rowOff>
    </xdr:to>
    <xdr:pic>
      <xdr:nvPicPr>
        <xdr:cNvPr id="67" name="Imagen 13" descr="Grupos focales con carácter diferencial">
          <a:extLst>
            <a:ext uri="{FF2B5EF4-FFF2-40B4-BE49-F238E27FC236}">
              <a16:creationId xmlns:a16="http://schemas.microsoft.com/office/drawing/2014/main" id="{84C26D19-1553-4413-B4E7-9DC3DE6B6F89}"/>
            </a:ext>
          </a:extLst>
        </xdr:cNvPr>
        <xdr:cNvPicPr>
          <a:picLocks noChangeAspect="1"/>
        </xdr:cNvPicPr>
      </xdr:nvPicPr>
      <xdr:blipFill>
        <a:blip xmlns:r="http://schemas.openxmlformats.org/officeDocument/2006/relationships" r:embed="rId5"/>
        <a:stretch>
          <a:fillRect/>
        </a:stretch>
      </xdr:blipFill>
      <xdr:spPr>
        <a:xfrm>
          <a:off x="5100254" y="9578521"/>
          <a:ext cx="407236" cy="434068"/>
        </a:xfrm>
        <a:prstGeom prst="rect">
          <a:avLst/>
        </a:prstGeom>
      </xdr:spPr>
    </xdr:pic>
    <xdr:clientData/>
  </xdr:twoCellAnchor>
  <xdr:twoCellAnchor editAs="oneCell">
    <xdr:from>
      <xdr:col>2</xdr:col>
      <xdr:colOff>697647</xdr:colOff>
      <xdr:row>12</xdr:row>
      <xdr:rowOff>515442</xdr:rowOff>
    </xdr:from>
    <xdr:to>
      <xdr:col>2</xdr:col>
      <xdr:colOff>1015200</xdr:colOff>
      <xdr:row>12</xdr:row>
      <xdr:rowOff>906421</xdr:rowOff>
    </xdr:to>
    <xdr:pic>
      <xdr:nvPicPr>
        <xdr:cNvPr id="63" name="Imagen 14" descr="Icfes Rural">
          <a:extLst>
            <a:ext uri="{FF2B5EF4-FFF2-40B4-BE49-F238E27FC236}">
              <a16:creationId xmlns:a16="http://schemas.microsoft.com/office/drawing/2014/main" id="{739B0DE5-B0C3-49D7-A432-7FC436F1457F}"/>
            </a:ext>
          </a:extLst>
        </xdr:cNvPr>
        <xdr:cNvPicPr>
          <a:picLocks noChangeAspect="1"/>
        </xdr:cNvPicPr>
      </xdr:nvPicPr>
      <xdr:blipFill>
        <a:blip xmlns:r="http://schemas.openxmlformats.org/officeDocument/2006/relationships" r:embed="rId6"/>
        <a:stretch>
          <a:fillRect/>
        </a:stretch>
      </xdr:blipFill>
      <xdr:spPr>
        <a:xfrm>
          <a:off x="4944676" y="10018030"/>
          <a:ext cx="317553" cy="390979"/>
        </a:xfrm>
        <a:prstGeom prst="rect">
          <a:avLst/>
        </a:prstGeom>
      </xdr:spPr>
    </xdr:pic>
    <xdr:clientData/>
  </xdr:twoCellAnchor>
  <xdr:oneCellAnchor>
    <xdr:from>
      <xdr:col>2</xdr:col>
      <xdr:colOff>493086</xdr:colOff>
      <xdr:row>14</xdr:row>
      <xdr:rowOff>116298</xdr:rowOff>
    </xdr:from>
    <xdr:ext cx="473528" cy="602922"/>
    <xdr:pic>
      <xdr:nvPicPr>
        <xdr:cNvPr id="61" name="Imagen 15" descr="Icfes Rural">
          <a:extLst>
            <a:ext uri="{FF2B5EF4-FFF2-40B4-BE49-F238E27FC236}">
              <a16:creationId xmlns:a16="http://schemas.microsoft.com/office/drawing/2014/main" id="{3D9D85DA-5975-498E-815B-615462D6BC50}"/>
            </a:ext>
          </a:extLst>
        </xdr:cNvPr>
        <xdr:cNvPicPr>
          <a:picLocks noChangeAspect="1"/>
        </xdr:cNvPicPr>
      </xdr:nvPicPr>
      <xdr:blipFill>
        <a:blip xmlns:r="http://schemas.openxmlformats.org/officeDocument/2006/relationships" r:embed="rId6"/>
        <a:stretch>
          <a:fillRect/>
        </a:stretch>
      </xdr:blipFill>
      <xdr:spPr>
        <a:xfrm>
          <a:off x="4740115" y="11557504"/>
          <a:ext cx="473528" cy="602922"/>
        </a:xfrm>
        <a:prstGeom prst="rect">
          <a:avLst/>
        </a:prstGeom>
      </xdr:spPr>
    </xdr:pic>
    <xdr:clientData/>
  </xdr:oneCellAnchor>
  <xdr:twoCellAnchor editAs="oneCell">
    <xdr:from>
      <xdr:col>2</xdr:col>
      <xdr:colOff>259951</xdr:colOff>
      <xdr:row>13</xdr:row>
      <xdr:rowOff>187966</xdr:rowOff>
    </xdr:from>
    <xdr:to>
      <xdr:col>2</xdr:col>
      <xdr:colOff>697943</xdr:colOff>
      <xdr:row>13</xdr:row>
      <xdr:rowOff>735426</xdr:rowOff>
    </xdr:to>
    <xdr:pic>
      <xdr:nvPicPr>
        <xdr:cNvPr id="64" name="Imagen 16" descr="Generación de investigación de alta calidad">
          <a:extLst>
            <a:ext uri="{FF2B5EF4-FFF2-40B4-BE49-F238E27FC236}">
              <a16:creationId xmlns:a16="http://schemas.microsoft.com/office/drawing/2014/main" id="{2C497401-32CE-4FD6-BCC8-3D34C9026C73}"/>
            </a:ext>
          </a:extLst>
        </xdr:cNvPr>
        <xdr:cNvPicPr>
          <a:picLocks noChangeAspect="1"/>
        </xdr:cNvPicPr>
      </xdr:nvPicPr>
      <xdr:blipFill>
        <a:blip xmlns:r="http://schemas.openxmlformats.org/officeDocument/2006/relationships" r:embed="rId2"/>
        <a:stretch>
          <a:fillRect/>
        </a:stretch>
      </xdr:blipFill>
      <xdr:spPr>
        <a:xfrm>
          <a:off x="4506980" y="10631848"/>
          <a:ext cx="437992" cy="547460"/>
        </a:xfrm>
        <a:prstGeom prst="rect">
          <a:avLst/>
        </a:prstGeom>
      </xdr:spPr>
    </xdr:pic>
    <xdr:clientData/>
  </xdr:twoCellAnchor>
  <xdr:twoCellAnchor editAs="oneCell">
    <xdr:from>
      <xdr:col>2</xdr:col>
      <xdr:colOff>877264</xdr:colOff>
      <xdr:row>13</xdr:row>
      <xdr:rowOff>40101</xdr:rowOff>
    </xdr:from>
    <xdr:to>
      <xdr:col>2</xdr:col>
      <xdr:colOff>1279758</xdr:colOff>
      <xdr:row>13</xdr:row>
      <xdr:rowOff>477344</xdr:rowOff>
    </xdr:to>
    <xdr:pic>
      <xdr:nvPicPr>
        <xdr:cNvPr id="68" name="Imagen 17" descr="Grupos focales con carácter diferencial">
          <a:extLst>
            <a:ext uri="{FF2B5EF4-FFF2-40B4-BE49-F238E27FC236}">
              <a16:creationId xmlns:a16="http://schemas.microsoft.com/office/drawing/2014/main" id="{88605092-CF34-45CE-8D23-9E951CD62AD0}"/>
            </a:ext>
          </a:extLst>
        </xdr:cNvPr>
        <xdr:cNvPicPr>
          <a:picLocks noChangeAspect="1"/>
        </xdr:cNvPicPr>
      </xdr:nvPicPr>
      <xdr:blipFill>
        <a:blip xmlns:r="http://schemas.openxmlformats.org/officeDocument/2006/relationships" r:embed="rId5"/>
        <a:stretch>
          <a:fillRect/>
        </a:stretch>
      </xdr:blipFill>
      <xdr:spPr>
        <a:xfrm>
          <a:off x="5124293" y="10483983"/>
          <a:ext cx="402494" cy="437243"/>
        </a:xfrm>
        <a:prstGeom prst="rect">
          <a:avLst/>
        </a:prstGeom>
      </xdr:spPr>
    </xdr:pic>
    <xdr:clientData/>
  </xdr:twoCellAnchor>
  <xdr:twoCellAnchor editAs="oneCell">
    <xdr:from>
      <xdr:col>2</xdr:col>
      <xdr:colOff>718511</xdr:colOff>
      <xdr:row>13</xdr:row>
      <xdr:rowOff>485960</xdr:rowOff>
    </xdr:from>
    <xdr:to>
      <xdr:col>2</xdr:col>
      <xdr:colOff>1032889</xdr:colOff>
      <xdr:row>13</xdr:row>
      <xdr:rowOff>876939</xdr:rowOff>
    </xdr:to>
    <xdr:pic>
      <xdr:nvPicPr>
        <xdr:cNvPr id="62" name="Imagen 18" descr="Icfes Rural">
          <a:extLst>
            <a:ext uri="{FF2B5EF4-FFF2-40B4-BE49-F238E27FC236}">
              <a16:creationId xmlns:a16="http://schemas.microsoft.com/office/drawing/2014/main" id="{92484914-12A4-4EBC-872B-EA0FA92CB89A}"/>
            </a:ext>
          </a:extLst>
        </xdr:cNvPr>
        <xdr:cNvPicPr>
          <a:picLocks noChangeAspect="1"/>
        </xdr:cNvPicPr>
      </xdr:nvPicPr>
      <xdr:blipFill>
        <a:blip xmlns:r="http://schemas.openxmlformats.org/officeDocument/2006/relationships" r:embed="rId6"/>
        <a:stretch>
          <a:fillRect/>
        </a:stretch>
      </xdr:blipFill>
      <xdr:spPr>
        <a:xfrm>
          <a:off x="4965540" y="10929842"/>
          <a:ext cx="314378" cy="390979"/>
        </a:xfrm>
        <a:prstGeom prst="rect">
          <a:avLst/>
        </a:prstGeom>
      </xdr:spPr>
    </xdr:pic>
    <xdr:clientData/>
  </xdr:twoCellAnchor>
  <xdr:twoCellAnchor editAs="oneCell">
    <xdr:from>
      <xdr:col>2</xdr:col>
      <xdr:colOff>403732</xdr:colOff>
      <xdr:row>15</xdr:row>
      <xdr:rowOff>136711</xdr:rowOff>
    </xdr:from>
    <xdr:to>
      <xdr:col>2</xdr:col>
      <xdr:colOff>1139425</xdr:colOff>
      <xdr:row>15</xdr:row>
      <xdr:rowOff>734120</xdr:rowOff>
    </xdr:to>
    <xdr:pic>
      <xdr:nvPicPr>
        <xdr:cNvPr id="60" name="Imagen 19" descr="Habilitación Tecnológica">
          <a:extLst>
            <a:ext uri="{FF2B5EF4-FFF2-40B4-BE49-F238E27FC236}">
              <a16:creationId xmlns:a16="http://schemas.microsoft.com/office/drawing/2014/main" id="{547190C3-4CC7-4094-817A-9680B94CE021}"/>
            </a:ext>
          </a:extLst>
        </xdr:cNvPr>
        <xdr:cNvPicPr>
          <a:picLocks noChangeAspect="1"/>
        </xdr:cNvPicPr>
      </xdr:nvPicPr>
      <xdr:blipFill>
        <a:blip xmlns:r="http://schemas.openxmlformats.org/officeDocument/2006/relationships" r:embed="rId7"/>
        <a:stretch>
          <a:fillRect/>
        </a:stretch>
      </xdr:blipFill>
      <xdr:spPr>
        <a:xfrm>
          <a:off x="4650761" y="12339917"/>
          <a:ext cx="735693" cy="597409"/>
        </a:xfrm>
        <a:prstGeom prst="rect">
          <a:avLst/>
        </a:prstGeom>
      </xdr:spPr>
    </xdr:pic>
    <xdr:clientData/>
  </xdr:twoCellAnchor>
  <xdr:twoCellAnchor editAs="oneCell">
    <xdr:from>
      <xdr:col>2</xdr:col>
      <xdr:colOff>446342</xdr:colOff>
      <xdr:row>16</xdr:row>
      <xdr:rowOff>120701</xdr:rowOff>
    </xdr:from>
    <xdr:to>
      <xdr:col>2</xdr:col>
      <xdr:colOff>1090867</xdr:colOff>
      <xdr:row>16</xdr:row>
      <xdr:rowOff>748921</xdr:rowOff>
    </xdr:to>
    <xdr:pic>
      <xdr:nvPicPr>
        <xdr:cNvPr id="59" name="Imagen 20" descr="Modelo de costeo">
          <a:extLst>
            <a:ext uri="{FF2B5EF4-FFF2-40B4-BE49-F238E27FC236}">
              <a16:creationId xmlns:a16="http://schemas.microsoft.com/office/drawing/2014/main" id="{B46219A6-5CEC-4626-9425-BACF18AADB9F}"/>
            </a:ext>
          </a:extLst>
        </xdr:cNvPr>
        <xdr:cNvPicPr>
          <a:picLocks noChangeAspect="1"/>
        </xdr:cNvPicPr>
      </xdr:nvPicPr>
      <xdr:blipFill>
        <a:blip xmlns:r="http://schemas.openxmlformats.org/officeDocument/2006/relationships" r:embed="rId8"/>
        <a:stretch>
          <a:fillRect/>
        </a:stretch>
      </xdr:blipFill>
      <xdr:spPr>
        <a:xfrm>
          <a:off x="4693371" y="13108319"/>
          <a:ext cx="644525" cy="628220"/>
        </a:xfrm>
        <a:prstGeom prst="rect">
          <a:avLst/>
        </a:prstGeom>
      </xdr:spPr>
    </xdr:pic>
    <xdr:clientData/>
  </xdr:twoCellAnchor>
  <xdr:twoCellAnchor editAs="oneCell">
    <xdr:from>
      <xdr:col>2</xdr:col>
      <xdr:colOff>389915</xdr:colOff>
      <xdr:row>17</xdr:row>
      <xdr:rowOff>21486</xdr:rowOff>
    </xdr:from>
    <xdr:to>
      <xdr:col>2</xdr:col>
      <xdr:colOff>1091647</xdr:colOff>
      <xdr:row>17</xdr:row>
      <xdr:rowOff>679795</xdr:rowOff>
    </xdr:to>
    <xdr:pic>
      <xdr:nvPicPr>
        <xdr:cNvPr id="57" name="Imagen 21" descr="Nuevo Modelo Operativo MIPG/SIG (FURAG)">
          <a:extLst>
            <a:ext uri="{FF2B5EF4-FFF2-40B4-BE49-F238E27FC236}">
              <a16:creationId xmlns:a16="http://schemas.microsoft.com/office/drawing/2014/main" id="{CA5E76CD-5C64-40FA-A852-3E7CDB5201E6}"/>
            </a:ext>
          </a:extLst>
        </xdr:cNvPr>
        <xdr:cNvPicPr>
          <a:picLocks noChangeAspect="1"/>
        </xdr:cNvPicPr>
      </xdr:nvPicPr>
      <xdr:blipFill>
        <a:blip xmlns:r="http://schemas.openxmlformats.org/officeDocument/2006/relationships" r:embed="rId9"/>
        <a:stretch>
          <a:fillRect/>
        </a:stretch>
      </xdr:blipFill>
      <xdr:spPr>
        <a:xfrm>
          <a:off x="4636944" y="13916780"/>
          <a:ext cx="701732" cy="658309"/>
        </a:xfrm>
        <a:prstGeom prst="rect">
          <a:avLst/>
        </a:prstGeom>
      </xdr:spPr>
    </xdr:pic>
    <xdr:clientData/>
  </xdr:twoCellAnchor>
  <xdr:twoCellAnchor editAs="oneCell">
    <xdr:from>
      <xdr:col>2</xdr:col>
      <xdr:colOff>388653</xdr:colOff>
      <xdr:row>18</xdr:row>
      <xdr:rowOff>37338</xdr:rowOff>
    </xdr:from>
    <xdr:to>
      <xdr:col>2</xdr:col>
      <xdr:colOff>1090385</xdr:colOff>
      <xdr:row>18</xdr:row>
      <xdr:rowOff>689297</xdr:rowOff>
    </xdr:to>
    <xdr:pic>
      <xdr:nvPicPr>
        <xdr:cNvPr id="56" name="Imagen 22" descr="Nuevo Modelo Operativo MIPG/SIG (FURAG)">
          <a:extLst>
            <a:ext uri="{FF2B5EF4-FFF2-40B4-BE49-F238E27FC236}">
              <a16:creationId xmlns:a16="http://schemas.microsoft.com/office/drawing/2014/main" id="{4A57C378-C1D2-41E2-86F0-F4A3D85D74FF}"/>
            </a:ext>
          </a:extLst>
        </xdr:cNvPr>
        <xdr:cNvPicPr>
          <a:picLocks noChangeAspect="1"/>
        </xdr:cNvPicPr>
      </xdr:nvPicPr>
      <xdr:blipFill>
        <a:blip xmlns:r="http://schemas.openxmlformats.org/officeDocument/2006/relationships" r:embed="rId9"/>
        <a:stretch>
          <a:fillRect/>
        </a:stretch>
      </xdr:blipFill>
      <xdr:spPr>
        <a:xfrm>
          <a:off x="4635682" y="14683426"/>
          <a:ext cx="701732" cy="651959"/>
        </a:xfrm>
        <a:prstGeom prst="rect">
          <a:avLst/>
        </a:prstGeom>
      </xdr:spPr>
    </xdr:pic>
    <xdr:clientData/>
  </xdr:twoCellAnchor>
  <xdr:twoCellAnchor editAs="oneCell">
    <xdr:from>
      <xdr:col>2</xdr:col>
      <xdr:colOff>419265</xdr:colOff>
      <xdr:row>19</xdr:row>
      <xdr:rowOff>68876</xdr:rowOff>
    </xdr:from>
    <xdr:to>
      <xdr:col>2</xdr:col>
      <xdr:colOff>1050864</xdr:colOff>
      <xdr:row>20</xdr:row>
      <xdr:rowOff>1899</xdr:rowOff>
    </xdr:to>
    <xdr:pic>
      <xdr:nvPicPr>
        <xdr:cNvPr id="55" name="Imagen 23" descr="Nuevo Modelo Operativo MIPG/SIG (FURAG)">
          <a:extLst>
            <a:ext uri="{FF2B5EF4-FFF2-40B4-BE49-F238E27FC236}">
              <a16:creationId xmlns:a16="http://schemas.microsoft.com/office/drawing/2014/main" id="{D9862AD1-C56D-4618-B4B5-1C8A2E3D0124}"/>
            </a:ext>
          </a:extLst>
        </xdr:cNvPr>
        <xdr:cNvPicPr>
          <a:picLocks noChangeAspect="1"/>
        </xdr:cNvPicPr>
      </xdr:nvPicPr>
      <xdr:blipFill>
        <a:blip xmlns:r="http://schemas.openxmlformats.org/officeDocument/2006/relationships" r:embed="rId9"/>
        <a:stretch>
          <a:fillRect/>
        </a:stretch>
      </xdr:blipFill>
      <xdr:spPr>
        <a:xfrm>
          <a:off x="4666294" y="15454552"/>
          <a:ext cx="631599" cy="583967"/>
        </a:xfrm>
        <a:prstGeom prst="rect">
          <a:avLst/>
        </a:prstGeom>
      </xdr:spPr>
    </xdr:pic>
    <xdr:clientData/>
  </xdr:twoCellAnchor>
  <xdr:twoCellAnchor editAs="oneCell">
    <xdr:from>
      <xdr:col>2</xdr:col>
      <xdr:colOff>522410</xdr:colOff>
      <xdr:row>20</xdr:row>
      <xdr:rowOff>59582</xdr:rowOff>
    </xdr:from>
    <xdr:to>
      <xdr:col>2</xdr:col>
      <xdr:colOff>966986</xdr:colOff>
      <xdr:row>20</xdr:row>
      <xdr:rowOff>524336</xdr:rowOff>
    </xdr:to>
    <xdr:pic>
      <xdr:nvPicPr>
        <xdr:cNvPr id="53" name="Imagen 24" descr="Sostenibilidad">
          <a:extLst>
            <a:ext uri="{FF2B5EF4-FFF2-40B4-BE49-F238E27FC236}">
              <a16:creationId xmlns:a16="http://schemas.microsoft.com/office/drawing/2014/main" id="{9D7FE90F-9F4E-485C-9E8C-1BF86AA6DDFE}"/>
            </a:ext>
          </a:extLst>
        </xdr:cNvPr>
        <xdr:cNvPicPr>
          <a:picLocks noChangeAspect="1"/>
        </xdr:cNvPicPr>
      </xdr:nvPicPr>
      <xdr:blipFill>
        <a:blip xmlns:r="http://schemas.openxmlformats.org/officeDocument/2006/relationships" r:embed="rId10"/>
        <a:stretch>
          <a:fillRect/>
        </a:stretch>
      </xdr:blipFill>
      <xdr:spPr>
        <a:xfrm>
          <a:off x="4769439" y="16095200"/>
          <a:ext cx="444576" cy="464754"/>
        </a:xfrm>
        <a:prstGeom prst="rect">
          <a:avLst/>
        </a:prstGeom>
      </xdr:spPr>
    </xdr:pic>
    <xdr:clientData/>
  </xdr:twoCellAnchor>
  <xdr:oneCellAnchor>
    <xdr:from>
      <xdr:col>2</xdr:col>
      <xdr:colOff>528799</xdr:colOff>
      <xdr:row>21</xdr:row>
      <xdr:rowOff>102493</xdr:rowOff>
    </xdr:from>
    <xdr:ext cx="452697" cy="473927"/>
    <xdr:pic>
      <xdr:nvPicPr>
        <xdr:cNvPr id="52" name="Imagen 25" descr="Sostenibilidad">
          <a:extLst>
            <a:ext uri="{FF2B5EF4-FFF2-40B4-BE49-F238E27FC236}">
              <a16:creationId xmlns:a16="http://schemas.microsoft.com/office/drawing/2014/main" id="{0A2D6063-0179-4879-83B2-63FFE9A3C11B}"/>
            </a:ext>
          </a:extLst>
        </xdr:cNvPr>
        <xdr:cNvPicPr>
          <a:picLocks noChangeAspect="1"/>
        </xdr:cNvPicPr>
      </xdr:nvPicPr>
      <xdr:blipFill>
        <a:blip xmlns:r="http://schemas.openxmlformats.org/officeDocument/2006/relationships" r:embed="rId10"/>
        <a:stretch>
          <a:fillRect/>
        </a:stretch>
      </xdr:blipFill>
      <xdr:spPr>
        <a:xfrm>
          <a:off x="4775828" y="16732022"/>
          <a:ext cx="452697" cy="473927"/>
        </a:xfrm>
        <a:prstGeom prst="rect">
          <a:avLst/>
        </a:prstGeom>
      </xdr:spPr>
    </xdr:pic>
    <xdr:clientData/>
  </xdr:oneCellAnchor>
  <xdr:twoCellAnchor editAs="oneCell">
    <xdr:from>
      <xdr:col>2</xdr:col>
      <xdr:colOff>273756</xdr:colOff>
      <xdr:row>22</xdr:row>
      <xdr:rowOff>127805</xdr:rowOff>
    </xdr:from>
    <xdr:to>
      <xdr:col>2</xdr:col>
      <xdr:colOff>836267</xdr:colOff>
      <xdr:row>22</xdr:row>
      <xdr:rowOff>601732</xdr:rowOff>
    </xdr:to>
    <xdr:pic>
      <xdr:nvPicPr>
        <xdr:cNvPr id="51" name="Imagen 26" descr="Gestión de Proyectos">
          <a:extLst>
            <a:ext uri="{FF2B5EF4-FFF2-40B4-BE49-F238E27FC236}">
              <a16:creationId xmlns:a16="http://schemas.microsoft.com/office/drawing/2014/main" id="{13DC9371-EC6F-49D0-9600-D46CBBB786A8}"/>
            </a:ext>
          </a:extLst>
        </xdr:cNvPr>
        <xdr:cNvPicPr>
          <a:picLocks noChangeAspect="1"/>
        </xdr:cNvPicPr>
      </xdr:nvPicPr>
      <xdr:blipFill>
        <a:blip xmlns:r="http://schemas.openxmlformats.org/officeDocument/2006/relationships" r:embed="rId11"/>
        <a:stretch>
          <a:fillRect/>
        </a:stretch>
      </xdr:blipFill>
      <xdr:spPr>
        <a:xfrm>
          <a:off x="4520785" y="17351246"/>
          <a:ext cx="562511" cy="473927"/>
        </a:xfrm>
        <a:prstGeom prst="rect">
          <a:avLst/>
        </a:prstGeom>
      </xdr:spPr>
    </xdr:pic>
    <xdr:clientData/>
  </xdr:twoCellAnchor>
  <xdr:twoCellAnchor editAs="oneCell">
    <xdr:from>
      <xdr:col>2</xdr:col>
      <xdr:colOff>245877</xdr:colOff>
      <xdr:row>23</xdr:row>
      <xdr:rowOff>174269</xdr:rowOff>
    </xdr:from>
    <xdr:to>
      <xdr:col>2</xdr:col>
      <xdr:colOff>748407</xdr:colOff>
      <xdr:row>23</xdr:row>
      <xdr:rowOff>593911</xdr:rowOff>
    </xdr:to>
    <xdr:pic>
      <xdr:nvPicPr>
        <xdr:cNvPr id="50" name="Imagen 27" descr="Gestión de Proyectos">
          <a:extLst>
            <a:ext uri="{FF2B5EF4-FFF2-40B4-BE49-F238E27FC236}">
              <a16:creationId xmlns:a16="http://schemas.microsoft.com/office/drawing/2014/main" id="{8628D3F5-C945-4D2B-A51A-F5F094469683}"/>
            </a:ext>
          </a:extLst>
        </xdr:cNvPr>
        <xdr:cNvPicPr>
          <a:picLocks noChangeAspect="1"/>
        </xdr:cNvPicPr>
      </xdr:nvPicPr>
      <xdr:blipFill>
        <a:blip xmlns:r="http://schemas.openxmlformats.org/officeDocument/2006/relationships" r:embed="rId11"/>
        <a:stretch>
          <a:fillRect/>
        </a:stretch>
      </xdr:blipFill>
      <xdr:spPr>
        <a:xfrm>
          <a:off x="4492906" y="18383828"/>
          <a:ext cx="502530" cy="419642"/>
        </a:xfrm>
        <a:prstGeom prst="rect">
          <a:avLst/>
        </a:prstGeom>
      </xdr:spPr>
    </xdr:pic>
    <xdr:clientData/>
  </xdr:twoCellAnchor>
  <xdr:twoCellAnchor editAs="oneCell">
    <xdr:from>
      <xdr:col>2</xdr:col>
      <xdr:colOff>795618</xdr:colOff>
      <xdr:row>23</xdr:row>
      <xdr:rowOff>151171</xdr:rowOff>
    </xdr:from>
    <xdr:to>
      <xdr:col>2</xdr:col>
      <xdr:colOff>1278255</xdr:colOff>
      <xdr:row>23</xdr:row>
      <xdr:rowOff>640141</xdr:rowOff>
    </xdr:to>
    <xdr:pic>
      <xdr:nvPicPr>
        <xdr:cNvPr id="49" name="Imagen 28" descr="Estrategia Comercial (Internacionalización)">
          <a:extLst>
            <a:ext uri="{FF2B5EF4-FFF2-40B4-BE49-F238E27FC236}">
              <a16:creationId xmlns:a16="http://schemas.microsoft.com/office/drawing/2014/main" id="{F4364F0E-75D1-477D-BEB7-315A8B3FDDB9}"/>
            </a:ext>
          </a:extLst>
        </xdr:cNvPr>
        <xdr:cNvPicPr>
          <a:picLocks noChangeAspect="1"/>
        </xdr:cNvPicPr>
      </xdr:nvPicPr>
      <xdr:blipFill>
        <a:blip xmlns:r="http://schemas.openxmlformats.org/officeDocument/2006/relationships" r:embed="rId3"/>
        <a:stretch>
          <a:fillRect/>
        </a:stretch>
      </xdr:blipFill>
      <xdr:spPr>
        <a:xfrm>
          <a:off x="5042647" y="18360730"/>
          <a:ext cx="482637" cy="488970"/>
        </a:xfrm>
        <a:prstGeom prst="rect">
          <a:avLst/>
        </a:prstGeom>
      </xdr:spPr>
    </xdr:pic>
    <xdr:clientData/>
  </xdr:twoCellAnchor>
  <xdr:twoCellAnchor editAs="oneCell">
    <xdr:from>
      <xdr:col>2</xdr:col>
      <xdr:colOff>837436</xdr:colOff>
      <xdr:row>22</xdr:row>
      <xdr:rowOff>118647</xdr:rowOff>
    </xdr:from>
    <xdr:to>
      <xdr:col>2</xdr:col>
      <xdr:colOff>1279618</xdr:colOff>
      <xdr:row>22</xdr:row>
      <xdr:rowOff>613967</xdr:rowOff>
    </xdr:to>
    <xdr:pic>
      <xdr:nvPicPr>
        <xdr:cNvPr id="48" name="Imagen 29" descr="Estrategia Comercial (Internacionalización)">
          <a:extLst>
            <a:ext uri="{FF2B5EF4-FFF2-40B4-BE49-F238E27FC236}">
              <a16:creationId xmlns:a16="http://schemas.microsoft.com/office/drawing/2014/main" id="{9E5A217B-9E67-4BBC-88E0-376CDDEFF41A}"/>
            </a:ext>
          </a:extLst>
        </xdr:cNvPr>
        <xdr:cNvPicPr>
          <a:picLocks noChangeAspect="1"/>
        </xdr:cNvPicPr>
      </xdr:nvPicPr>
      <xdr:blipFill>
        <a:blip xmlns:r="http://schemas.openxmlformats.org/officeDocument/2006/relationships" r:embed="rId3"/>
        <a:stretch>
          <a:fillRect/>
        </a:stretch>
      </xdr:blipFill>
      <xdr:spPr>
        <a:xfrm>
          <a:off x="5084465" y="17342088"/>
          <a:ext cx="442182" cy="495320"/>
        </a:xfrm>
        <a:prstGeom prst="rect">
          <a:avLst/>
        </a:prstGeom>
      </xdr:spPr>
    </xdr:pic>
    <xdr:clientData/>
  </xdr:twoCellAnchor>
  <xdr:twoCellAnchor editAs="oneCell">
    <xdr:from>
      <xdr:col>2</xdr:col>
      <xdr:colOff>440036</xdr:colOff>
      <xdr:row>3</xdr:row>
      <xdr:rowOff>82814</xdr:rowOff>
    </xdr:from>
    <xdr:to>
      <xdr:col>2</xdr:col>
      <xdr:colOff>1044647</xdr:colOff>
      <xdr:row>3</xdr:row>
      <xdr:rowOff>887098</xdr:rowOff>
    </xdr:to>
    <xdr:pic>
      <xdr:nvPicPr>
        <xdr:cNvPr id="44" name="Imagen 30" descr="Divulgación y promoción de investigación">
          <a:extLst>
            <a:ext uri="{FF2B5EF4-FFF2-40B4-BE49-F238E27FC236}">
              <a16:creationId xmlns:a16="http://schemas.microsoft.com/office/drawing/2014/main" id="{57E101A4-33DA-49BF-A612-D3BF1C0902DE}"/>
            </a:ext>
          </a:extLst>
        </xdr:cNvPr>
        <xdr:cNvPicPr>
          <a:picLocks noChangeAspect="1"/>
        </xdr:cNvPicPr>
      </xdr:nvPicPr>
      <xdr:blipFill>
        <a:blip xmlns:r="http://schemas.openxmlformats.org/officeDocument/2006/relationships" r:embed="rId12"/>
        <a:stretch>
          <a:fillRect/>
        </a:stretch>
      </xdr:blipFill>
      <xdr:spPr>
        <a:xfrm>
          <a:off x="4687065" y="2055049"/>
          <a:ext cx="604611" cy="8042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262947</xdr:colOff>
      <xdr:row>0</xdr:row>
      <xdr:rowOff>28287</xdr:rowOff>
    </xdr:from>
    <xdr:to>
      <xdr:col>1</xdr:col>
      <xdr:colOff>1187161</xdr:colOff>
      <xdr:row>0</xdr:row>
      <xdr:rowOff>733108</xdr:rowOff>
    </xdr:to>
    <xdr:pic>
      <xdr:nvPicPr>
        <xdr:cNvPr id="5" name="Imagen 1" descr="Logo Icfes">
          <a:extLst>
            <a:ext uri="{FF2B5EF4-FFF2-40B4-BE49-F238E27FC236}">
              <a16:creationId xmlns:a16="http://schemas.microsoft.com/office/drawing/2014/main" id="{CAAD3756-159A-43FE-9C2E-73B8A816724F}"/>
            </a:ext>
          </a:extLst>
        </xdr:cNvPr>
        <xdr:cNvPicPr>
          <a:picLocks noChangeAspect="1"/>
        </xdr:cNvPicPr>
      </xdr:nvPicPr>
      <xdr:blipFill>
        <a:blip xmlns:r="http://schemas.openxmlformats.org/officeDocument/2006/relationships" r:embed="rId1"/>
        <a:stretch>
          <a:fillRect/>
        </a:stretch>
      </xdr:blipFill>
      <xdr:spPr>
        <a:xfrm>
          <a:off x="262947" y="28287"/>
          <a:ext cx="2057689" cy="70482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aniel Mauricio Briceño Bautista" id="{2CC84F30-7D13-4D61-97DD-4033DCF414A2}" userId="S::dbriceno@icfes.gov.co::a46c6319-1a14-42f4-a7ad-fa20bf4bec50"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vier Andres Nino Parrado" refreshedDate="45308.421588194447" createdVersion="8" refreshedVersion="8" minRefreshableVersion="3" recordCount="262" xr:uid="{89159603-99F0-428F-8942-5F894C896227}">
  <cacheSource type="worksheet">
    <worksheetSource ref="A3:R111" sheet="PAI 2024 V2"/>
  </cacheSource>
  <cacheFields count="28">
    <cacheField name="CÓDIGO" numFmtId="0">
      <sharedItems containsBlank="1"/>
    </cacheField>
    <cacheField name="Dependencia " numFmtId="0">
      <sharedItems/>
    </cacheField>
    <cacheField name="Perspectiva" numFmtId="0">
      <sharedItems/>
    </cacheField>
    <cacheField name="Objetivo Estratégico " numFmtId="0">
      <sharedItems/>
    </cacheField>
    <cacheField name="Iniciativa estratégica" numFmtId="0">
      <sharedItems/>
    </cacheField>
    <cacheField name="Indicador" numFmtId="0">
      <sharedItems count="23">
        <s v="Indice de alcance y participación en campañas de divulgación"/>
        <s v="Categorización del grupo de investigación del Icfes"/>
        <s v="Índice de satisfacción de grupos específicos respecto a los procesos de evaluación."/>
        <s v="Índice de Gestión y Desempeño"/>
        <s v="% de avance en la Definición de Tarifas diferenciales en pruebas de Estado"/>
        <s v="% de Avance en la Definición del Modelo de Costeo del ICFES"/>
        <s v="% de Avance en la implementación de Proyecto de Habilitación Tecnológica."/>
        <s v="% de Avance en la implementación del Proyecto Territorial el ICFES se Acerca a la Región"/>
        <s v="% de avance en la integración de los sistemas de gestión del instituto"/>
        <s v="% de proyectos que incluyen la medición de satisfacción diferencial"/>
        <s v="Nivel de satisfacción de los Colaboradores en relación con los procesos internos y la comunicación organizacional."/>
        <s v="% de Implementación del Ranking de la Calidad de la Educación"/>
        <s v="% de Implementación en el Proyecto Prepárate con el ICFES"/>
        <s v="% de ingresos provenientes de negocios comerciales"/>
        <s v="Cantidad de eventos nacionales e internacionales  en los que ha participado el instituto durante el Periodo"/>
        <s v="Cantidad de Informes Generados que cuentan con carácter diferencial y territorial"/>
        <s v="Cantidad de nuevas Alianzas o Convenio nacionales, territoriales e internacionales generados durante el Periodo"/>
        <s v="Crecimiento anual en ingresos provenientes de pruebas de estado y negocios comerciales"/>
        <s v="Número de informes y publicaciones que comunican los resultados de investigaciones aplicadas que han sido usados para mejorar la calidad de la educación."/>
        <s v="Número de investigaciones aplicadas realizadas que incluyan enfoque diferencial en colaboración con instituciones locales."/>
        <s v="Participación en eventos educativos y sociales para difundir conocimientos y resultados."/>
        <s v="Porcentaje de proyectos que incluyen mediciones con enfoque diferencial"/>
        <s v="Porcentaje de proyectos que incluyen mediciones con enfoque Territorial"/>
      </sharedItems>
    </cacheField>
    <cacheField name="Actividad" numFmtId="0">
      <sharedItems longText="1"/>
    </cacheField>
    <cacheField name="Responsable" numFmtId="0">
      <sharedItems/>
    </cacheField>
    <cacheField name="Fecha Inicio" numFmtId="14">
      <sharedItems containsSemiMixedTypes="0" containsNonDate="0" containsDate="1" containsString="0" minDate="2024-01-01T00:00:00" maxDate="2024-11-03T00:00:00"/>
    </cacheField>
    <cacheField name="Fecha Fin " numFmtId="14">
      <sharedItems containsSemiMixedTypes="0" containsNonDate="0" containsDate="1" containsString="0" minDate="2024-02-28T00:00:00" maxDate="2025-01-01T00:00:00"/>
    </cacheField>
    <cacheField name="Evidencia" numFmtId="0">
      <sharedItems/>
    </cacheField>
    <cacheField name="Meta 2024" numFmtId="0">
      <sharedItems containsString="0" containsBlank="1" containsNumber="1" containsInteger="1" minValue="3" maxValue="30"/>
    </cacheField>
    <cacheField name="Meta Trimestre 1" numFmtId="9">
      <sharedItems containsSemiMixedTypes="0" containsString="0" containsNumber="1" minValue="0" maxValue="1"/>
    </cacheField>
    <cacheField name="Evidencia Trimestre 1" numFmtId="9">
      <sharedItems containsNonDate="0" containsString="0" containsBlank="1"/>
    </cacheField>
    <cacheField name="Meta Trimestre 2" numFmtId="9">
      <sharedItems containsSemiMixedTypes="0" containsString="0" containsNumber="1" minValue="0" maxValue="1"/>
    </cacheField>
    <cacheField name="Evidencia Trimestre 2" numFmtId="9">
      <sharedItems containsNonDate="0" containsString="0" containsBlank="1"/>
    </cacheField>
    <cacheField name="Meta Trimestre 3" numFmtId="9">
      <sharedItems containsSemiMixedTypes="0" containsString="0" containsNumber="1" minValue="0" maxValue="1"/>
    </cacheField>
    <cacheField name="Evidencia Trimestre 3" numFmtId="9">
      <sharedItems containsNonDate="0" containsString="0" containsBlank="1"/>
    </cacheField>
    <cacheField name="Meta Trimestre 4" numFmtId="9">
      <sharedItems containsSemiMixedTypes="0" containsString="0" containsNumber="1" minValue="0" maxValue="1"/>
    </cacheField>
    <cacheField name="Evidencia Trimestre 4" numFmtId="9">
      <sharedItems containsNonDate="0" containsString="0" containsBlank="1"/>
    </cacheField>
    <cacheField name="Procede:" numFmtId="9">
      <sharedItems/>
    </cacheField>
    <cacheField name="Origen de formulación" numFmtId="0">
      <sharedItems/>
    </cacheField>
    <cacheField name="Políticas De Gestión Y Desempeño " numFmtId="0">
      <sharedItems/>
    </cacheField>
    <cacheField name="Políticas De Gestión Y Desempeño 2" numFmtId="0">
      <sharedItems/>
    </cacheField>
    <cacheField name="Políticas De Gestión Y Desempeño 3" numFmtId="0">
      <sharedItems containsBlank="1"/>
    </cacheField>
    <cacheField name="Planes Institucionales " numFmtId="0">
      <sharedItems containsBlank="1"/>
    </cacheField>
    <cacheField name="Fuente De Financiación " numFmtId="0">
      <sharedItems/>
    </cacheField>
    <cacheField name="Proyecto De Inversió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2">
  <r>
    <s v="PAI-DE1"/>
    <s v="Dirección de Evaluación"/>
    <s v="Misional"/>
    <s v="OBJ3: Consolidar y potenciar las relaciones estratégicas con el sector educativo y diversas partes interesadas"/>
    <s v="Posicionamiento del Instituto como un referente destacado en la generación de información clave para la toma de decisiones"/>
    <x v="0"/>
    <s v="Elaborar y consolidar los informes de resultados de aplicación piloto de Clima escolar en las pruebas de Estado durante la vigencia 2024._x000a__x000a_Informe de resultados de aplicación de cuestionarios auxiliares, del 18 de enero a 30 de junio de 2024."/>
    <s v="Director de la Dirección de Evaluación"/>
    <d v="2024-03-01T00:00:00"/>
    <d v="2024-12-31T00:00:00"/>
    <s v="Ficha técnica, armado de prueba, construcción de ítems e informes de resultados de aplicación piloto Saber 11A y 11B_x000a__x000a_Informe Nacional de Resultados saber 3579 (capítulo de Cuestionarios Auxiliares)"/>
    <m/>
    <n v="0"/>
    <m/>
    <n v="1"/>
    <m/>
    <n v="0"/>
    <m/>
    <n v="0"/>
    <m/>
    <s v="Según la descripción de la actividad, se pueden constituir las siguientes metas"/>
    <s v="Formulación propia de la dependencia"/>
    <s v="1. Planeación Institucional"/>
    <s v="No Aplica"/>
    <s v="No Aplica"/>
    <s v="Plan Anual de Adquisiciones  "/>
    <s v="Operación Comercial"/>
    <s v="-"/>
  </r>
  <r>
    <s v="PAI-DE4"/>
    <s v="Dirección de Evaluación"/>
    <s v="Misional"/>
    <s v="OBJ5:Incentivar la investigación, el uso y aplicación de los Datos y la Información generada, con enfoque Diferencial y territorial "/>
    <s v="Generación de investigación de alta calidad con enfoque diferencial y Territorial"/>
    <x v="1"/>
    <s v="Gestión y seguimiento de las innovaciones que se generen al interior del Icfes con una perspectiva de investigación y desarrollo."/>
    <s v="Director de la Dirección de Evaluación"/>
    <d v="2024-01-18T00:00:00"/>
    <d v="2024-12-31T00:00:00"/>
    <s v="Informes de avance de gestión y seguimiento de productos de innovación en el marco del Laboratorio"/>
    <m/>
    <n v="0"/>
    <m/>
    <n v="0"/>
    <m/>
    <n v="0"/>
    <m/>
    <n v="0"/>
    <m/>
    <s v="Pregunta al Area"/>
    <s v="Formulación propia de la dependencia"/>
    <s v="1. Planeación Institucional"/>
    <s v="No Aplica"/>
    <s v="No Aplica"/>
    <s v="Plan Anual de Adquisiciones  "/>
    <s v="Inversión"/>
    <s v="Fortalecimiento Servicios de Evaluación"/>
  </r>
  <r>
    <s v="PAI-SE1"/>
    <s v="Subdirección de Estadísticas"/>
    <s v="Misional"/>
    <s v="OBJ4:Fortalecer los procesos de evaluación para abordar de manera efectiva las particularidades y necesidades específicas con carácter diferencial"/>
    <s v="Implementación Proceso de Medición de Satisfacción a grupos focales con carácter diferencial "/>
    <x v="2"/>
    <s v="Realizar la calificación de las pruebas de Estado Saber 11, Presaber, Insor, Validantes, Saber Pro y Saber TyT mediante estándares estadístico y psicométricos que respalda decisiones informadas en el ámbito educativo."/>
    <s v="Subdirector de la Subdirección de Estadísticas "/>
    <d v="2024-01-01T00:00:00"/>
    <d v="2024-12-31T00:00:00"/>
    <s v="Informe con las discusiones y propuestas de mejora sugeridas por los expertos._x000a__x000a_Materiales de apoyo utilizados durante la presentación."/>
    <m/>
    <n v="0"/>
    <m/>
    <n v="0"/>
    <m/>
    <n v="0"/>
    <m/>
    <n v="0"/>
    <m/>
    <s v="Pregunta al Area"/>
    <s v="Formulación propia de la dependencia"/>
    <s v="17.Gestión de la información estadística"/>
    <s v="No Aplica"/>
    <s v="No Aplica"/>
    <s v="No Aplica"/>
    <s v="Operación Comercial"/>
    <s v="-"/>
  </r>
  <r>
    <s v="PAI-SE2"/>
    <s v="Subdirección de Estadísticas"/>
    <s v="Misional"/>
    <s v="OBJ4:Fortalecer los procesos de evaluación para abordar de manera efectiva las particularidades y necesidades específicas con carácter diferencial"/>
    <s v="Implementación Proceso de Medición de Satisfacción a grupos focales con carácter diferencial "/>
    <x v="2"/>
    <s v="Generar espacios de intercambio con expertos con el fin de presentar, discutir y recopilar información relevante que contribuya a la mejora continua de las metodologías de calificación de pruebas o exámenes aplicados por el ICFES."/>
    <s v="Subdirector de la Subdirección de Estadísticas "/>
    <d v="2024-07-01T00:00:00"/>
    <d v="2024-12-31T00:00:00"/>
    <s v="Informe de seguimiento trimestral._x000a_Productos de la operación estadística._x000a__x000a_Informe semestral de la implementación de la política de gestión de información estadística."/>
    <m/>
    <n v="0"/>
    <m/>
    <n v="0"/>
    <m/>
    <n v="0"/>
    <m/>
    <n v="0"/>
    <m/>
    <s v="Pregunta al Area"/>
    <s v="Plan de Brechas MIPG"/>
    <s v="15.Gestión del conocimiento y la innovación"/>
    <s v="17.Gestión de la información estadística"/>
    <s v="No Aplica"/>
    <s v="No Aplica"/>
    <s v="Operación Comercial"/>
    <s v="-"/>
  </r>
  <r>
    <s v="PAI-SE3"/>
    <s v="Subdirección de Estadísticas"/>
    <s v="Desarrollo Organizacional"/>
    <s v="OBJ7:Mejorar la eficiencia operativa y la calidad en la gestión interna."/>
    <s v="Implementación del Modelo integrado de Planeación y Gestión."/>
    <x v="3"/>
    <s v="Realizar revisión de los indicadores disponibles en el SICODE, que pueden ser de utilidad para apoyar en la medición de los objetivos del PEI, PAI y Plan Sectorial, y establecer límites y alcances"/>
    <s v="Subdirector de la Subdirección de Estadísticas "/>
    <d v="2024-03-03T00:00:00"/>
    <d v="2024-09-30T00:00:00"/>
    <s v="Documento con los indicadores seleccionados "/>
    <m/>
    <n v="0"/>
    <m/>
    <n v="0"/>
    <m/>
    <n v="0"/>
    <m/>
    <n v="0"/>
    <m/>
    <s v="Pregunta al Area"/>
    <s v="Plan de Brechas MIPG"/>
    <s v="17.Gestión de la información estadística"/>
    <s v="17.Gestión de la información estadística"/>
    <s v="No Aplica"/>
    <s v="No Aplica"/>
    <s v="Operación Comercial"/>
    <s v="-"/>
  </r>
  <r>
    <s v="PAI-SE4"/>
    <s v="Subdirección de Estadísticas"/>
    <s v="Desarrollo Organizacional"/>
    <s v="OBJ7:Mejorar la eficiencia operativa y la calidad en la gestión interna."/>
    <s v="Implementación del Modelo integrado de Planeación y Gestión."/>
    <x v="3"/>
    <s v="Revisar y establecer el cronograma de trabajo para implementar la metodología de planes estadísticos definida por el DANE "/>
    <s v="Subdirector de la Subdirección de Estadísticas "/>
    <d v="2024-03-11T00:00:00"/>
    <d v="2024-04-25T00:00:00"/>
    <s v="Cronograma de trabajo"/>
    <m/>
    <n v="0"/>
    <m/>
    <n v="0"/>
    <m/>
    <n v="0"/>
    <m/>
    <n v="0"/>
    <m/>
    <s v="Pregunta al Area"/>
    <s v="Plan de Brechas MIPG"/>
    <s v="17.Gestión de la información estadística"/>
    <s v="17.Gestión de la información estadística"/>
    <s v="No Aplica"/>
    <s v="No Aplica"/>
    <s v="Operación Comercial"/>
    <s v="-"/>
  </r>
  <r>
    <s v="PAI-SE5"/>
    <s v="Subdirección de Estadísticas"/>
    <s v="Desarrollo Organizacional"/>
    <s v="OBJ7:Mejorar la eficiencia operativa y la calidad en la gestión interna."/>
    <s v="Implementación del Modelo integrado de Planeación y Gestión."/>
    <x v="3"/>
    <s v="Adaptar y aplicar los instrumentos de planificación estadística para definir la planeación estadística en el Icfes "/>
    <s v="Subdirector de la Subdirección de Estadísticas "/>
    <d v="2024-05-02T00:00:00"/>
    <d v="2024-11-01T00:00:00"/>
    <s v="Instrumentos planificación estadística del DANE adaptados "/>
    <m/>
    <n v="0"/>
    <m/>
    <n v="0"/>
    <m/>
    <n v="0"/>
    <m/>
    <n v="0"/>
    <m/>
    <s v="Pregunta al Area"/>
    <s v="Plan de Brechas MIPG"/>
    <s v="17.Gestión de la información estadística"/>
    <s v="17.Gestión de la información estadística"/>
    <s v="No Aplica"/>
    <s v="No Aplica"/>
    <s v="Operación Comercial"/>
    <s v="-"/>
  </r>
  <r>
    <s v="PAI-SE6"/>
    <s v="Subdirección de Estadísticas"/>
    <s v="Desarrollo Organizacional"/>
    <s v="OBJ7:Mejorar la eficiencia operativa y la calidad en la gestión interna."/>
    <s v="Implementación del Modelo integrado de Planeación y Gestión."/>
    <x v="3"/>
    <s v="Consolidar y generar los resultados de la aplicación de los instrumentos de planificación estadística del DANE"/>
    <s v="Subdirector de la Subdirección de Estadísticas "/>
    <d v="2024-05-10T00:00:00"/>
    <d v="2024-11-01T00:00:00"/>
    <s v="Documento de resultados de planificación estadística "/>
    <m/>
    <n v="0"/>
    <m/>
    <n v="0"/>
    <m/>
    <n v="0"/>
    <m/>
    <n v="0"/>
    <m/>
    <s v="Pregunta al Area"/>
    <s v="Plan de Brechas MIPG"/>
    <s v="17.Gestión de la información estadística"/>
    <s v="17.Gestión de la información estadística"/>
    <s v="No Aplica"/>
    <s v="No Aplica"/>
    <s v="Operación Comercial"/>
    <s v="-"/>
  </r>
  <r>
    <s v="PAI-SE7"/>
    <s v="Subdirección de Estadísticas"/>
    <s v="Desarrollo Organizacional"/>
    <s v="OBJ7:Mejorar la eficiencia operativa y la calidad en la gestión interna."/>
    <s v="Implementación del Modelo integrado de Planeación y Gestión."/>
    <x v="3"/>
    <s v="Establecer acciones para mejorar la capacidad estadística en el Icfes"/>
    <s v="Subdirector de la Subdirección de Estadísticas "/>
    <d v="2024-11-02T00:00:00"/>
    <d v="2024-12-16T00:00:00"/>
    <s v="Plan de acción"/>
    <m/>
    <n v="0"/>
    <m/>
    <n v="0"/>
    <m/>
    <n v="0"/>
    <m/>
    <n v="1"/>
    <m/>
    <s v="Según la descripción de la actividad, se pueden constituir las siguientes metas"/>
    <s v="Plan de Brechas MIPG"/>
    <s v="17.Gestión de la información estadística"/>
    <s v="17.Gestión de la información estadística"/>
    <s v="No Aplica"/>
    <s v="No Aplica"/>
    <s v="Operación Comercial"/>
    <s v="-"/>
  </r>
  <r>
    <s v="PAI-SE8"/>
    <s v="Subdirección de Estadísticas"/>
    <s v="Desarrollo Organizacional"/>
    <s v="OBJ7:Mejorar la eficiencia operativa y la calidad en la gestión interna."/>
    <s v="Implementación del Modelo integrado de Planeación y Gestión."/>
    <x v="3"/>
    <s v="Fortalecer la implementación del componente de calidad estadística definido para el sistema de integrado de gestión del Icfes"/>
    <s v="Subdirector de la Subdirección de Estadísticas "/>
    <d v="2024-03-25T00:00:00"/>
    <d v="2024-10-31T00:00:00"/>
    <s v="Manual operativo componente de calidad estadística finalizado"/>
    <m/>
    <n v="0"/>
    <m/>
    <n v="0.33"/>
    <m/>
    <n v="0.33"/>
    <m/>
    <n v="0.33"/>
    <m/>
    <s v="Según la descripción de la actividad, se pueden constituir las siguientes metas"/>
    <s v="Plan de Brechas MIPG"/>
    <s v="17.Gestión de la información estadística"/>
    <s v="17.Gestión de la información estadística"/>
    <s v="No Aplica"/>
    <s v="No Aplica"/>
    <s v="Operación Comercial"/>
    <s v="-"/>
  </r>
  <r>
    <s v="PAI-SE9"/>
    <s v="Subdirección de Estadísticas"/>
    <s v="Desarrollo Organizacional"/>
    <s v="OBJ7:Mejorar la eficiencia operativa y la calidad en la gestión interna."/>
    <s v="Implementación del Modelo integrado de Planeación y Gestión."/>
    <x v="3"/>
    <s v="Socializar la ficha técnica de registros administrativos a la DTI y OAP"/>
    <s v="Subdirector de la Subdirección de Estadísticas "/>
    <d v="2024-04-18T00:00:00"/>
    <d v="2024-10-15T00:00:00"/>
    <s v="Presentación "/>
    <m/>
    <n v="0"/>
    <m/>
    <n v="0"/>
    <m/>
    <n v="0.5"/>
    <m/>
    <n v="1"/>
    <m/>
    <s v="Según la descripción de la actividad, se pueden constituir las siguientes metas"/>
    <s v="Plan de Brechas MIPG"/>
    <s v="17.Gestión de la información estadística"/>
    <s v="17.Gestión de la información estadística"/>
    <s v="No Aplica"/>
    <s v="No Aplica"/>
    <s v="Operación Comercial"/>
    <s v="-"/>
  </r>
  <r>
    <s v="PAI-SE10"/>
    <s v="Subdirección de Estadísticas"/>
    <s v="Desarrollo Organizacional"/>
    <s v="OBJ7:Mejorar la eficiencia operativa y la calidad en la gestión interna."/>
    <s v="Implementación del Modelo integrado de Planeación y Gestión."/>
    <x v="3"/>
    <s v="Documentar los registros administrativos en el Icfes de acuerdo con los lineamientos del DANE"/>
    <s v="Subdirector de la Subdirección de Estadísticas "/>
    <d v="2024-08-15T00:00:00"/>
    <d v="2024-10-31T00:00:00"/>
    <s v="Registro administrativo documentado"/>
    <m/>
    <n v="0"/>
    <m/>
    <n v="0"/>
    <m/>
    <n v="0.5"/>
    <m/>
    <n v="1"/>
    <m/>
    <s v="Según la descripción de la actividad, se pueden constituir las siguientes metas"/>
    <s v="Plan de Brechas MIPG"/>
    <s v="17.Gestión de la información estadística"/>
    <s v="17.Gestión de la información estadística"/>
    <s v="No Aplica"/>
    <s v="No Aplica"/>
    <s v="Operación Comercial"/>
    <s v="-"/>
  </r>
  <r>
    <s v="PAI-SE11"/>
    <s v="Subdirección de Estadísticas"/>
    <s v="Desarrollo Organizacional"/>
    <s v="OBJ7:Mejorar la eficiencia operativa y la calidad en la gestión interna."/>
    <s v="Implementación del Modelo integrado de Planeación y Gestión."/>
    <x v="3"/>
    <s v="Realizar una revisión de los resultados de  planeación estadística, para establecer la necesidad de información a partir de los registros administrativos que tiene el Icfes."/>
    <s v="Subdirector de la Subdirección de Estadísticas "/>
    <d v="2024-11-01T00:00:00"/>
    <d v="2024-11-25T00:00:00"/>
    <s v="Necesidades de información identificadas"/>
    <m/>
    <n v="0"/>
    <m/>
    <n v="0"/>
    <m/>
    <n v="1"/>
    <m/>
    <n v="0"/>
    <m/>
    <s v="Según la descripción de la actividad, se pueden constituir las siguientes metas"/>
    <s v="Plan de Brechas MIPG"/>
    <s v="17.Gestión de la información estadística"/>
    <s v="17.Gestión de la información estadística"/>
    <s v="No Aplica"/>
    <s v="No Aplica"/>
    <s v="Operación Comercial"/>
    <s v="-"/>
  </r>
  <r>
    <s v="PAI-SE12"/>
    <s v="Subdirección de Estadísticas"/>
    <s v="Desarrollo Organizacional"/>
    <s v="OBJ7:Mejorar la eficiencia operativa y la calidad en la gestión interna."/>
    <s v="Implementación del Modelo integrado de Planeación y Gestión."/>
    <x v="3"/>
    <s v="Realizar el contacto con usuarios potenciales para llevar a cabo la identificación de necesidades de información"/>
    <s v="Subdirector de la Subdirección de Estadísticas "/>
    <d v="2024-08-13T00:00:00"/>
    <d v="2024-12-11T00:00:00"/>
    <s v="Ayudas de memoria de las mesas de trabajo"/>
    <m/>
    <n v="0"/>
    <m/>
    <n v="0"/>
    <m/>
    <n v="0.5"/>
    <m/>
    <n v="1"/>
    <m/>
    <s v="Según la descripción de la actividad, se pueden constituir las siguientes metas"/>
    <s v="Plan de Brechas MIPG"/>
    <s v="17.Gestión de la información estadística"/>
    <s v="17.Gestión de la información estadística"/>
    <s v="No Aplica"/>
    <s v="No Aplica"/>
    <s v="Operación Comercial"/>
    <s v="-"/>
  </r>
  <r>
    <s v="PAI-SE13"/>
    <s v="Subdirección de Estadísticas"/>
    <s v="Desarrollo Organizacional"/>
    <s v="OBJ7:Mejorar la eficiencia operativa y la calidad en la gestión interna."/>
    <s v="Implementación del Modelo integrado de Planeación y Gestión."/>
    <x v="3"/>
    <s v="Realizar la aplicación de una encuesta para identificar la percepción de los usuarios actualmente "/>
    <s v="Subdirector de la Subdirección de Estadísticas "/>
    <d v="2024-04-17T00:00:00"/>
    <d v="2024-12-13T00:00:00"/>
    <s v="Resultados encuesta usuarios internos y externos"/>
    <m/>
    <n v="0"/>
    <m/>
    <n v="0"/>
    <m/>
    <n v="0"/>
    <m/>
    <n v="0"/>
    <m/>
    <s v="Pregunta al Area"/>
    <s v="Plan de Brechas MIPG"/>
    <s v="17.Gestión de la información estadística"/>
    <s v="17.Gestión de la información estadística"/>
    <s v="No Aplica"/>
    <s v="No Aplica"/>
    <s v="Operación Comercial"/>
    <s v="-"/>
  </r>
  <r>
    <s v="PAI-OAP12"/>
    <s v="Oficina Asesora de Planeación"/>
    <s v="Desarrollo Organizacional"/>
    <s v="OBJ6: Desarrollar capacidades internas para adaptarse a las demandas cambiantes del entorno educativo."/>
    <s v="Implementación del modelo de Costeo del ICFES"/>
    <x v="4"/>
    <s v="1. Mantener parametrizado el ERP para que así desde el inicio de solicitudes de CDP se genere una cultura de identificación de costos institucionales._x000a_2. Fortalecer los mecanismos de recolección e identificación de costos de pruebas de estado por medio de capacitaciones y divulgación a las áreas._x000a_3. Presentar para aprobación a la Dirección General el Modelo de Tarifas Diferenciales._x000a_4. Presentar para aprobación a la Junta Directiva el Modelo de Tarifas Diferenciales._x000a_5. De ser aprobado, implementar el modelo de tarifas diferenciales."/>
    <s v="Jefe Oficina Asesora de Planeación"/>
    <d v="2024-01-01T00:00:00"/>
    <d v="2024-12-31T00:00:00"/>
    <s v="Power BI o una Vista en algún programa predeterminando"/>
    <m/>
    <n v="0.25"/>
    <m/>
    <n v="0.5"/>
    <m/>
    <n v="0.75"/>
    <m/>
    <n v="1"/>
    <m/>
    <s v="Confirmar con el área"/>
    <s v="Formulación propia de la dependencia"/>
    <s v="2. Gestión presupuestal y eficiencia del gasto público"/>
    <s v="No Aplica"/>
    <s v="No Aplica"/>
    <s v="No Aplica"/>
    <s v="Inversión"/>
    <s v="Fortalecimiento Servicios de Evaluación"/>
  </r>
  <r>
    <s v="PAI-OAP1"/>
    <s v="Oficina Asesora de Planeación"/>
    <s v="Desarrollo Organizacional"/>
    <s v="OBJ6: Desarrollar capacidades internas para adaptarse a las demandas cambiantes del entorno educativo."/>
    <s v="Implementación del modelo de Costeo del ICFES"/>
    <x v="5"/>
    <s v="Diseñar el modelo de costeo del Icfes"/>
    <s v="Jefe Oficina Asesora de Planeación"/>
    <d v="2024-01-15T00:00:00"/>
    <d v="2024-12-31T00:00:00"/>
    <s v="Modelo de Costeo"/>
    <m/>
    <n v="0.25"/>
    <m/>
    <n v="0.5"/>
    <m/>
    <n v="0.75"/>
    <m/>
    <n v="1"/>
    <m/>
    <s v="Confirmar con el área"/>
    <s v="Formulación propia de la dependencia"/>
    <s v="1. Planeación Institucional"/>
    <s v="No Aplica"/>
    <s v="No Aplica"/>
    <s v="No Aplica"/>
    <s v="Funcionamiento"/>
    <s v="-"/>
  </r>
  <r>
    <s v="PAI-SFC2"/>
    <s v="Subdirección Financiera y Contable"/>
    <s v="Desarrollo Organizacional"/>
    <s v="OBJ6: Desarrollar capacidades internas para adaptarse a las demandas cambiantes del entorno educativo."/>
    <s v="Implementación del modelo de Costeo del ICFES"/>
    <x v="5"/>
    <s v="1. Identificar y analizar desde la perspectiva contable, la información contenida en los estados financieros sobre el costo real de las pruebas, para el seguimiento y desarrollo del modelo propuesto basado en actividades._x000a_2.  Desarrollar una herramienta de gestión a partir de la información financiera con los insumos necesarios para determinar e implementar un esquema tarifario diferencial, planteando diversos escenarios de acuerdo con las dos actividades estratégicas establecidas entre la SFC y OAP. "/>
    <s v="Subdirector de Subdirección Financiera y Contable"/>
    <d v="2024-01-01T00:00:00"/>
    <d v="2024-12-31T00:00:00"/>
    <s v="Power BI o una Vista en algún programa predeterminando"/>
    <m/>
    <n v="0.25"/>
    <m/>
    <n v="0.5"/>
    <m/>
    <n v="0.75"/>
    <m/>
    <n v="1"/>
    <m/>
    <s v="Confirmar con el área"/>
    <s v="Formulación propia de la dependencia"/>
    <s v="2. Gestión presupuestal y eficiencia del gasto público"/>
    <s v="No Aplica"/>
    <s v="No Aplica"/>
    <s v="No Aplica"/>
    <s v="Inversión"/>
    <s v="Fortalecimiento Servicios de Evaluación"/>
  </r>
  <r>
    <s v="PAI-SAD27"/>
    <s v="Subdirección de Análisis y Divulgación"/>
    <s v="Desarrollo Organizacional"/>
    <s v="OBJ6: Desarrollar capacidades internas para adaptarse a las demandas cambiantes del entorno educativo."/>
    <s v="Estrategia de modernización Tecnológica para el Fortalecimiento Institucional"/>
    <x v="6"/>
    <s v="Participar en dos (2) proyectos de optimización de productos de difusión de la subdirección, analizando y validando la evidencia recogida para su mejora, para así generar resultados sólidos y significativos en dichos productos."/>
    <s v="Subdirectora de Análisis y Divulgación"/>
    <d v="2024-02-15T00:00:00"/>
    <d v="2024-12-30T00:00:00"/>
    <s v="Informes de las metodologías aplicadas y los análisis de datos correspondientes"/>
    <m/>
    <n v="0"/>
    <m/>
    <n v="0"/>
    <m/>
    <n v="0"/>
    <m/>
    <n v="0"/>
    <m/>
    <s v="Pregunta al A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DA1"/>
    <s v="Subdirección de Desarrollo de Aplicaciones"/>
    <s v="Desarrollo Organizacional"/>
    <s v="OBJ6: Desarrollar capacidades internas para adaptarse a las demandas cambiantes del entorno educativo."/>
    <s v="Estrategia de modernización Tecnológica para el Fortalecimiento Institucional"/>
    <x v="6"/>
    <s v="Sede Electrónica Fase II: Realizar los requerimientos de diseño y elaboración de prototipo de la aplicación móvil que permita facilitar el proceso de inscripción y presentación de prueba electrónica en dispositivos móviles. "/>
    <s v="Subdirector de la Subdirección de Desarrollo de Aplicaciones"/>
    <d v="2024-01-01T00:00:00"/>
    <d v="2024-07-31T00:00:00"/>
    <s v=" - Requerimiento de diseño de interfaz (inscripción sede e. y prueba e.)._x000a_ - Prototipo diseño del requerimiento que integra app del saber, inscripción y prueba electrónica._x000a_ - Informe de presentación de prototipo"/>
    <m/>
    <n v="0"/>
    <m/>
    <n v="0.25"/>
    <m/>
    <n v="0.5"/>
    <m/>
    <n v="1"/>
    <m/>
    <s v="Según la descripción de la actividad, se pueden constituir las siguientes metas"/>
    <s v="Formulación propia de la dependencia"/>
    <s v="11.Gobierno digital"/>
    <s v="No Aplica"/>
    <s v="No Aplica"/>
    <s v="No Aplica"/>
    <s v="Inversión"/>
    <s v="Fortalecimiento Institucional"/>
  </r>
  <r>
    <s v="PAI-SDA2"/>
    <s v="Subdirección de Desarrollo de Aplicaciones"/>
    <s v="Desarrollo Organizacional"/>
    <s v="OBJ6: Desarrollar capacidades internas para adaptarse a las demandas cambiantes del entorno educativo."/>
    <s v="Estrategia de modernización Tecnológica para el Fortalecimiento Institucional"/>
    <x v="6"/>
    <s v="Sede Electrónica Fase II: Levantar los requerimientos, diseño e implementación del envío de notificaciones por correo electrónico, mensaje de texto en sede electrónica informándoles a usuarios sobre el estado y actualizaciones de los procesos"/>
    <s v="Subdirector de la Subdirección de Desarrollo de Aplicaciones"/>
    <d v="2024-01-01T00:00:00"/>
    <d v="2024-11-30T00:00:00"/>
    <s v=" - Requerimientos funcionales._x000a_ - Aprobación de los requerimientos_x000a_ - Desarrollo - Acta de HU Desplegadas en pruebas_x000a_ - Certificado de Pruebas_x000a_ - Acta de comité de cambios y certificación post- paso a producción"/>
    <m/>
    <n v="0"/>
    <m/>
    <n v="0"/>
    <m/>
    <n v="0"/>
    <m/>
    <n v="0"/>
    <m/>
    <s v="Eliminar (Ya se incluye en una actividad global)"/>
    <s v="Formulación propia de la dependencia"/>
    <s v="11.Gobierno digital"/>
    <s v="No Aplica"/>
    <s v="No Aplica"/>
    <s v="No Aplica"/>
    <s v="Inversión"/>
    <s v="Fortalecimiento Institucional"/>
  </r>
  <r>
    <s v="PAI-SDA3"/>
    <s v="Subdirección de Desarrollo de Aplicaciones"/>
    <s v="Desarrollo Organizacional"/>
    <s v="OBJ6: Desarrollar capacidades internas para adaptarse a las demandas cambiantes del entorno educativo."/>
    <s v="Estrategia de modernización Tecnológica para el Fortalecimiento Institucional"/>
    <x v="6"/>
    <s v="Sede Electrónica Fase II: Realizar el diseño de especificaciones técnicas, funcionales, la interfaz gráfica, diseño e implementación para el módulo de administración de la sede electrónica."/>
    <s v="Subdirector de la Subdirección de Desarrollo de Aplicaciones"/>
    <d v="2024-01-01T00:00:00"/>
    <d v="2024-09-30T00:00:00"/>
    <s v=" - Requerimientos técnicos y funcionales._x000a_ - Aprobación de los requerimientos._x000a_ - Desarrollo - Acta de HU desplegadas en pruebas._x000a_ - Certificado de pruebas_x000a_ - Acta de comité de cambios y certificación post paso a producción"/>
    <m/>
    <n v="0"/>
    <m/>
    <n v="0"/>
    <m/>
    <n v="0"/>
    <m/>
    <n v="0"/>
    <m/>
    <s v="Eliminar (Ya se incluye en una actividad global)"/>
    <s v="Formulación propia de la dependencia"/>
    <s v="11.Gobierno digital"/>
    <s v="No Aplica"/>
    <s v="No Aplica"/>
    <s v="No Aplica"/>
    <s v="Inversión"/>
    <s v="Fortalecimiento Institucional"/>
  </r>
  <r>
    <s v="PAI-SDA4"/>
    <s v="Subdirección de Desarrollo de Aplicaciones"/>
    <s v="Desarrollo Organizacional"/>
    <s v="OBJ6: Desarrollar capacidades internas para adaptarse a las demandas cambiantes del entorno educativo."/>
    <s v="Estrategia de modernización Tecnológica para el Fortalecimiento Institucional"/>
    <x v="6"/>
    <s v="Sede Electrónica Fase II: Realizar el diseño, levantamiento de requerimientos funcionales e implementación de las funcionalidades que permiten realizar la autogestión de inscripciones a los roles de programa y directivos de las IES"/>
    <s v="Subdirector de la Subdirección de Desarrollo de Aplicaciones"/>
    <d v="2024-01-01T00:00:00"/>
    <d v="2024-11-30T00:00:00"/>
    <s v=" - Requerimientos funcionales._x000a_ - Aprobación de los requerimientos._x000a_ - Desarrollo - Acta de HU desplegadas en pruebas._x000a_ - Certificado de pruebas_x000a_ - Acta de comité de cambios y certificación post paso a producción"/>
    <m/>
    <n v="0"/>
    <m/>
    <n v="0"/>
    <m/>
    <n v="0"/>
    <m/>
    <n v="0"/>
    <m/>
    <s v="Eliminar (Ya se incluye en una actividad global)"/>
    <s v="Formulación propia de la dependencia"/>
    <s v="11.Gobierno digital"/>
    <s v="No Aplica"/>
    <s v="No Aplica"/>
    <s v="No Aplica"/>
    <s v="Inversión"/>
    <s v="Fortalecimiento Institucional"/>
  </r>
  <r>
    <s v="PAI-SDA5"/>
    <s v="Subdirección de Desarrollo de Aplicaciones"/>
    <s v="Desarrollo Organizacional"/>
    <s v="OBJ6: Desarrollar capacidades internas para adaptarse a las demandas cambiantes del entorno educativo."/>
    <s v="Estrategia de modernización Tecnológica para el Fortalecimiento Institucional"/>
    <x v="6"/>
    <s v="Sede Electrónica Fase II: . Definir los requerimientos técnicos y funcionales en la continuación de los procesos de interoperabilidad con fuentes oficiales. MEN Cubrimiento de Programas (SNIES)"/>
    <s v="Subdirector de la Subdirección de Desarrollo de Aplicaciones"/>
    <d v="2024-01-01T00:00:00"/>
    <d v="2024-08-30T00:00:00"/>
    <s v=" - Requerimientos funcionales._x000a_ - Aprobación de los requerimientos._x000a_ - Desarrollo - Acta de HU desplegadas en pruebas._x000a_ - Certificado de pruebas_x000a_ - Acta de comité de cambios y certificación post paso a producción"/>
    <m/>
    <n v="0"/>
    <m/>
    <n v="0"/>
    <m/>
    <n v="0"/>
    <m/>
    <n v="0"/>
    <m/>
    <s v="Eliminar (Ya se incluye en una actividad global)"/>
    <s v="Formulación propia de la dependencia"/>
    <s v="11.Gobierno digital"/>
    <s v="No Aplica"/>
    <s v="No Aplica"/>
    <s v="No Aplica"/>
    <s v="Inversión"/>
    <s v="Fortalecimiento Institucional"/>
  </r>
  <r>
    <s v="PAI-SDA6"/>
    <s v="Subdirección de Desarrollo de Aplicaciones"/>
    <s v="Desarrollo Organizacional"/>
    <s v="OBJ6: Desarrollar capacidades internas para adaptarse a las demandas cambiantes del entorno educativo."/>
    <s v="Estrategia de modernización Tecnológica para el Fortalecimiento Institucional"/>
    <x v="6"/>
    <s v="Sede Electrónica Fase II: . Definir los requerimientos técnicos y funcionales en la continuación de los procesos de interoperabilidad con fuentes oficiales. Ministerio de Salud (Registro de Discapacidad). "/>
    <s v="Subdirector de la Subdirección de Desarrollo de Aplicaciones"/>
    <d v="2024-01-01T00:00:00"/>
    <d v="2024-11-30T00:00:00"/>
    <s v=" - Requerimientos funcionales._x000a_ - Aprobación de los requerimientos._x000a_ - Desarrollo - Acta de HU desplegadas en pruebas._x000a_ - Certificado de pruebas_x000a_ - Acta de comité de cambios y certificación post paso a producción"/>
    <m/>
    <n v="0"/>
    <m/>
    <n v="0"/>
    <m/>
    <n v="0"/>
    <m/>
    <n v="0"/>
    <m/>
    <s v="Eliminar (Ya se incluye en una actividad global)"/>
    <s v="Formulación propia de la dependencia"/>
    <s v="11.Gobierno digital"/>
    <s v="No Aplica"/>
    <s v="No Aplica"/>
    <s v="No Aplica"/>
    <s v="Inversión"/>
    <s v="Fortalecimiento Institucional"/>
  </r>
  <r>
    <s v="PAI-SDA7"/>
    <s v="Subdirección de Desarrollo de Aplicaciones"/>
    <s v="Desarrollo Organizacional"/>
    <s v="OBJ6: Desarrollar capacidades internas para adaptarse a las demandas cambiantes del entorno educativo."/>
    <s v="Estrategia de modernización Tecnológica para el Fortalecimiento Institucional"/>
    <x v="6"/>
    <s v="Sede Electrónica Fase II: . Definir los requerimientos técnicos y funcionales en la continuación de los procesos de interoperabilidad con fuentes oficiales. Migración Colombia Consulta de tipos de documento (CE, PPT) "/>
    <s v="Subdirector de la Subdirección de Desarrollo de Aplicaciones"/>
    <d v="2024-01-01T00:00:00"/>
    <d v="2024-08-30T00:00:00"/>
    <s v=" - Requerimientos funcionales._x000a_ - Aprobación de los requerimientos._x000a_ - Desarrollo - Acta de HU desplegadas en pruebas._x000a_ - Certificado de pruebas_x000a_ - Acta de comité de cambios y certificación post paso a producción"/>
    <m/>
    <n v="0"/>
    <m/>
    <n v="0"/>
    <m/>
    <n v="0"/>
    <m/>
    <n v="0"/>
    <m/>
    <s v="Eliminar (Ya se incluye en una actividad global)"/>
    <s v="Formulación propia de la dependencia"/>
    <s v="11.Gobierno digital"/>
    <s v="No Aplica"/>
    <s v="No Aplica"/>
    <s v="No Aplica"/>
    <s v="Inversión"/>
    <s v="Fortalecimiento Institucional"/>
  </r>
  <r>
    <s v="PAI-SDA8"/>
    <s v="Subdirección de Desarrollo de Aplicaciones"/>
    <s v="Desarrollo Organizacional"/>
    <s v="OBJ6: Desarrollar capacidades internas para adaptarse a las demandas cambiantes del entorno educativo."/>
    <s v="Estrategia de modernización Tecnológica para el Fortalecimiento Institucional"/>
    <x v="6"/>
    <s v="Sede Electrónica Fase II: . Definir los requerimientos técnicos y funcionales en la continuación de los procesos de interoperabilidad con fuentes oficiales. UARIV – Validación de registro de personas como víctimas"/>
    <s v="Subdirector de la Subdirección de Desarrollo de Aplicaciones"/>
    <d v="2024-01-01T00:00:00"/>
    <d v="2024-11-30T00:00:00"/>
    <s v=" - Requerimientos funcionales._x000a_ - Aprobación de los requerimientos._x000a_ - Desarrollo - Acta de HU desplegadas en pruebas._x000a_ - Certificado de pruebas_x000a_ - Acta de comité de cambios y certificación post paso a producción"/>
    <m/>
    <n v="0"/>
    <m/>
    <n v="0"/>
    <m/>
    <n v="0"/>
    <m/>
    <n v="0"/>
    <m/>
    <s v="Eliminar (Ya se incluye en una actividad global)"/>
    <s v="Formulación propia de la dependencia"/>
    <s v="11.Gobierno digital"/>
    <s v="No Aplica"/>
    <s v="No Aplica"/>
    <s v="No Aplica"/>
    <s v="Inversión"/>
    <s v="Fortalecimiento Institucional"/>
  </r>
  <r>
    <s v="PAI-SDA9"/>
    <s v="Subdirección de Desarrollo de Aplicaciones"/>
    <s v="Desarrollo Organizacional"/>
    <s v="OBJ6: Desarrollar capacidades internas para adaptarse a las demandas cambiantes del entorno educativo."/>
    <s v="Estrategia de modernización Tecnológica para el Fortalecimiento Institucional"/>
    <x v="6"/>
    <s v="Sede Electrónica Fase II: Definir y realizar los requerimientos, diseños técnicos y funcionales para los módulos de resultados de las pruebas de estado (individuales, agregados, agrupados y clasificación de planteles y sábana de notas). "/>
    <s v="Subdirector de la Subdirección de Desarrollo de Aplicaciones"/>
    <d v="2024-01-01T00:00:00"/>
    <d v="2024-10-31T00:00:00"/>
    <s v=" - Requerimientos funcionales._x000a_ - Aprobación de los requerimientos._x000a_ - Desarrollo - Acta de HU desplegadas en pruebas._x000a_ - Certificado de pruebas_x000a_ - Acta de comité de cambios y certificación post paso a producción"/>
    <m/>
    <n v="0"/>
    <m/>
    <n v="0"/>
    <m/>
    <n v="0"/>
    <m/>
    <n v="0"/>
    <m/>
    <s v="Eliminar (Ya se incluye en una actividad global)"/>
    <s v="Formulación propia de la dependencia"/>
    <s v="11.Gobierno digital"/>
    <s v="No Aplica"/>
    <s v="No Aplica"/>
    <s v="No Aplica"/>
    <s v="Inversión"/>
    <s v="Fortalecimiento Institucional"/>
  </r>
  <r>
    <s v="PAI-SDA10"/>
    <s v="Subdirección de Desarrollo de Aplicaciones"/>
    <s v="Desarrollo Organizacional"/>
    <s v="OBJ6: Desarrollar capacidades internas para adaptarse a las demandas cambiantes del entorno educativo."/>
    <s v="Estrategia de modernización Tecnológica para el Fortalecimiento Institucional"/>
    <x v="6"/>
    <s v="Sede Electrónica Fase II: Definir y realizar los requerimientos y diseños técnicos y funcionales para prueba electrónica desde dispositivos móviles en modalidad pre-icfes y cajas de herramientas."/>
    <s v="Subdirector de la Subdirección de Desarrollo de Aplicaciones"/>
    <d v="2024-01-01T00:00:00"/>
    <d v="2024-11-30T00:00:00"/>
    <s v=" - Requerimientos funcionales en conjunto con los diferentes grupos de interés._x000a_ - Aprobación de los requerimientos generados."/>
    <m/>
    <n v="0"/>
    <m/>
    <n v="0"/>
    <m/>
    <n v="0"/>
    <m/>
    <n v="0"/>
    <m/>
    <s v="Eliminar (Ya se incluye en una actividad global)"/>
    <s v="Formulación propia de la dependencia"/>
    <s v="11.Gobierno digital"/>
    <s v="No Aplica"/>
    <s v="No Aplica"/>
    <s v="No Aplica"/>
    <s v="Inversión"/>
    <s v="Fortalecimiento Institucional"/>
  </r>
  <r>
    <s v="PAI-SDA11"/>
    <s v="Subdirección de Desarrollo de Aplicaciones"/>
    <s v="Desarrollo Organizacional"/>
    <s v="OBJ6: Desarrollar capacidades internas para adaptarse a las demandas cambiantes del entorno educativo."/>
    <s v="Estrategia de modernización Tecnológica para el Fortalecimiento Institucional"/>
    <x v="6"/>
    <s v="Sede Electrónica Fase II: Definir y realizar los requerimientos, diseños técnicos y funcionales que permita a los usuarios desde aplicación móvil el registro, ingreso y proceso asociado a la inscripción de pruebas."/>
    <s v="Subdirector de la Subdirección de Desarrollo de Aplicaciones"/>
    <d v="2024-01-01T00:00:00"/>
    <d v="2024-11-30T00:00:00"/>
    <s v=" - Requerimientos funcionales._x000a_ - Aprobación de los requerimientos."/>
    <m/>
    <n v="0"/>
    <m/>
    <n v="0"/>
    <m/>
    <n v="0"/>
    <m/>
    <n v="0"/>
    <m/>
    <s v="Eliminar (Ya se incluye en una actividad global)"/>
    <s v="Formulación propia de la dependencia"/>
    <s v="11.Gobierno digital"/>
    <s v="No Aplica"/>
    <s v="No Aplica"/>
    <s v="No Aplica"/>
    <s v="Inversión"/>
    <s v="Fortalecimiento Institucional"/>
  </r>
  <r>
    <s v="PAI-SDA12"/>
    <s v="Subdirección de Desarrollo de Aplicaciones"/>
    <s v="Desarrollo Organizacional"/>
    <s v="OBJ6: Desarrollar capacidades internas para adaptarse a las demandas cambiantes del entorno educativo."/>
    <s v="Estrategia de modernización Tecnológica para el Fortalecimiento Institucional"/>
    <x v="6"/>
    <s v="Fortalecimiento del proceso de citación:  Gestionar sitios con procesos de georreferenciación para la consulta y visualización de los lugares de presentación de los diferentes tipos de pruebas desde sede electrónica."/>
    <s v="Subdirector de la Subdirección de Desarrollo de Aplicaciones"/>
    <d v="2024-01-01T00:00:00"/>
    <d v="2024-10-31T00:00:00"/>
    <s v=" - Requerimientos funcionales_x000a_ - Aprobación de los requerimientos _x000a_ - Desarrollo - Acta de HU desplegadas en pruebas. _x000a_ - Certificado de pruebas _x000a_ - Acta de comité de cambios y certificación post paso a producción"/>
    <m/>
    <n v="0.25"/>
    <m/>
    <n v="0.5"/>
    <m/>
    <n v="0.75"/>
    <m/>
    <n v="1"/>
    <m/>
    <s v="Confirmar con el área"/>
    <s v="Formulación propia de la dependencia"/>
    <s v="11.Gobierno digital"/>
    <s v="No Aplica"/>
    <s v="No Aplica"/>
    <s v="No Aplica"/>
    <s v="Inversión"/>
    <s v="Fortalecimiento Institucional"/>
  </r>
  <r>
    <s v="PAI-SDA13"/>
    <s v="Subdirección de Desarrollo de Aplicaciones"/>
    <s v="Desarrollo Organizacional"/>
    <s v="OBJ6: Desarrollar capacidades internas para adaptarse a las demandas cambiantes del entorno educativo."/>
    <s v="Estrategia de modernización Tecnológica para el Fortalecimiento Institucional"/>
    <x v="6"/>
    <s v="Fortalecimiento y aseguramiento del Ciclo de vida del ítem: Salir a producción con la fase 1: meta prueba, meta examen, plan de construcción, construcción de ítems (8 tipos de interacciones bajo estándar QTI)"/>
    <s v="Subdirector de la Subdirección de Desarrollo de Aplicaciones"/>
    <d v="2024-01-01T00:00:00"/>
    <d v="2024-04-30T00:00:00"/>
    <s v=" - Informe de aplicación en ambiente preproductivo_x000a_ - Actas de las sesiones demo con usuarios y consolidado de solicitudes de mejora_x000a_ - Acta post implementación para construcción de nuevos ítems"/>
    <m/>
    <n v="0.25"/>
    <m/>
    <n v="0.5"/>
    <m/>
    <n v="0.75"/>
    <m/>
    <n v="1"/>
    <m/>
    <s v="Según la descripción de la actividad, se pueden constituir las siguientes metas"/>
    <s v="Formulación propia de la dependencia"/>
    <s v="11.Gobierno digital"/>
    <s v="No Aplica"/>
    <s v="No Aplica"/>
    <s v="No Aplica"/>
    <s v="Inversión"/>
    <s v="Fortalecimiento Institucional"/>
  </r>
  <r>
    <s v="PAI-SDA14"/>
    <s v="Subdirección de Desarrollo de Aplicaciones"/>
    <s v="Desarrollo Organizacional"/>
    <s v="OBJ6: Desarrollar capacidades internas para adaptarse a las demandas cambiantes del entorno educativo."/>
    <s v="Estrategia de modernización Tecnológica para el Fortalecimiento Institucional"/>
    <x v="6"/>
    <s v="Fortalecimiento y aseguramiento del Ciclo de vida del ítem: Estabilizar PRISMA en los módulos de Instrumentos, Cuestionarios Auxiliares y Producción Editorial - instructivo de reporte"/>
    <s v="Subdirector de la Subdirección de Desarrollo de Aplicaciones"/>
    <d v="2024-01-01T00:00:00"/>
    <d v="2024-03-31T00:00:00"/>
    <s v=" - Documento e instructivo de reporte y escalamiento de incidentes y solicitudes"/>
    <m/>
    <n v="0"/>
    <m/>
    <n v="0"/>
    <m/>
    <n v="0"/>
    <m/>
    <n v="0"/>
    <m/>
    <s v="Eliminar (Ya se incluye en una actividad global)"/>
    <s v="Formulación propia de la dependencia"/>
    <s v="11.Gobierno digital"/>
    <s v="No Aplica"/>
    <s v="No Aplica"/>
    <s v="No Aplica"/>
    <s v="Inversión"/>
    <s v="Fortalecimiento Institucional"/>
  </r>
  <r>
    <s v="PAI-SDA15"/>
    <s v="Subdirección de Desarrollo de Aplicaciones"/>
    <s v="Desarrollo Organizacional"/>
    <s v="OBJ6: Desarrollar capacidades internas para adaptarse a las demandas cambiantes del entorno educativo."/>
    <s v="Estrategia de modernización Tecnológica para el Fortalecimiento Institucional"/>
    <x v="6"/>
    <s v="Fortalecimiento y aseguramiento del Ciclo de vida del ítem: Estabilizar PRISMA en los módulos de Instrumentos, Cuestionarios Auxiliares y Producción Editorial - estabilización T2"/>
    <s v="Subdirector de la Subdirección de Desarrollo de Aplicaciones"/>
    <d v="2024-04-01T00:00:00"/>
    <d v="2024-06-30T00:00:00"/>
    <s v="Informe mensual del estado de estabilización"/>
    <m/>
    <n v="0"/>
    <m/>
    <n v="0"/>
    <m/>
    <n v="0"/>
    <m/>
    <n v="0"/>
    <m/>
    <s v="Eliminar (Ya se incluye en una actividad global)"/>
    <s v="Formulación propia de la dependencia"/>
    <s v="11.Gobierno digital"/>
    <s v="No Aplica"/>
    <s v="No Aplica"/>
    <s v="No Aplica"/>
    <s v="Inversión"/>
    <s v="Fortalecimiento Institucional"/>
  </r>
  <r>
    <s v="PAI-SDA16"/>
    <s v="Subdirección de Desarrollo de Aplicaciones"/>
    <s v="Desarrollo Organizacional"/>
    <s v="OBJ6: Desarrollar capacidades internas para adaptarse a las demandas cambiantes del entorno educativo."/>
    <s v="Estrategia de modernización Tecnológica para el Fortalecimiento Institucional"/>
    <x v="6"/>
    <s v="Fortalecimiento y aseguramiento del Ciclo de vida del ítem: Estabilizar PRISMA en los módulos de Instrumentos, Cuestionarios Auxiliares y Producción Editorial - estabilización T3"/>
    <s v="Subdirector de la Subdirección de Desarrollo de Aplicaciones"/>
    <d v="2024-07-01T00:00:00"/>
    <d v="2024-09-30T00:00:00"/>
    <s v="Informe mensual del estado de estabilización "/>
    <m/>
    <n v="0"/>
    <m/>
    <n v="0"/>
    <m/>
    <n v="0"/>
    <m/>
    <n v="0"/>
    <m/>
    <s v="Eliminar (Ya se incluye en una actividad global)"/>
    <s v="Formulación propia de la dependencia"/>
    <s v="11.Gobierno digital"/>
    <s v="No Aplica"/>
    <s v="No Aplica"/>
    <s v="No Aplica"/>
    <s v="Inversión"/>
    <s v="Fortalecimiento Institucional"/>
  </r>
  <r>
    <s v="PAI-SDA17"/>
    <s v="Subdirección de Desarrollo de Aplicaciones"/>
    <s v="Desarrollo Organizacional"/>
    <s v="OBJ6: Desarrollar capacidades internas para adaptarse a las demandas cambiantes del entorno educativo."/>
    <s v="Estrategia de modernización Tecnológica para el Fortalecimiento Institucional"/>
    <x v="6"/>
    <s v="Fortalecimiento y aseguramiento del Ciclo de vida del ítem: Estabilizar PRISMA en los módulos de Instrumentos, Cuestionarios Auxiliares y Producción Editorial - estabilización T4"/>
    <s v="Subdirector de la Subdirección de Desarrollo de Aplicaciones"/>
    <d v="2024-10-01T00:00:00"/>
    <d v="2024-12-31T00:00:00"/>
    <s v="Informe mensual del estado de estabilización"/>
    <m/>
    <n v="0"/>
    <m/>
    <n v="0"/>
    <m/>
    <n v="0"/>
    <m/>
    <n v="0"/>
    <m/>
    <s v="Eliminar (Ya se incluye en una actividad global)"/>
    <s v="Formulación propia de la dependencia"/>
    <s v="11.Gobierno digital"/>
    <s v="No Aplica"/>
    <s v="No Aplica"/>
    <s v="No Aplica"/>
    <s v="Inversión"/>
    <s v="Fortalecimiento Institucional"/>
  </r>
  <r>
    <s v="PAI-SDA18"/>
    <s v="Subdirección de Desarrollo de Aplicaciones"/>
    <s v="Desarrollo Organizacional"/>
    <s v="OBJ6: Desarrollar capacidades internas para adaptarse a las demandas cambiantes del entorno educativo."/>
    <s v="Estrategia de modernización Tecnológica para el Fortalecimiento Institucional"/>
    <x v="6"/>
    <s v="Fortalecimiento y aseguramiento del Ciclo de vida del ítem: Adquirir Licencias de Coeditor"/>
    <s v="Subdirector de la Subdirección de Desarrollo de Aplicaciones"/>
    <d v="2024-01-01T00:00:00"/>
    <d v="2024-03-30T00:00:00"/>
    <s v="Documento certificación de licencia activas"/>
    <m/>
    <n v="0"/>
    <m/>
    <n v="0"/>
    <m/>
    <n v="0"/>
    <m/>
    <n v="0"/>
    <m/>
    <s v="Eliminar (Ya se incluye en una actividad global)"/>
    <s v="Formulación propia de la dependencia"/>
    <s v="11.Gobierno digital"/>
    <s v="No Aplica"/>
    <s v="No Aplica"/>
    <s v="No Aplica"/>
    <s v="Inversión"/>
    <s v="Fortalecimiento Institucional"/>
  </r>
  <r>
    <s v="PAI-SDA19"/>
    <s v="Subdirección de Desarrollo de Aplicaciones"/>
    <s v="Desarrollo Organizacional"/>
    <s v="OBJ6: Desarrollar capacidades internas para adaptarse a las demandas cambiantes del entorno educativo."/>
    <s v="Estrategia de modernización Tecnológica para el Fortalecimiento Institucional"/>
    <x v="6"/>
    <s v="Fortalecimiento y aseguramiento del Ciclo de vida del ítem: Revisar el código “R” (usado en armado y estadística), determinar el control y custodia por parte de la SDA, evaluar si es viable integrarlo o es necesario desarrollar las reglas establecidas"/>
    <s v="Subdirector de la Subdirección de Desarrollo de Aplicaciones"/>
    <d v="2024-01-01T00:00:00"/>
    <d v="2024-10-31T00:00:00"/>
    <s v=" - Documento equipo de trabajo revisión del código “R” _x000a_ - Cronograma de trabajo para la revisión del código _x000a_ - Informe del análisis del código_x000a_ - Informe de pruebas código "/>
    <m/>
    <n v="0"/>
    <m/>
    <n v="0"/>
    <m/>
    <n v="0"/>
    <m/>
    <n v="0"/>
    <m/>
    <s v="Eliminar (Ya se incluye en una actividad global)"/>
    <s v="Formulación propia de la dependencia"/>
    <s v="11.Gobierno digital"/>
    <s v="No Aplica"/>
    <s v="No Aplica"/>
    <s v="No Aplica"/>
    <s v="Inversión"/>
    <s v="Fortalecimiento Institucional"/>
  </r>
  <r>
    <s v="PAI-SDA20"/>
    <s v="Subdirección de Desarrollo de Aplicaciones"/>
    <s v="Desarrollo Organizacional"/>
    <s v="OBJ6: Desarrollar capacidades internas para adaptarse a las demandas cambiantes del entorno educativo."/>
    <s v="Estrategia de modernización Tecnológica para el Fortalecimiento Institucional"/>
    <x v="6"/>
    <s v="Fortalecimiento y aseguramiento del Ciclo de vida del ítem:  Levantar la información, documentar historias de usuario, desarrollar, pruebas de calidad y salir a producción para culminar la fase 2 correspondiente al alcance de ficha de armado"/>
    <s v="Subdirector de la Subdirección de Desarrollo de Aplicaciones"/>
    <d v="2024-01-01T00:00:00"/>
    <d v="2024-11-30T00:00:00"/>
    <s v=" - Requerimientos y prototipos._x000a_ - Acta de probación de historias de usuario._x000a_ - Desarrollo - Acta de HU desplegadas en pruebas. _x000a_ - Acta capacitación funcional y técnica al equipo de operación."/>
    <m/>
    <n v="0"/>
    <m/>
    <n v="0"/>
    <m/>
    <n v="0"/>
    <m/>
    <n v="0"/>
    <m/>
    <s v="Eliminar (Ya se incluye en una actividad global)"/>
    <s v="Formulación propia de la dependencia"/>
    <s v="11.Gobierno digital"/>
    <s v="No Aplica"/>
    <s v="No Aplica"/>
    <s v="No Aplica"/>
    <s v="Inversión"/>
    <s v="Fortalecimiento Institucional"/>
  </r>
  <r>
    <s v="PAI-SDA21"/>
    <s v="Subdirección de Desarrollo de Aplicaciones"/>
    <s v="Desarrollo Organizacional"/>
    <s v="OBJ6: Desarrollar capacidades internas para adaptarse a las demandas cambiantes del entorno educativo."/>
    <s v="Estrategia de modernización Tecnológica para el Fortalecimiento Institucional"/>
    <x v="6"/>
    <s v="Fortalecimiento y aseguramiento del Ciclo de vida del ítem: Salir a producción con la fase 2 con alcance a Ficha técnica y Ruta Express."/>
    <s v="Subdirector de la Subdirección de Desarrollo de Aplicaciones"/>
    <d v="2024-01-01T00:00:00"/>
    <d v="2024-11-30T00:00:00"/>
    <s v=" - Requerimientos._x000a_ - Acta de probación de historias de usuario._x000a_ - Desarrollo - Acta de HU desplegadas en pruebas. _x000a_ - Acta capacitación funcional y técnica al equipo de operación._x000a_ - Acta post implementación funcionalidad "/>
    <m/>
    <n v="0"/>
    <m/>
    <n v="0"/>
    <m/>
    <n v="0"/>
    <m/>
    <n v="0"/>
    <m/>
    <s v="Eliminar (Ya se incluye en una actividad global)"/>
    <s v="Formulación propia de la dependencia"/>
    <s v="11.Gobierno digital"/>
    <s v="No Aplica"/>
    <s v="No Aplica"/>
    <s v="No Aplica"/>
    <s v="Inversión"/>
    <s v="Fortalecimiento Institucional"/>
  </r>
  <r>
    <s v="PAI-SDA22"/>
    <s v="Subdirección de Desarrollo de Aplicaciones"/>
    <s v="Desarrollo Organizacional"/>
    <s v="OBJ6: Desarrollar capacidades internas para adaptarse a las demandas cambiantes del entorno educativo."/>
    <s v="Estrategia de modernización Tecnológica para el Fortalecimiento Institucional"/>
    <x v="6"/>
    <s v="Fortalecimiento y aseguramiento del Ciclo de vida del ítem: Implementar workflow para mejorar la presentación de tareas y actividades en el sistema, de manera que sean más intuitivas, de fácil interacción para los usuarios, sincronizada y completa."/>
    <s v="Subdirector de la Subdirección de Desarrollo de Aplicaciones"/>
    <d v="2024-01-01T00:00:00"/>
    <d v="2024-11-30T00:00:00"/>
    <s v=" - Requerimientos._x000a_ - Acta de probación de historias de usuario. _x000a_ - Desarrollo - Acta de HU desplegadas en pruebas. _x000a_ - Acta capacitación funcional y técnica al equipo de operación. _x000a_ - Acta post implementación funcionalidad"/>
    <m/>
    <n v="0"/>
    <m/>
    <n v="0"/>
    <m/>
    <n v="0"/>
    <m/>
    <n v="0"/>
    <m/>
    <s v="Eliminar (Ya se incluye en una actividad global)"/>
    <s v="Formulación propia de la dependencia"/>
    <s v="11.Gobierno digital"/>
    <s v="No Aplica"/>
    <s v="No Aplica"/>
    <s v="No Aplica"/>
    <s v="Inversión"/>
    <s v="Fortalecimiento Institucional"/>
  </r>
  <r>
    <s v="PAI-SDA23"/>
    <s v="Subdirección de Desarrollo de Aplicaciones"/>
    <s v="Desarrollo Organizacional"/>
    <s v="OBJ6: Desarrollar capacidades internas para adaptarse a las demandas cambiantes del entorno educativo."/>
    <s v="Estrategia de modernización Tecnológica para el Fortalecimiento Institucional"/>
    <x v="6"/>
    <s v="Actualización del módulo de aprovisionamiento...:  Ajustar el proceso de configuración que permita especificar como se requiere generar la biblia dependiendo de la especificación del examen, incluyendo pruebas electrónicas y pruebas mixtas"/>
    <s v="Subdirector de la Subdirección de Desarrollo de Aplicaciones"/>
    <d v="2024-01-01T00:00:00"/>
    <d v="2024-11-30T00:00:00"/>
    <s v=" - Documento diagnostico mód. aprovisionamiento _x000a_ - Requerimientos y prototipos_x000a_ - Acta aprobación de historias de usuario._x000a_ - Desarrollo - actas HU desplegadas en pruebas. _x000a_- Acta capacitación al equipo de operación"/>
    <m/>
    <n v="0.25"/>
    <m/>
    <n v="0.5"/>
    <m/>
    <n v="0.75"/>
    <m/>
    <n v="1"/>
    <m/>
    <s v="Confirmar con el área"/>
    <s v="Formulación propia de la dependencia"/>
    <s v="11.Gobierno digital"/>
    <s v="No Aplica"/>
    <s v="No Aplica"/>
    <s v="No Aplica"/>
    <s v="Inversión"/>
    <s v="Fortalecimiento Institucional"/>
  </r>
  <r>
    <s v="PAI-SDA24"/>
    <s v="Subdirección de Desarrollo de Aplicaciones"/>
    <s v="Desarrollo Organizacional"/>
    <s v="OBJ6: Desarrollar capacidades internas para adaptarse a las demandas cambiantes del entorno educativo."/>
    <s v="Estrategia de modernización Tecnológica para el Fortalecimiento Institucional"/>
    <x v="6"/>
    <s v="Actualización del módulo de aprovisionamiento...:  Implementar funcionalidad de configuración de validaciones de la información requerida para la generación de las biblias, agregando validaciones que mitiguen errores durante generación de entregables "/>
    <s v="Subdirector de la Subdirección de Desarrollo de Aplicaciones"/>
    <d v="2024-01-01T00:00:00"/>
    <d v="2024-10-31T00:00:00"/>
    <s v=" - Documento diagnostico generación biblias_x000a_ - Requerimientos y prototipos_x000a_ - Acta aprobación de historias de usuario._x000a_ - Desarrollo - actas HU desplegadas en pruebas. _x000a_- Acta capacitación al equipo de operación"/>
    <m/>
    <n v="0"/>
    <m/>
    <n v="0"/>
    <m/>
    <n v="0"/>
    <m/>
    <n v="0"/>
    <m/>
    <s v="Eliminar (Ya se incluye en una actividad global)"/>
    <s v="Formulación propia de la dependencia"/>
    <s v="11.Gobierno digital"/>
    <s v="No Aplica"/>
    <s v="No Aplica"/>
    <s v="No Aplica"/>
    <s v="Inversión"/>
    <s v="Fortalecimiento Institucional"/>
  </r>
  <r>
    <s v="PAI-SDA25"/>
    <s v="Subdirección de Desarrollo de Aplicaciones"/>
    <s v="Desarrollo Organizacional"/>
    <s v="OBJ6: Desarrollar capacidades internas para adaptarse a las demandas cambiantes del entorno educativo."/>
    <s v="Estrategia de modernización Tecnológica para el Fortalecimiento Institucional"/>
    <x v="6"/>
    <s v="Actualización del módulo de aprovisionamiento...:  Implementación de la funcionalidad de la generación automática de las credenciales para las pruebas electrónicas. "/>
    <s v="Subdirector de la Subdirección de Desarrollo de Aplicaciones"/>
    <d v="2024-01-01T00:00:00"/>
    <d v="2024-12-30T00:00:00"/>
    <s v=" - Definición ajustes _x000a_ - Requerimientos y prototipos _x000a_ - Acta aprobación de historias de usuario. _x000a_ - Desarrollo - actas HU desplegadas en pruebas. _x000a_- Acta capacitación al equipo de operación "/>
    <m/>
    <n v="0"/>
    <m/>
    <n v="0"/>
    <m/>
    <n v="0"/>
    <m/>
    <n v="0"/>
    <m/>
    <s v="Eliminar (Ya se incluye en una actividad global)"/>
    <s v="Formulación propia de la dependencia"/>
    <s v="11.Gobierno digital"/>
    <s v="No Aplica"/>
    <s v="No Aplica"/>
    <s v="No Aplica"/>
    <s v="Inversión"/>
    <s v="Fortalecimiento Institucional"/>
  </r>
  <r>
    <s v="PAI-SDA26"/>
    <s v="Subdirección de Desarrollo de Aplicaciones"/>
    <s v="Desarrollo Organizacional"/>
    <s v="OBJ6: Desarrollar capacidades internas para adaptarse a las demandas cambiantes del entorno educativo."/>
    <s v="Estrategia de modernización Tecnológica para el Fortalecimiento Institucional"/>
    <x v="6"/>
    <s v="Actualización del módulo de aprovisionamiento...:  Definición y la implementación de un modelo integral para la identificación de cambios efectuados en la inscripción y citación inicial.  "/>
    <s v="Subdirector de la Subdirección de Desarrollo de Aplicaciones"/>
    <d v="2024-01-01T00:00:00"/>
    <d v="2024-11-30T00:00:00"/>
    <s v=" - Diagnóstico._x000a_ - Diseño modelo _x000a_ - Requerimientos y prototipos_x000a_ - Acta aprobación de historias de usuario. _x000a_ - Desarrollo - actas HU desplegadas en pruebas. _x000a_- Acta capacitación al equipo de operación "/>
    <m/>
    <n v="0"/>
    <m/>
    <n v="0"/>
    <m/>
    <n v="0"/>
    <m/>
    <n v="0"/>
    <m/>
    <s v="Eliminar (Ya se incluye en una actividad global)"/>
    <s v="Formulación propia de la dependencia"/>
    <s v="11.Gobierno digital"/>
    <s v="No Aplica"/>
    <s v="No Aplica"/>
    <s v="No Aplica"/>
    <s v="Inversión"/>
    <s v="Fortalecimiento Institucional"/>
  </r>
  <r>
    <s v="PAI-SDA27"/>
    <s v="Subdirección de Desarrollo de Aplicaciones"/>
    <s v="Desarrollo Organizacional"/>
    <s v="OBJ6: Desarrollar capacidades internas para adaptarse a las demandas cambiantes del entorno educativo."/>
    <s v="Estrategia de modernización Tecnológica para el Fortalecimiento Institucional"/>
    <x v="6"/>
    <s v="Actualización del módulo de aprovisionamiento...:  Implementación de la funcionalidad que permita la generación de la biblia adicional donde se identifiquen los cambios (citación, el material o examen) posterior a la entrega de la biblia principal al op. "/>
    <s v="Subdirector de la Subdirección de Desarrollo de Aplicaciones"/>
    <d v="2024-01-01T00:00:00"/>
    <d v="2024-11-30T00:00:00"/>
    <s v=" - Requerimientos y prototipos_x000a_ - Acta aprobación de historias de usuario. _x000a_ - Desarrollo - actas HU desplegadas en pruebas. _x000a_- Acta capacitación al equipo de operación"/>
    <m/>
    <n v="0"/>
    <m/>
    <n v="0"/>
    <m/>
    <n v="0"/>
    <m/>
    <n v="0"/>
    <m/>
    <s v="Eliminar (Ya se incluye en una actividad global)"/>
    <s v="Formulación propia de la dependencia"/>
    <s v="11.Gobierno digital"/>
    <s v="No Aplica"/>
    <s v="No Aplica"/>
    <s v="No Aplica"/>
    <s v="Inversión"/>
    <s v="Fortalecimiento Institucional"/>
  </r>
  <r>
    <s v="PAI-SDA28"/>
    <s v="Subdirección de Desarrollo de Aplicaciones"/>
    <s v="Desarrollo Organizacional"/>
    <s v="OBJ6: Desarrollar capacidades internas para adaptarse a las demandas cambiantes del entorno educativo."/>
    <s v="Estrategia de modernización Tecnológica para el Fortalecimiento Institucional"/>
    <x v="6"/>
    <s v="Fortalecimiento del proceso de citación:  Efectuar la gestión de sitios con procesos de georreferenciación y colaboración con los responsables de sitios para la confirmación de disponibilidad, capacidad y características de los sitios."/>
    <s v="Subdirector de la Subdirección de Desarrollo de Aplicaciones"/>
    <d v="2024-01-01T00:00:00"/>
    <d v="2024-10-31T00:00:00"/>
    <s v=" - Diagnóstico gestión de sitios _x000a_ - Requerimientos y prototipos _x000a_ - Acta aprobación de historias de usuario. _x000a_ - Desarrollo - actas HU desplegadas en pruebas. _x000a_- Acta capacitación al equipo de operación "/>
    <m/>
    <n v="0.25"/>
    <m/>
    <n v="0.5"/>
    <m/>
    <n v="0.75"/>
    <m/>
    <n v="1"/>
    <m/>
    <s v="Confirmar con el área"/>
    <s v="Formulación propia de la dependencia"/>
    <s v="11.Gobierno digital"/>
    <s v="No Aplica"/>
    <s v="No Aplica"/>
    <s v="No Aplica"/>
    <s v="Inversión"/>
    <s v="Fortalecimiento Institucional"/>
  </r>
  <r>
    <s v="PAI-SDA29"/>
    <s v="Subdirección de Desarrollo de Aplicaciones"/>
    <s v="Desarrollo Organizacional"/>
    <s v="OBJ6: Desarrollar capacidades internas para adaptarse a las demandas cambiantes del entorno educativo."/>
    <s v="Estrategia de modernización Tecnológica para el Fortalecimiento Institucional"/>
    <x v="6"/>
    <s v="Fortalecimiento del proceso de citación:  Implementar alertas en el proceso de citación que indiquen posibles inconsistencias en la asignación de sitios a los examinandos partiendo de la georreferenciación de los sitios y el proceso de inscripción"/>
    <s v="Subdirector de la Subdirección de Desarrollo de Aplicaciones"/>
    <d v="2024-01-01T00:00:00"/>
    <d v="2024-12-30T00:00:00"/>
    <s v=" - Requerimientos y prototipos_x000a_ - Acta aprobación de historias de usuario._x000a_ - Desarrollo - actas HU desplegadas en pruebas. _x000a_- Acta capacitación al equipo de operación "/>
    <m/>
    <n v="0"/>
    <m/>
    <n v="0"/>
    <m/>
    <n v="0"/>
    <m/>
    <n v="0"/>
    <m/>
    <s v="Eliminar (Ya se incluye en una actividad global)"/>
    <s v="Formulación propia de la dependencia"/>
    <s v="11.Gobierno digital"/>
    <s v="No Aplica"/>
    <s v="No Aplica"/>
    <s v="No Aplica"/>
    <s v="Inversión"/>
    <s v="Fortalecimiento Institucional"/>
  </r>
  <r>
    <s v="PAI-SDA30"/>
    <s v="Subdirección de Desarrollo de Aplicaciones"/>
    <s v="Desarrollo Organizacional"/>
    <s v="OBJ6: Desarrollar capacidades internas para adaptarse a las demandas cambiantes del entorno educativo."/>
    <s v="Estrategia de modernización Tecnológica para el Fortalecimiento Institucional"/>
    <x v="6"/>
    <s v="Fortalecimiento del proceso de citación: Optimizar y adaptar a las nuevas modalidades el algoritmo de citación usado, teniendo en cuenta las nuevas características de las pruebas y reduciendo la cantidad de citaciones manuales"/>
    <s v="Subdirector de la Subdirección de Desarrollo de Aplicaciones"/>
    <d v="2024-01-01T00:00:00"/>
    <d v="2024-11-30T00:00:00"/>
    <s v=" - Diagnóstico algoritmo usado_x000a_ - Requerimientos y prototipos _x000a_ - Acta aprobación de historias de usuario. _x000a_ - Desarrollo - actas HU desplegadas en pruebas. _x000a_- Acta capacitación al equipo de operación"/>
    <m/>
    <n v="0"/>
    <m/>
    <n v="0"/>
    <m/>
    <n v="0"/>
    <m/>
    <n v="0"/>
    <m/>
    <s v="Eliminar (Ya se incluye en una actividad global)"/>
    <s v="Formulación propia de la dependencia"/>
    <s v="11.Gobierno digital"/>
    <s v="No Aplica"/>
    <s v="No Aplica"/>
    <s v="No Aplica"/>
    <s v="Inversión"/>
    <s v="Fortalecimiento Institucional"/>
  </r>
  <r>
    <s v="PAI-SI1"/>
    <s v="Subdirección de Información"/>
    <s v="Desarrollo Organizacional"/>
    <s v="OBJ6: Desarrollar capacidades internas para adaptarse a las demandas cambiantes del entorno educativo."/>
    <s v="Estrategia de modernización Tecnológica para el Fortalecimiento Institucional"/>
    <x v="6"/>
    <s v="Centro de Analítica para el Sector Educativo: Centralizar y disponer de la información necesaria para el proyecto y para el análisis de las distintas fuentes. - Requerimientos de información"/>
    <s v="Subdirector de la Subdirección de Información"/>
    <d v="2024-01-01T00:00:00"/>
    <d v="2024-06-30T00:00:00"/>
    <s v=" - Informe de análisis de requerimientos misionales para productos de visualización_x000a_ - Levantamiento de requerimientos y elaboración de prototipos - Mockups de tableros_x000a_ - Informe acerca de la priorización de los reportes a crear."/>
    <m/>
    <n v="0.25"/>
    <m/>
    <n v="0.5"/>
    <m/>
    <n v="0.75"/>
    <m/>
    <n v="1"/>
    <m/>
    <s v="Según la descripción de la actividad, se pueden constituir las siguientes metas"/>
    <s v="Formulación propia de la dependencia"/>
    <s v="11.Gobierno digital"/>
    <s v="No Aplica"/>
    <s v="No Aplica"/>
    <s v="No Aplica"/>
    <s v="Inversión"/>
    <s v="Fortalecimiento Institucional"/>
  </r>
  <r>
    <s v="PAI-SI2"/>
    <s v="Subdirección de Información"/>
    <s v="Desarrollo Organizacional"/>
    <s v="OBJ6: Desarrollar capacidades internas para adaptarse a las demandas cambiantes del entorno educativo."/>
    <s v="Estrategia de modernización Tecnológica para el Fortalecimiento Institucional"/>
    <x v="6"/>
    <s v="Centro de Analítica para el Sector Educativo: Establecer documento de definición del modelo para implementar el Centro de Analítica."/>
    <s v="Subdirector de la Subdirección de Información"/>
    <d v="2024-01-01T00:00:00"/>
    <d v="2024-05-31T00:00:00"/>
    <s v="Documento de definición del modelo para implementar el Centro de Analítica."/>
    <m/>
    <n v="0"/>
    <m/>
    <n v="0"/>
    <m/>
    <n v="0"/>
    <m/>
    <n v="0"/>
    <m/>
    <s v="Eliminar (Ya se incluye en una actividad global)"/>
    <s v="Formulación propia de la dependencia"/>
    <s v="11.Gobierno digital"/>
    <s v="No Aplica"/>
    <s v="No Aplica"/>
    <s v="No Aplica"/>
    <s v="Inversión"/>
    <s v="Fortalecimiento Institucional"/>
  </r>
  <r>
    <s v="PAI-SI3"/>
    <s v="Subdirección de Información"/>
    <s v="Desarrollo Organizacional"/>
    <s v="OBJ6: Desarrollar capacidades internas para adaptarse a las demandas cambiantes del entorno educativo."/>
    <s v="Estrategia de modernización Tecnológica para el Fortalecimiento Institucional"/>
    <x v="6"/>
    <s v="Centro de Analítica para el Sector Educativo: Generar productos de analítica que permitan identificar y visualizar patrones en los datos."/>
    <s v="Subdirector de la Subdirección de Información"/>
    <d v="2024-01-01T00:00:00"/>
    <d v="2024-11-30T00:00:00"/>
    <s v=" - Desarrollo y pruebas del tablero (Tableros interactivos) _x000a_ - Reportes automatizados con información relacionada a los resultados de los examinandos."/>
    <m/>
    <n v="0"/>
    <m/>
    <n v="0"/>
    <m/>
    <n v="0"/>
    <m/>
    <n v="0"/>
    <m/>
    <s v="Eliminar (Ya se incluye en una actividad global)"/>
    <s v="Formulación propia de la dependencia"/>
    <s v="11.Gobierno digital"/>
    <s v="No Aplica"/>
    <s v="No Aplica"/>
    <s v="No Aplica"/>
    <s v="Inversión"/>
    <s v="Fortalecimiento Institucional"/>
  </r>
  <r>
    <s v="PAI-SI4"/>
    <s v="Subdirección de Información"/>
    <s v="Desarrollo Organizacional"/>
    <s v="OBJ6: Desarrollar capacidades internas para adaptarse a las demandas cambiantes del entorno educativo."/>
    <s v="Estrategia de modernización Tecnológica para el Fortalecimiento Institucional"/>
    <x v="6"/>
    <s v="Centro de Analítica para el Sector Educativo: Generar aplicativo mejorado del PIR para consulta y análisis de resultados por partes de las IES"/>
    <s v="Subdirector de la Subdirección de Información"/>
    <d v="2024-01-01T00:00:00"/>
    <d v="2024-10-31T00:00:00"/>
    <s v="Mockup con Rediseño de data Icfes como plataforma para el acceso a los datos."/>
    <m/>
    <n v="0"/>
    <m/>
    <n v="0"/>
    <m/>
    <n v="0"/>
    <m/>
    <n v="0"/>
    <m/>
    <s v="Eliminar (Ya se incluye en una actividad global)"/>
    <s v="Formulación propia de la dependencia"/>
    <s v="11.Gobierno digital"/>
    <s v="No Aplica"/>
    <s v="No Aplica"/>
    <s v="No Aplica"/>
    <s v="Inversión"/>
    <s v="Fortalecimiento Institucional"/>
  </r>
  <r>
    <s v="PAI-SI5"/>
    <s v="Subdirección de Información"/>
    <s v="Desarrollo Organizacional"/>
    <s v="OBJ6: Desarrollar capacidades internas para adaptarse a las demandas cambiantes del entorno educativo."/>
    <s v="Estrategia de modernización Tecnológica para el Fortalecimiento Institucional"/>
    <x v="6"/>
    <s v="Centro de Analítica para el Sector Educativo: Divulgación del centro de analítica a los actores del sector educativo. "/>
    <s v="Subdirector de la Subdirección de Información"/>
    <d v="2024-01-01T00:00:00"/>
    <d v="2024-11-30T00:00:00"/>
    <s v="Evidencias de divulgación del centro de analítica"/>
    <m/>
    <n v="0"/>
    <m/>
    <n v="0"/>
    <m/>
    <n v="0"/>
    <m/>
    <n v="0"/>
    <m/>
    <s v="Eliminar (Ya se incluye en una actividad global)"/>
    <s v="Formulación propia de la dependencia"/>
    <s v="11.Gobierno digital"/>
    <s v="No Aplica"/>
    <s v="No Aplica"/>
    <s v="No Aplica"/>
    <s v="Inversión"/>
    <s v="Fortalecimiento Institucional"/>
  </r>
  <r>
    <s v="PAI-SI6"/>
    <s v="Subdirección de Información"/>
    <s v="Desarrollo Organizacional"/>
    <s v="OBJ6: Desarrollar capacidades internas para adaptarse a las demandas cambiantes del entorno educativo."/>
    <s v="Estrategia de modernización Tecnológica para el Fortalecimiento Institucional"/>
    <x v="6"/>
    <s v="Modernización de escritorios: Actualizar los equipos de computo fase I asignados a los funcionarios con características técnicas acordes a las necesidades de la entidad - Asignación"/>
    <s v="Subdirector de la Subdirección de Información"/>
    <d v="2024-01-01T00:00:00"/>
    <d v="2024-03-31T00:00:00"/>
    <s v=" - Informe de Priorización y asignación de equipos"/>
    <m/>
    <n v="0.5"/>
    <m/>
    <n v="1"/>
    <m/>
    <n v="0"/>
    <m/>
    <n v="0"/>
    <m/>
    <s v="Según la descripción de la actividad, se pueden constituir las siguientes metas"/>
    <s v="Formulación propia de la dependencia"/>
    <s v="11.Gobierno digital"/>
    <s v="No Aplica"/>
    <s v="No Aplica"/>
    <s v="No Aplica"/>
    <s v="Inversión"/>
    <s v="Fortalecimiento Tecnológico"/>
  </r>
  <r>
    <s v="PAI-SI7"/>
    <s v="Subdirección de Información"/>
    <s v="Desarrollo Organizacional"/>
    <s v="OBJ6: Desarrollar capacidades internas para adaptarse a las demandas cambiantes del entorno educativo."/>
    <s v="Estrategia de modernización Tecnológica para el Fortalecimiento Institucional"/>
    <x v="6"/>
    <s v="Modernización de escritorios: Actualizar los equipos de computo fase I asignados a los funcionarios con características técnicas acordes a las necesidades de la entidad - Implementación"/>
    <s v="Subdirector de la Subdirección de Información"/>
    <d v="2024-04-01T00:00:00"/>
    <d v="2024-06-30T00:00:00"/>
    <s v=" - Informe de implementación"/>
    <m/>
    <n v="0"/>
    <m/>
    <n v="0"/>
    <m/>
    <n v="0"/>
    <m/>
    <n v="0"/>
    <m/>
    <s v="Eliminar (Ya se incluye en una actividad global)"/>
    <s v="Formulación propia de la dependencia"/>
    <s v="11.Gobierno digital"/>
    <s v="No Aplica"/>
    <s v="No Aplica"/>
    <s v="No Aplica"/>
    <s v="Inversión"/>
    <s v="Fortalecimiento Tecnológico"/>
  </r>
  <r>
    <s v="PAI-SI72"/>
    <s v="Subdirección de Información"/>
    <s v="Desarrollo Organizacional"/>
    <s v="OBJ6: Desarrollar capacidades internas para adaptarse a las demandas cambiantes del entorno educativo."/>
    <s v="Estrategia de modernización Tecnológica para el Fortalecimiento Institucional"/>
    <x v="6"/>
    <s v="Definir acta de cumplimiento a satisfacción sobre los elementos en IPV6."/>
    <s v="Subdirector de la Subdirección de Información"/>
    <d v="2024-01-01T00:00:00"/>
    <d v="2024-03-31T00:00:00"/>
    <s v="Acta de cumplimiento elementos en IPV6. "/>
    <m/>
    <n v="1"/>
    <m/>
    <n v="0"/>
    <m/>
    <n v="0"/>
    <m/>
    <n v="0"/>
    <m/>
    <s v="Según la descripción de la actividad, se pueden constituir las siguientes metas"/>
    <s v="Plan de Brechas MIPG"/>
    <s v="11.Gobierno digital"/>
    <s v="12. Seguridad digital"/>
    <m/>
    <s v="Plan Estratégico de Tecnologías de la Información y las Comunicaciones ­ PETI  "/>
    <s v="Operación Comercial"/>
    <s v="-"/>
  </r>
  <r>
    <s v="PAI-SI73"/>
    <s v="Subdirección de Información"/>
    <s v="Desarrollo Organizacional"/>
    <s v="OBJ6: Desarrollar capacidades internas para adaptarse a las demandas cambiantes del entorno educativo."/>
    <s v="Estrategia de modernización Tecnológica para el Fortalecimiento Institucional"/>
    <x v="6"/>
    <s v="Definir inventario de elementos pendientes por adoptar IPV6 y  justificación de los que no se pueden implementar en IPV6"/>
    <s v="Subdirector de la Subdirección de Información"/>
    <d v="2024-01-01T00:00:00"/>
    <d v="2024-03-31T00:00:00"/>
    <s v="Inventario de elementos pendientes por adoptar IPV6 y justificación de los que no se pueden implementar en IPV6 "/>
    <m/>
    <n v="1"/>
    <m/>
    <n v="0"/>
    <m/>
    <n v="0"/>
    <m/>
    <n v="0"/>
    <m/>
    <s v="Según la descripción de la actividad, se pueden constituir las siguientes metas"/>
    <s v="Plan de Brechas MIPG"/>
    <s v="11.Gobierno digital"/>
    <s v="No Aplica"/>
    <s v="No Aplica"/>
    <s v="Plan Estratégico de Tecnologías de la Información y las Comunicaciones ­ PETI  "/>
    <s v="Operación Comercial"/>
    <s v="-"/>
  </r>
  <r>
    <s v="PAI-SI74"/>
    <s v="Subdirección de Información"/>
    <s v="Desarrollo Organizacional"/>
    <s v="OBJ6: Desarrollar capacidades internas para adaptarse a las demandas cambiantes del entorno educativo."/>
    <s v="Estrategia de modernización Tecnológica para el Fortalecimiento Institucional"/>
    <x v="6"/>
    <s v="Definir plan de trabajo para intervenir los elementos pendientes a la adopción de IPV6"/>
    <s v="Subdirector de la Subdirección de Información"/>
    <d v="2024-01-01T00:00:00"/>
    <d v="2024-03-31T00:00:00"/>
    <s v="Plan de trabajo para intervenir los elementos pendientes a la adopción de IPV6 "/>
    <m/>
    <n v="1"/>
    <m/>
    <n v="0"/>
    <m/>
    <n v="0"/>
    <m/>
    <n v="0"/>
    <m/>
    <s v="Según la descripción de la actividad, se pueden constituir las siguientes metas"/>
    <s v="Plan de Brechas MIPG"/>
    <s v="11.Gobierno digital"/>
    <s v="No Aplica"/>
    <s v="No Aplica"/>
    <s v="Plan Estratégico de Tecnologías de la Información y las Comunicaciones ­ PETI  "/>
    <s v="Operación Comercial"/>
    <s v="-"/>
  </r>
  <r>
    <s v="PAI-SI75"/>
    <s v="Subdirección de Información"/>
    <s v="Desarrollo Organizacional"/>
    <s v="OBJ6: Desarrollar capacidades internas para adaptarse a las demandas cambiantes del entorno educativo."/>
    <s v="Estrategia de modernización Tecnológica para el Fortalecimiento Institucional"/>
    <x v="6"/>
    <s v="Seguimiento al Plan de Trabajo trimestral al para intervenir los elementos pendientes a la adopción de IPV6 T2"/>
    <s v="Subdirector de la Subdirección de Información"/>
    <d v="2024-04-01T00:00:00"/>
    <d v="2024-06-30T00:00:00"/>
    <s v="Seguimiento trimestral al Plan de Trabajo para intervenir los elementos pendientes a la adopción de IPV6 "/>
    <m/>
    <n v="0"/>
    <m/>
    <n v="0.33"/>
    <m/>
    <n v="0.33"/>
    <m/>
    <n v="0.33"/>
    <m/>
    <s v="Según la descripción de la actividad, se pueden constituir las siguientes metas"/>
    <s v="Plan de Brechas MIPG"/>
    <s v="11.Gobierno digital"/>
    <s v="No Aplica"/>
    <s v="No Aplica"/>
    <s v="Plan Estratégico de Tecnologías de la Información y las Comunicaciones ­ PETI  "/>
    <s v="Operación Comercial"/>
    <s v="-"/>
  </r>
  <r>
    <s v="PAI-SI76"/>
    <s v="Subdirección de Información"/>
    <s v="Desarrollo Organizacional"/>
    <s v="OBJ6: Desarrollar capacidades internas para adaptarse a las demandas cambiantes del entorno educativo."/>
    <s v="Estrategia de modernización Tecnológica para el Fortalecimiento Institucional"/>
    <x v="6"/>
    <s v="Seguimiento al Plan de Trabajo trimestral al para intervenir los elementos pendientes a la adopción de IPV6 T3"/>
    <s v="Subdirector de la Subdirección de Información"/>
    <d v="2024-07-01T00:00:00"/>
    <d v="2024-09-30T00:00:00"/>
    <s v="Seguimiento trimestral al Plan de Trabajo para intervenir los elementos pendientes a la adopción de IPV6 "/>
    <m/>
    <n v="0"/>
    <m/>
    <n v="0"/>
    <m/>
    <n v="0"/>
    <m/>
    <n v="0"/>
    <m/>
    <s v="Eliminar (Ya se incluye en una actividad global)"/>
    <s v="Plan de Brechas MIPG"/>
    <s v="11.Gobierno digital"/>
    <s v="No Aplica"/>
    <s v="No Aplica"/>
    <s v="Plan Estratégico de Tecnologías de la Información y las Comunicaciones ­ PETI  "/>
    <s v="Operación Comercial"/>
    <s v="-"/>
  </r>
  <r>
    <s v="PAI-SI77"/>
    <s v="Subdirección de Información"/>
    <s v="Desarrollo Organizacional"/>
    <s v="OBJ6: Desarrollar capacidades internas para adaptarse a las demandas cambiantes del entorno educativo."/>
    <s v="Estrategia de modernización Tecnológica para el Fortalecimiento Institucional"/>
    <x v="6"/>
    <s v="Seguimiento al Plan de Trabajo trimestral al para intervenir los elementos pendientes a la adopción de IPV6 T4"/>
    <s v="Subdirector de la Subdirección de Información"/>
    <d v="2024-10-01T00:00:00"/>
    <d v="2024-12-31T00:00:00"/>
    <s v="Seguimiento trimestral al Plan de Trabajo para intervenir los elementos pendientes a la adopción de IPV6"/>
    <m/>
    <n v="0"/>
    <m/>
    <n v="0"/>
    <m/>
    <n v="0"/>
    <m/>
    <n v="0"/>
    <m/>
    <s v="Eliminar (Ya se incluye en una actividad global)"/>
    <s v="Plan de Brechas MIPG"/>
    <s v="11.Gobierno digital"/>
    <s v="No Aplica"/>
    <s v="No Aplica"/>
    <s v="Plan Estratégico de Tecnologías de la Información y las Comunicaciones ­ PETI  "/>
    <s v="Operación Comercial"/>
    <s v="-"/>
  </r>
  <r>
    <s v="PAI-SI86"/>
    <s v="Subdirección de Información"/>
    <s v="Desarrollo Organizacional"/>
    <s v="OBJ6: Desarrollar capacidades internas para adaptarse a las demandas cambiantes del entorno educativo."/>
    <s v="Estrategia de modernización Tecnológica para el Fortalecimiento Institucional"/>
    <x v="6"/>
    <s v="Definir el catálogo de datos maestros y de referencia, que contenga una columna indicando si es un dato maestro o de referencia. "/>
    <s v="Subdirector de la Subdirección de Información"/>
    <d v="2024-01-01T00:00:00"/>
    <d v="2024-03-31T00:00:00"/>
    <s v="Catálogo de datos maestros y de referencia, que contenga una columna indicando si es un dato maestro o de referencia."/>
    <m/>
    <n v="1"/>
    <m/>
    <n v="0"/>
    <m/>
    <n v="0"/>
    <m/>
    <n v="0"/>
    <m/>
    <s v="Según la descripción de la actividad, se pueden constituir las siguientes metas"/>
    <s v="Plan de Brechas MIPG"/>
    <s v="11.Gobierno digital"/>
    <s v="No Aplica"/>
    <s v="No Aplica"/>
    <s v="Plan Estratégico de Tecnologías de la Información y las Comunicaciones ­ PETI  "/>
    <s v="Funcionamiento"/>
    <s v="-"/>
  </r>
  <r>
    <s v="PAI-OACM6"/>
    <s v="Oficina Asesora de Comunicaciones y Mercadeo"/>
    <s v="Misional"/>
    <s v="OBJ5:Incentivar la investigación, el uso y aplicación de los Datos y la Información generada, con enfoque Diferencial y territorial "/>
    <s v="Definición de una Estrategia que visibilice el instituto en todos los territorios"/>
    <x v="7"/>
    <s v="Establecer y ejecutar una estrategia de relacionamiento regional con grupos de interés."/>
    <s v="Jefe Oficina Asesora de Comunicaciones y Mercadeo"/>
    <d v="2024-02-01T00:00:00"/>
    <d v="2024-12-31T00:00:00"/>
    <s v="Documento de la estrategia y cinco actividades de relacionamiento en regiones con grupos de interés y grupos de valor"/>
    <m/>
    <n v="0.25"/>
    <m/>
    <n v="0.5"/>
    <m/>
    <n v="0.75"/>
    <m/>
    <n v="1"/>
    <m/>
    <s v="Confirmar con el área"/>
    <s v="Formulación propia de la dependencia"/>
    <s v="6. Transparencia, acceso a la información pública y lucha contra la corrupción"/>
    <s v="6. Transparencia, acceso a la información pública y lucha contra la corrupción"/>
    <s v="6. Transparencia, acceso a la información pública y lucha contra la corrupción"/>
    <m/>
    <s v="Operación Comercial"/>
    <s v="-"/>
  </r>
  <r>
    <s v="PAI-OAP2"/>
    <s v="Oficina Asesora de Planeación"/>
    <s v="Desarrollo Organizacional"/>
    <s v="OBJ6: Desarrollar capacidades internas para adaptarse a las demandas cambiantes del entorno educativo."/>
    <s v="Implementación del Sistema integrado de Gestión"/>
    <x v="8"/>
    <s v="Mantener el Sistema de gestión de calidad del Icfes"/>
    <s v="Jefe Oficina Asesora de Planeación"/>
    <d v="2024-01-15T00:00:00"/>
    <d v="2024-12-31T00:00:00"/>
    <s v="Mantenimiento de la certificación del Sistema de Gestión de Calidad"/>
    <m/>
    <n v="1"/>
    <m/>
    <n v="1"/>
    <m/>
    <n v="1"/>
    <m/>
    <n v="1"/>
    <m/>
    <s v="Según la descripción de la actividad, se pueden constituir las siguientes metas"/>
    <s v="Formulación propia de la dependencia"/>
    <s v="No Aplica"/>
    <s v="No Aplica"/>
    <s v="No Aplica"/>
    <s v="No Aplica"/>
    <s v="Funcionamiento"/>
    <s v="-"/>
  </r>
  <r>
    <s v="PAI-OAP3"/>
    <s v="Oficina Asesora de Planeación"/>
    <s v="Desarrollo Organizacional"/>
    <s v="OBJ6: Desarrollar capacidades internas para adaptarse a las demandas cambiantes del entorno educativo."/>
    <s v="Implementación del Sistema integrado de Gestión"/>
    <x v="8"/>
    <s v="Implementar y documentar el sistema integrado de gestión del Icfes"/>
    <s v="Jefe Oficina Asesora de Planeación"/>
    <d v="2024-01-15T00:00:00"/>
    <d v="2024-12-31T00:00:00"/>
    <s v="Reporte de seguimiento del plan de implementación y documentación del SIG Icfes"/>
    <m/>
    <n v="0.25"/>
    <m/>
    <n v="0.5"/>
    <m/>
    <n v="0.75"/>
    <m/>
    <n v="1"/>
    <m/>
    <s v="Confirmar con el área"/>
    <s v="Formulación propia de la dependencia"/>
    <s v="No Aplica"/>
    <s v="No Aplica"/>
    <s v="No Aplica"/>
    <s v="No Aplica"/>
    <s v="Funcionamiento"/>
    <s v="-"/>
  </r>
  <r>
    <s v="PAI-OAP4"/>
    <s v="Oficina Asesora de Planeación"/>
    <s v="Desarrollo Organizacional"/>
    <s v="OBJ6: Desarrollar capacidades internas para adaptarse a las demandas cambiantes del entorno educativo."/>
    <s v="Implementación del Sistema integrado de Gestión"/>
    <x v="8"/>
    <s v="Implementar nueva metodología de riesgos del Icfes"/>
    <s v="Jefe Oficina Asesora de Planeación"/>
    <d v="2024-01-15T00:00:00"/>
    <d v="2024-06-30T00:00:00"/>
    <s v="Actualización de aplicativo DARUMA._x000a_Política de riesgos actualizada._x000a_Procedimiento de gestión integral de riesgos documentado._x000a_"/>
    <m/>
    <n v="0"/>
    <m/>
    <n v="1"/>
    <m/>
    <n v="0"/>
    <m/>
    <n v="0"/>
    <m/>
    <s v="Según la descripción de la actividad, se pueden constituir las siguientes metas"/>
    <s v="Plan de Brechas MIPG"/>
    <s v="19. Control interno "/>
    <s v="1. Planeación Institucional"/>
    <s v="No Aplica"/>
    <s v="PAAC Anexo 1: Riesgos de corrupción  "/>
    <s v="Funcionamiento"/>
    <s v="-"/>
  </r>
  <r>
    <s v="PAI-OAP5"/>
    <s v="Oficina Asesora de Planeación"/>
    <s v="Desarrollo Organizacional"/>
    <s v="OBJ6: Desarrollar capacidades internas para adaptarse a las demandas cambiantes del entorno educativo."/>
    <s v="Implementación del Sistema integrado de Gestión"/>
    <x v="8"/>
    <s v="Actualizar modelo de Operación por procesos Icfes"/>
    <s v="Jefe Oficina Asesora de Planeación"/>
    <d v="2024-01-15T00:00:00"/>
    <d v="2024-12-31T00:00:00"/>
    <s v="Reporte de seguimiento del plan de actualización del MOP del Icfes"/>
    <m/>
    <n v="0.25"/>
    <m/>
    <n v="0.5"/>
    <m/>
    <n v="0.75"/>
    <m/>
    <n v="1"/>
    <m/>
    <s v="Confirmar con el área"/>
    <s v="Formulación propia de la dependencia"/>
    <s v="No Aplica"/>
    <s v="No Aplica"/>
    <s v="No Aplica"/>
    <s v="No Aplica"/>
    <s v="Funcionamiento"/>
    <s v="-"/>
  </r>
  <r>
    <s v="PAI-SAD32"/>
    <s v="Subdirección de Análisis y Divulgación"/>
    <s v="Misional"/>
    <s v="OBJ4:Fortalecer los procesos de evaluación para abordar de manera efectiva las particularidades y necesidades específicas con carácter diferencial"/>
    <s v="Implementación Proceso de Medición de Satisfacción a grupos focales con carácter diferencial "/>
    <x v="9"/>
    <s v="Realizar 10 jornadas de capacitación sobre enfoque diferencial dirigidas a las y los colaboradores del Instituto para garantizar la transversalización del enfoque diferencial en la cadena de la evaluación y el cumplimiento de la normatividad relacionada."/>
    <s v="Subdirectora de Análisis y Divulgación"/>
    <d v="2024-01-15T00:00:00"/>
    <d v="2024-12-06T00:00:00"/>
    <s v="1 Informe de gestión de las 10 jornadas de capacitación realizadas (enlace de grabación, material empleado en las sesiones, registro de asistencia y encuesta de satisfacción). "/>
    <m/>
    <n v="0"/>
    <m/>
    <n v="0"/>
    <m/>
    <n v="0"/>
    <m/>
    <n v="0"/>
    <m/>
    <s v="Pregunta al Area"/>
    <s v="Formulación propia de la dependencia"/>
    <s v="15.Gestión del conocimiento y la innovación"/>
    <s v="6. Transparencia, acceso a la información pública y lucha contra la corrupción"/>
    <s v="17.Gestión de la información estadística"/>
    <s v="Plan Institucional de Capacitación   "/>
    <s v="Operación Comercial"/>
    <s v="-"/>
  </r>
  <r>
    <s v="PAI-SAD33"/>
    <s v="Subdirección de Análisis y Divulgación"/>
    <s v="Misional"/>
    <s v="OBJ4:Fortalecer los procesos de evaluación para abordar de manera efectiva las particularidades y necesidades específicas con carácter diferencial"/>
    <s v="Implementación Proceso de Medición de Satisfacción a grupos focales con carácter diferencial "/>
    <x v="9"/>
    <s v="Implementar el procedimiento interno de Asistencia Técnica a los 4 equipos de trabajo de la Subdirección de Análisis y Divulgación para garantizar una efectiva transversalización del enfoque diferencial en los productos y servicios de la dependencia. "/>
    <s v="Subdirectora de Análisis y Divulgación"/>
    <d v="2024-01-09T00:00:00"/>
    <d v="2024-12-20T00:00:00"/>
    <s v="1 Informe de gestión de la implementación de asistencia técnica para la transversalización del enfoque diferencial en SAyD."/>
    <m/>
    <n v="0"/>
    <m/>
    <n v="0"/>
    <m/>
    <n v="0"/>
    <m/>
    <n v="0"/>
    <m/>
    <s v="Pregunta al Area"/>
    <s v="Formulación propia de la dependencia"/>
    <s v="15.Gestión del conocimiento y la innovación"/>
    <s v="6. Transparencia, acceso a la información pública y lucha contra la corrupción"/>
    <s v="17.Gestión de la información estadística"/>
    <s v="PAAC Anexo 5. Mecanismos para mejorar la atención al ciudadano  "/>
    <s v="Operación Comercial"/>
    <s v="-"/>
  </r>
  <r>
    <s v="PAI-UAC1"/>
    <s v="Unidad de Atención al Ciudadano"/>
    <s v="Desarrollo Organizacional"/>
    <s v="OBJ7:Mejorar la eficiencia operativa y la calidad en la gestión interna."/>
    <s v="Fortalecimiento de la Cultura organización y la Comunicación Interna"/>
    <x v="10"/>
    <s v="Documentar y remitir casos de PQRSD que fueron de manera deficiente en  términos de tiempo, calidad y pertinencia, para el análisis por parte del grupo interno de trabajo de asuntos disciplinarios en lo que respecta a su competencia"/>
    <s v="Líder de la Unidad de Atención al Ciudadano"/>
    <d v="2024-01-02T00:00:00"/>
    <d v="2024-12-31T00:00:00"/>
    <s v="informe de casos "/>
    <m/>
    <n v="0.25"/>
    <m/>
    <n v="0.5"/>
    <m/>
    <n v="0.75"/>
    <m/>
    <n v="1"/>
    <m/>
    <s v="Confirmar con el área"/>
    <s v="Política de Prevención de Daño Antijurídico - PPDA"/>
    <s v="13.Defensa jurídica"/>
    <s v="13.Defensa jurídica"/>
    <m/>
    <s v="No Aplica"/>
    <s v="Funcionamiento"/>
    <s v="-"/>
  </r>
  <r>
    <s v="PAI-UAC2"/>
    <s v="Unidad de Atención al Ciudadano"/>
    <s v="Desarrollo Organizacional"/>
    <s v="OBJ7:Mejorar la eficiencia operativa y la calidad en la gestión interna."/>
    <s v="Fortalecimiento de la Cultura organización y la Comunicación Interna"/>
    <x v="10"/>
    <s v="Proporcionar informes estadísticos trimestrales al Comité de Conciliación, sobre las fallas en la atención de PQRSD. Dicho informe deberá contener como mínimo, el número de PQRSD recibidas en el periodo, las solicitudes de ampliación de términos cursados a los peticionarios y sus causas y las respuestas emitidas por fuera del término legal."/>
    <s v="Líder de la Unidad de Atención al Ciudadano"/>
    <d v="2024-01-02T00:00:00"/>
    <d v="2024-12-31T00:00:00"/>
    <s v="Informe de Fallas "/>
    <m/>
    <n v="0.25"/>
    <m/>
    <n v="0.5"/>
    <m/>
    <n v="0.75"/>
    <m/>
    <n v="1"/>
    <m/>
    <s v="Confirmar con el área"/>
    <s v="Política de Prevención de Daño Antijurídico - PPDA"/>
    <s v="13.Defensa jurídica"/>
    <s v="13.Defensa jurídica"/>
    <m/>
    <s v="No Aplica"/>
    <s v="Funcionamiento"/>
    <s v="-"/>
  </r>
  <r>
    <s v="PAI-UAC3"/>
    <s v="Unidad de Atención al Ciudadano"/>
    <s v="Desarrollo Organizacional"/>
    <s v="OBJ7:Mejorar la eficiencia operativa y la calidad en la gestión interna."/>
    <s v="Implementación del Modelo integrado de Planeación y Gestión."/>
    <x v="3"/>
    <s v="Realizar el seguimiento al  Plan de Participación Ciudadana"/>
    <s v="Líder de la Unidad de Atención al Ciudadano"/>
    <d v="2024-01-02T00:00:00"/>
    <d v="2024-12-31T00:00:00"/>
    <s v="Seguimientos realizados trimestralmente "/>
    <m/>
    <n v="0.25"/>
    <m/>
    <n v="0.5"/>
    <m/>
    <n v="0.75"/>
    <m/>
    <n v="1"/>
    <m/>
    <s v="Confirmar con el área"/>
    <s v="Formulación propia de la dependencia"/>
    <s v="8. Servicio al ciudadano"/>
    <s v="9. Participación ciudadana en la gestión pública"/>
    <m/>
    <s v="Plan de Participación Ciudadana  "/>
    <s v="Funcionamiento"/>
    <s v="-"/>
  </r>
  <r>
    <s v="PAI-UAC4"/>
    <s v="Unidad de Atención al Ciudadano"/>
    <s v="Desarrollo Organizacional"/>
    <s v="OBJ7:Mejorar la eficiencia operativa y la calidad en la gestión interna."/>
    <s v="Fortalecimiento de la Cultura organización y la Comunicación Interna"/>
    <x v="10"/>
    <s v="Realizar el Seguimiento Mecanismos para mejorar la Atención al Ciudadano"/>
    <s v="Líder de la Unidad de Atención al Ciudadano"/>
    <d v="2024-01-02T00:00:00"/>
    <d v="2024-12-31T00:00:00"/>
    <s v="Seguimientos realizados trimestralmente "/>
    <m/>
    <n v="0.25"/>
    <m/>
    <n v="0.5"/>
    <m/>
    <n v="0.75"/>
    <m/>
    <n v="1"/>
    <m/>
    <s v="Confirmar con el área"/>
    <s v="Formulación propia de la dependencia"/>
    <s v="8. Servicio al ciudadano"/>
    <s v="9. Participación ciudadana en la gestión pública"/>
    <m/>
    <s v="PAAC Anexo 5. Mecanismos para mejorar la atención al ciudadano  "/>
    <s v="Funcionamiento"/>
    <s v="-"/>
  </r>
  <r>
    <s v="PAI-UAC5"/>
    <s v="Unidad de Atención al Ciudadano"/>
    <s v="Desarrollo Organizacional"/>
    <s v="OBJ6: Desarrollar capacidades internas para adaptarse a las demandas cambiantes del entorno educativo."/>
    <s v="Estrategia de modernización Tecnológica para el Fortalecimiento Institucional"/>
    <x v="8"/>
    <s v="Realizar el Seguimiento estrategia de racionalización "/>
    <s v="Líder de la Unidad de Atención al Ciudadano"/>
    <d v="2024-01-02T00:00:00"/>
    <d v="2024-12-31T00:00:00"/>
    <s v="Seguimientos realizados trimestralmente "/>
    <m/>
    <n v="0.25"/>
    <m/>
    <n v="0.5"/>
    <m/>
    <n v="0.75"/>
    <m/>
    <n v="1"/>
    <m/>
    <s v="Confirmar con el área"/>
    <s v="Formulación propia de la dependencia"/>
    <s v="10. Racionalización de trámites"/>
    <s v="10. Racionalización de trámites"/>
    <m/>
    <s v="PAAC Anexo 2. Racionalización de trámites  "/>
    <s v="Funcionamiento"/>
    <s v="-"/>
  </r>
  <r>
    <s v="PAI-DG2"/>
    <s v="Dirección General"/>
    <s v="Valor Público"/>
    <s v="OBJ1: Fomentar el acceso equitativo a la evaluación y promover el mejoramiento de la calidad de la educación"/>
    <s v="Desarrollo e Implementación de la medición de Evaluación de Instituciones Educativas a través de un Índice de Calidad Educativa"/>
    <x v="11"/>
    <s v="Implementar el índice de la calidad de la educación"/>
    <s v="Dirección General"/>
    <d v="2024-01-02T00:00:00"/>
    <d v="2024-12-10T00:00:00"/>
    <s v="Índice implementado"/>
    <m/>
    <n v="0.25"/>
    <m/>
    <n v="0.5"/>
    <m/>
    <n v="0.75"/>
    <m/>
    <n v="1"/>
    <m/>
    <s v="Confirmar con el área"/>
    <s v="Formulación propia de la dependencia"/>
    <s v="No Aplica"/>
    <s v="No Aplica"/>
    <s v="No Aplica"/>
    <s v="No Aplica"/>
    <s v="Inversión"/>
    <s v="Fortalecimiento Servicios de Evaluación"/>
  </r>
  <r>
    <s v="PAI-DG3"/>
    <s v="Dirección General"/>
    <s v="Misional"/>
    <s v="OBJ4:Fortalecer los procesos de evaluación para abordar de manera efectiva las particularidades y necesidades específicas con carácter diferencial"/>
    <s v="Creación y Despliegue de una Herramienta Gratuita de Simuladores para la Preparación de Exámenes de Estado."/>
    <x v="12"/>
    <s v="Implementar el proyecto &quot;Prepárate con el Icfes&quot;"/>
    <s v="Dirección General"/>
    <d v="2024-01-02T00:00:00"/>
    <d v="2024-12-31T00:00:00"/>
    <s v="Proyecto &quot;Prepárate con el Icfes&quot; implementado"/>
    <m/>
    <n v="0.25"/>
    <m/>
    <n v="0.5"/>
    <m/>
    <n v="0.75"/>
    <m/>
    <n v="1"/>
    <m/>
    <s v="Confirmar con el área"/>
    <s v="Formulación propia de la dependencia"/>
    <s v="No Aplica"/>
    <s v="No Aplica"/>
    <s v="No Aplica"/>
    <s v="No Aplica"/>
    <s v="Inversión"/>
    <s v="Fortalecimiento Servicios de Evaluación"/>
  </r>
  <r>
    <s v="PAI-OAP6"/>
    <s v="Oficina Asesora de Planeación"/>
    <s v="Financiera"/>
    <s v="OBJ8: Asegurar la sostenibilidad financiera mediante la diversificación de fuentes de ingresos."/>
    <s v="Establecer estrategias comerciales que permitan la generación de nuevos negocios"/>
    <x v="13"/>
    <s v="Realizar rueda de negocios internacional: _x000a_- Estructurar el evento (2 meses)_x000a_- Construir Base de datos y realizar telemercadeo (2 meses)_x000a_- Realizar alistamiento de evento (2 meses)_x000a_- Ejecutar Evento (1 semana)_x000a_- Realizar seguimiento post evento (1 mes)_x000a_- Construir informe de resultados ( 1 mes)"/>
    <s v="Jefe Oficina Asesora de Planeación"/>
    <d v="2024-02-01T00:00:00"/>
    <d v="2024-10-30T00:00:00"/>
    <s v="Informe de resultados Rueda de Negocios internacional"/>
    <m/>
    <n v="0"/>
    <m/>
    <n v="0.5"/>
    <m/>
    <n v="0"/>
    <m/>
    <n v="1"/>
    <m/>
    <s v="Según la descripción de la actividad, se pueden constituir las siguientes metas"/>
    <s v="Formulación propia de la dependencia"/>
    <s v="No Aplica"/>
    <s v="No Aplica"/>
    <s v="No Aplica"/>
    <s v="No Aplica"/>
    <s v="Operación Comercial"/>
    <s v="-"/>
  </r>
  <r>
    <s v="PAI-OAP7"/>
    <s v="Oficina Asesora de Planeación"/>
    <s v="Financiera"/>
    <s v="OBJ8: Asegurar la sostenibilidad financiera mediante la diversificación de fuentes de ingresos."/>
    <s v="Establecer estrategias comerciales que permitan la generación de nuevos negocios"/>
    <x v="13"/>
    <s v="Divulgar el Portafolio de Servicios:_x000a_- Construir estrategia de comunicaciones  ( 1 mes)_x000a_- Construir y/o actualizar base de datos de clientes (2 mes)_x000a_- Construir piezas de información (1 mes)_x000a_- Ejecutar estrategia de comunicación para divulgación (1 mes) "/>
    <s v="Jefe Oficina Asesora de Planeación"/>
    <d v="2024-02-01T00:00:00"/>
    <d v="2024-06-30T00:00:00"/>
    <s v="Informe de divulgación de portafolio"/>
    <m/>
    <n v="0"/>
    <m/>
    <n v="1"/>
    <m/>
    <n v="0"/>
    <m/>
    <n v="0"/>
    <m/>
    <s v="Según la descripción de la actividad, se pueden constituir las siguientes metas"/>
    <s v="Formulación propia de la dependencia"/>
    <s v="No Aplica"/>
    <s v="No Aplica"/>
    <s v="No Aplica"/>
    <s v="No Aplica"/>
    <s v="Funcionamiento"/>
    <s v="-"/>
  </r>
  <r>
    <s v="PAI-OAP8"/>
    <s v="Oficina Asesora de Planeación"/>
    <s v="Financiera"/>
    <s v="OBJ8: Asegurar la sostenibilidad financiera mediante la diversificación de fuentes de ingresos."/>
    <s v="Establecer estrategias comerciales que permitan la generación de nuevos negocios"/>
    <x v="13"/>
    <s v="Fortalecer el micrositio de consultoría de la pagina web del Icfes_x000a_-  Actualizar  contenido de servicios institucionales (2 Meses)_x000a_- Actualización de apartado gráfico de la interfaz (2 meses)_x000a_- Actualización portafolio descargable versión 2024 (1 meses) "/>
    <s v="Jefe Oficina Asesora de Planeación"/>
    <d v="2024-02-01T00:00:00"/>
    <d v="2024-06-30T00:00:00"/>
    <s v="Modulo de consultoría pagina web actualizado"/>
    <m/>
    <n v="0"/>
    <m/>
    <n v="1"/>
    <m/>
    <n v="0"/>
    <m/>
    <n v="0"/>
    <m/>
    <s v="Según la descripción de la actividad, se pueden constituir las siguientes metas"/>
    <s v="Formulación propia de la dependencia"/>
    <s v="No Aplica"/>
    <s v="No Aplica"/>
    <s v="No Aplica"/>
    <s v="No Aplica"/>
    <s v="Funcionamiento"/>
    <s v="-"/>
  </r>
  <r>
    <m/>
    <s v="Unidad de Atención al Ciudadano"/>
    <s v="Misional"/>
    <s v="OBJ4:Fortalecer los procesos de evaluación para abordar de manera efectiva las particularidades y necesidades específicas con carácter diferencial"/>
    <s v="Implementación Proceso de Medición de Satisfacción a grupos focales con carácter diferencial "/>
    <x v="9"/>
    <s v="Diseñar la encuesta de satisfacción a grupos focales con carácter diferencial"/>
    <s v="Líder de la Unidad de Atención al Ciudadano"/>
    <d v="2024-01-02T00:00:00"/>
    <d v="2024-12-31T00:00:00"/>
    <s v="Encuesta diseñada"/>
    <m/>
    <n v="0.25"/>
    <m/>
    <n v="0.5"/>
    <m/>
    <n v="0.75"/>
    <m/>
    <n v="1"/>
    <m/>
    <s v="Confirmar con el área"/>
    <s v="Formulación propia de la dependencia"/>
    <s v="8. Servicio al ciudadano"/>
    <s v="9. Participación ciudadana en la gestión pública"/>
    <s v="No Aplica"/>
    <s v="No Aplica"/>
    <s v="Funcionamiento"/>
    <s v="-"/>
  </r>
  <r>
    <s v="PAI-DE2"/>
    <s v="Dirección de Evaluación"/>
    <s v="Misional"/>
    <s v="OBJ3: Consolidar y potenciar las relaciones estratégicas con el sector educativo y diversas partes interesadas"/>
    <s v="Posicionamiento del Instituto como un referente destacado en la generación de información clave para la toma de decisiones"/>
    <x v="14"/>
    <s v="Seguimiento a las actividades establecidas para el desarrollo de los estudios internacionales que se adelanten en la vigencia._x000a__x000a_Monitoreo de gestión con consorcios para estudios internacionales en las siguientes líneas de tiempo:_x000a__x000a_Piloto PISA : ventana de aplicación 15 de abril al 31 de mayo_x000a_TALIS estudio principal módulo central: ventana de aplicación 1 de marzo al 31 de mayo_x000a_TALIS estudio principal módulo Starting Strong: ventana de aplicación 1 de abril al 2 de agosto_x000a_Piloto ERCE - Preparación y entrega base de datos nacional: 1 de enero al 31 de junio_x000a_Pre piloto PISA: 1 de agosto al 30 de septiembre"/>
    <s v="Director de la Dirección de Evaluación"/>
    <d v="2024-01-18T00:00:00"/>
    <d v="2024-12-31T00:00:00"/>
    <s v="Correos electrónicos_x000a_Comunicación a través de plataformas de los consorcios_x000a_Participación en eventos como NPM"/>
    <m/>
    <n v="0.2"/>
    <m/>
    <n v="0.4"/>
    <m/>
    <n v="0.4"/>
    <m/>
    <n v="0"/>
    <m/>
    <s v="Según la descripción de la actividad, se pueden constituir las siguientes metas"/>
    <s v="Formulación propia de la dependencia"/>
    <s v="1. Planeación Institucional"/>
    <s v="No Aplica"/>
    <s v="No Aplica"/>
    <s v="Plan Anual de Adquisiciones  "/>
    <s v="Inversión"/>
    <s v="Fortalecimiento Servicios de Evaluación"/>
  </r>
  <r>
    <s v="PAI-OACM3"/>
    <s v="Oficina Asesora de Comunicaciones y Mercadeo"/>
    <s v="Misional"/>
    <s v="OBJ3: Consolidar y potenciar las relaciones estratégicas con el sector educativo y diversas partes interesadas"/>
    <s v="Posicionamiento del Instituto como un referente destacado en la generación de información clave para la toma de decisiones"/>
    <x v="14"/>
    <s v="Participación del Icfes en eventos regionales, nacionales e internacionales "/>
    <s v="Jefe Oficina Asesora de Comunicaciones y Mercadeo"/>
    <d v="2024-02-01T00:00:00"/>
    <d v="2024-12-31T00:00:00"/>
    <s v="Requerimiento al operador logístico, aprobación de presupuesto."/>
    <m/>
    <n v="0"/>
    <m/>
    <n v="0"/>
    <m/>
    <n v="0"/>
    <m/>
    <n v="0"/>
    <m/>
    <s v="Pregunta al Area"/>
    <s v="Formulación propia de la dependencia"/>
    <s v="No Aplica"/>
    <s v="No Aplica"/>
    <s v="No Aplica"/>
    <s v="No Aplica"/>
    <s v="Operación Comercial"/>
    <s v="-"/>
  </r>
  <r>
    <s v="PAI-OACM4"/>
    <s v="Oficina Asesora de Comunicaciones y Mercadeo"/>
    <s v="Misional"/>
    <s v="OBJ3: Consolidar y potenciar las relaciones estratégicas con el sector educativo y diversas partes interesadas"/>
    <s v="Posicionamiento del Instituto como un referente destacado en la generación de información clave para la toma de decisiones"/>
    <x v="0"/>
    <s v="Formalizar el protocolo de gestión de solicitudes, peticiones y comentarios en las redes sociales activas de la entidad."/>
    <s v="Jefe Oficina Asesora de Comunicaciones y Mercadeo"/>
    <d v="2024-02-01T00:00:00"/>
    <d v="2024-06-30T00:00:00"/>
    <s v="Protocolo aprobado e implementado"/>
    <m/>
    <n v="0"/>
    <m/>
    <n v="1"/>
    <m/>
    <n v="0"/>
    <m/>
    <n v="0"/>
    <m/>
    <s v="Según la descripción de la actividad, se pueden constituir las siguientes metas"/>
    <s v="Formulación propia de la dependencia"/>
    <s v="6. Transparencia, acceso a la información pública y lucha contra la corrupción"/>
    <s v="No Aplica"/>
    <s v="No Aplica"/>
    <s v="No Aplica"/>
    <s v="Operación Comercial"/>
    <s v="-"/>
  </r>
  <r>
    <s v="PAI-OACM5"/>
    <s v="Oficina Asesora de Comunicaciones y Mercadeo"/>
    <s v="Misional"/>
    <s v="OBJ3: Consolidar y potenciar las relaciones estratégicas con el sector educativo y diversas partes interesadas"/>
    <s v="Posicionamiento del Instituto como un referente destacado en la generación de información clave para la toma de decisiones"/>
    <x v="0"/>
    <s v="Establecer una Política de Comunicaciones para la entidad."/>
    <s v="Jefe Oficina Asesora de Comunicaciones y Mercadeo"/>
    <d v="2024-02-01T00:00:00"/>
    <d v="2024-06-30T00:00:00"/>
    <s v="La política de comunicaciones aprobada, socializada e implementada"/>
    <m/>
    <n v="0"/>
    <m/>
    <n v="1"/>
    <m/>
    <n v="0"/>
    <m/>
    <n v="0"/>
    <m/>
    <s v="Según la descripción de la actividad, se pueden constituir las siguientes metas"/>
    <s v="Formulación propia de la dependencia"/>
    <s v="6. Transparencia, acceso a la información pública y lucha contra la corrupción"/>
    <s v="6. Transparencia, acceso a la información pública y lucha contra la corrupción"/>
    <s v="6. Transparencia, acceso a la información pública y lucha contra la corrupción"/>
    <s v="No Aplica"/>
    <s v="Operación Comercial"/>
    <s v="-"/>
  </r>
  <r>
    <s v="PAI-OACM7"/>
    <s v="Oficina Asesora de Comunicaciones y Mercadeo"/>
    <s v="Misional"/>
    <s v="OBJ3: Consolidar y potenciar las relaciones estratégicas con el sector educativo y diversas partes interesadas"/>
    <s v="Posicionamiento del Instituto como un referente destacado en la generación de información clave para la toma de decisiones"/>
    <x v="14"/>
    <s v="Desarrollar el componente de comunicaciones del  Anexo 3: Estrategia de Rendición de cuentas del Plan de Participación Ciudadana, Plan MIPG: 17."/>
    <s v="Jefe Oficina Asesora de Comunicaciones y Mercadeo"/>
    <d v="2024-02-01T00:00:00"/>
    <d v="2024-12-31T00:00:00"/>
    <s v="Habilitar las condiciones técnicas y tecnologías para los ejercicios de rendición de cuentas"/>
    <m/>
    <n v="0.25"/>
    <m/>
    <n v="0.5"/>
    <m/>
    <n v="0.75"/>
    <m/>
    <n v="1"/>
    <m/>
    <s v="Confirmar con el área"/>
    <s v="Formulación propia de la dependencia"/>
    <s v="9. Participación ciudadana en la gestión pública"/>
    <s v="9. Participación ciudadana en la gestión pública"/>
    <s v="9. Participación ciudadana en la gestión pública"/>
    <s v="PAAC Anexo 3. Rendición de cuenta  "/>
    <s v="Operación Comercial"/>
    <s v="-"/>
  </r>
  <r>
    <s v="PAI-SAD28"/>
    <s v="Subdirección de Análisis y Divulgación"/>
    <s v="Misional"/>
    <s v="OBJ3: Consolidar y potenciar las relaciones estratégicas con el sector educativo y diversas partes interesadas"/>
    <s v="Posicionamiento del Instituto como un referente destacado en la generación de información clave para la toma de decisiones"/>
    <x v="0"/>
    <s v="Acompañar la dinámica de cinco (5) Comités Técnicos de Área (SDI) para fortalecer su capacidad de presentación y compromiso, contribuyendo así a la mejora continua de los eventos de difusión. "/>
    <s v="Subdirectora de Análisis y Divulgación"/>
    <d v="2024-02-15T00:00:00"/>
    <d v="2024-12-30T00:00:00"/>
    <s v="Informe de balance de los hallazgos y recomendaciones recogidos de los CTAs"/>
    <m/>
    <n v="0"/>
    <m/>
    <n v="0"/>
    <m/>
    <n v="0"/>
    <m/>
    <n v="0"/>
    <m/>
    <s v="Pregunta al A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DE3"/>
    <s v="Dirección de Evaluación"/>
    <s v="Misional"/>
    <s v="OBJ4:Fortalecer los procesos de evaluación para abordar de manera efectiva las particularidades y necesidades específicas con carácter diferencial"/>
    <s v="Implementación de proyectos de evaluación con carácter Diferencial y Territorial"/>
    <x v="15"/>
    <s v="Realizar reporte diagnóstico final de la consultoría del programa Sacúdete._x000a__x000a_Asegurar el enfoque diferencial y de interseccionalidad en el marco del proyecto de inclusión de población, por medio de adaptación de cuadernillos e informes de resultados._x000a_"/>
    <s v="Director de la Dirección de Evaluación"/>
    <d v="2024-01-18T00:00:00"/>
    <d v="2024-03-30T00:00:00"/>
    <s v="Informe de procesamiento y análisis de resultados (primera medición) del instrumento de medición._x000a__x000a_Reporte diagnóstico final de la consultoría para orientar el ejercicio hacia el futuro._x000a__x000a_Adaptación de cuadernillos _x000a_Pilotajes con comunidades NARP"/>
    <m/>
    <n v="1"/>
    <m/>
    <n v="0"/>
    <m/>
    <n v="0"/>
    <m/>
    <n v="0"/>
    <m/>
    <s v="Según la descripción de la actividad, se pueden constituir las siguientes metas"/>
    <s v="Formulación propia de la dependencia"/>
    <s v="1. Planeación Institucional"/>
    <s v="No Aplica"/>
    <s v="No Aplica"/>
    <s v="Plan Anual de Adquisiciones  "/>
    <s v="Operación Comercial"/>
    <s v="-"/>
  </r>
  <r>
    <s v="PAI-OGPI1"/>
    <s v="Oficina Gestión de Proyectos de Investigación"/>
    <s v="Misional"/>
    <s v="OBJ3: Consolidar y potenciar las relaciones estratégicas con el sector educativo y diversas partes interesadas"/>
    <s v="Generación de alianzas estrategias , nacionales e internacionales"/>
    <x v="16"/>
    <s v="Aplicar a convocatorias que financien proyectos de investigación en torno  a la educación a nivel nacional e internacional"/>
    <s v="Jefe Oficina Gestión de Proyectos de Investigación"/>
    <d v="2024-02-01T00:00:00"/>
    <d v="2024-12-31T00:00:00"/>
    <s v=" Sitio web de investigaciones anidado en portal Icfes:_x000a_https://www.icfes.gov.co/investigaciones "/>
    <m/>
    <n v="0"/>
    <m/>
    <n v="0"/>
    <m/>
    <n v="0"/>
    <m/>
    <n v="0"/>
    <m/>
    <s v="Pregunta al Area"/>
    <s v="Formulación propia de la dependencia"/>
    <s v="15.Gestión del conocimiento y la innovación"/>
    <s v="2. Gestión presupuestal y eficiencia del gasto público"/>
    <m/>
    <s v="No Aplica"/>
    <s v="Operación Comercial"/>
    <s v="-"/>
  </r>
  <r>
    <s v="PAI-OGPI2"/>
    <s v="Oficina Gestión de Proyectos de Investigación"/>
    <s v="Misional"/>
    <s v="OBJ5:Incentivar la investigación, el uso y aplicación de los Datos y la Información generada, con enfoque Diferencial y territorial "/>
    <s v="Generación de investigación de alta calidad con enfoque diferencial y Territorial"/>
    <x v="1"/>
    <s v="Rediseñar la estrategia de fomento  de la investigación promoviendo el uso de datos del ICFES con alcance territorial "/>
    <s v="Jefe Oficina Gestión de Proyectos de Investigación"/>
    <d v="2024-02-01T00:00:00"/>
    <d v="2024-06-30T00:00:00"/>
    <s v=" Sitio web de investigaciones anidado en portal Icfes:_x000a_https://www.icfes.gov.co/investigaciones "/>
    <m/>
    <n v="0"/>
    <m/>
    <n v="1"/>
    <m/>
    <n v="0"/>
    <m/>
    <n v="0"/>
    <m/>
    <s v="Según la descripción de la actividad, se pueden constituir las siguientes metas"/>
    <s v="Formulación propia de la dependencia"/>
    <s v="15.Gestión del conocimiento y la innovación"/>
    <s v="9. Participación ciudadana en la gestión pública"/>
    <m/>
    <s v="No Aplica"/>
    <s v="Operación Comercial"/>
    <s v="-"/>
  </r>
  <r>
    <s v="PAI-OGPI3"/>
    <s v="Oficina Gestión de Proyectos de Investigación"/>
    <s v="Misional"/>
    <s v="OBJ5:Incentivar la investigación, el uso y aplicación de los Datos y la Información generada, con enfoque Diferencial y territorial "/>
    <s v="Generación de investigación de alta calidad con enfoque diferencial y Territorial"/>
    <x v="1"/>
    <s v="Implementar la estrategia de fomento  de la investigación promoviendo el uso de datos del ICFES con alcance territorial "/>
    <s v="Jefe Oficina Gestión de Proyectos de Investigación"/>
    <d v="2024-06-01T00:00:00"/>
    <d v="2024-12-31T00:00:00"/>
    <s v=" Sitio web de investigaciones anidado en portal Icfes:_x000a_https://www.icfes.gov.co/investigaciones "/>
    <m/>
    <n v="0.25"/>
    <m/>
    <n v="0.5"/>
    <m/>
    <n v="0.75"/>
    <m/>
    <n v="1"/>
    <m/>
    <s v="Confirmar con el área"/>
    <s v="Formulación propia de la dependencia"/>
    <s v="15.Gestión del conocimiento y la innovación"/>
    <s v="9. Participación ciudadana en la gestión pública"/>
    <m/>
    <s v="No Aplica"/>
    <s v="Operación Comercial"/>
    <s v="-"/>
  </r>
  <r>
    <m/>
    <s v="Oficina Asesora de Planeación"/>
    <s v="Financiera"/>
    <s v="OBJ8: Asegurar la sostenibilidad financiera mediante la diversificación de fuentes de ingresos."/>
    <s v="Establecer estrategias comerciales que permitan la generación de nuevos negocios"/>
    <x v="17"/>
    <s v="Realizar rueda de negocios internacional: _x000a_- Estructurar el evento (2 meses)_x000a_- Construir Base de datos y realizar telemercadeo (2 meses)_x000a_- Realizar alistamiento de evento (2 meses)_x000a_- Ejecutar Evento (1 semana)_x000a_- Realizar seguimiento post evento (1 mes)_x000a_- Construir informe de resultados ( 1 mes)"/>
    <s v="Jefe Oficina Asesora de Planeación"/>
    <d v="2024-02-01T00:00:00"/>
    <d v="2024-10-30T00:00:00"/>
    <s v="Informe de resultados Rueda de Negocios internacional"/>
    <m/>
    <n v="0"/>
    <m/>
    <n v="0.5"/>
    <m/>
    <n v="0"/>
    <m/>
    <n v="1"/>
    <m/>
    <s v="Según la descripción de la actividad, se pueden constituir las siguientes metas"/>
    <s v="Formulación propia de la dependencia"/>
    <s v="No Aplica"/>
    <s v="No Aplica"/>
    <s v="No Aplica"/>
    <s v="No Aplica"/>
    <s v="Operación Comercial"/>
    <s v="-"/>
  </r>
  <r>
    <m/>
    <s v="Oficina Asesora de Planeación"/>
    <s v="Financiera"/>
    <s v="OBJ8: Asegurar la sostenibilidad financiera mediante la diversificación de fuentes de ingresos."/>
    <s v="Establecer estrategias comerciales que permitan la generación de nuevos negocios"/>
    <x v="17"/>
    <s v="Divulgar el Portafolio de Servicios:_x000a_- Construir estrategia de comunicaciones  ( 1 mes)_x000a_- Construir y/o actualizar base de datos de clientes (2 mes)_x000a_- Construir piezas de información (1 mes)_x000a_- Ejecutar estrategia de comunicación para divulgación (1 mes) "/>
    <s v="Jefe Oficina Asesora de Planeación"/>
    <d v="2024-02-01T00:00:00"/>
    <d v="2024-06-30T00:00:00"/>
    <s v="Informe de divulgación de portafolio"/>
    <m/>
    <n v="0"/>
    <m/>
    <n v="1"/>
    <m/>
    <n v="0"/>
    <m/>
    <n v="0"/>
    <m/>
    <s v="Según la descripción de la actividad, se pueden constituir las siguientes metas"/>
    <s v="Formulación propia de la dependencia"/>
    <s v="No Aplica"/>
    <s v="No Aplica"/>
    <s v="No Aplica"/>
    <s v="No Aplica"/>
    <s v="Funcionamiento"/>
    <s v="-"/>
  </r>
  <r>
    <m/>
    <s v="Oficina Asesora de Planeación"/>
    <s v="Financiera"/>
    <s v="OBJ8: Asegurar la sostenibilidad financiera mediante la diversificación de fuentes de ingresos."/>
    <s v="Establecer estrategias comerciales que permitan la generación de nuevos negocios"/>
    <x v="17"/>
    <s v="Fortalecer el micrositio de consultoría de la pagina web del Icfes_x000a_-  Actualizar  contenido de servicios institucionales (2 Meses)_x000a_- Actualización de apartado gráfico de la interfaz (2 meses)_x000a_- Actualización portafolio descargable versión 2024 (1 meses) "/>
    <s v="Jefe Oficina Asesora de Planeación"/>
    <d v="2024-02-01T00:00:00"/>
    <d v="2024-06-30T00:00:00"/>
    <s v="Modulo de consultoría pagina web actualizado"/>
    <m/>
    <n v="0"/>
    <m/>
    <n v="1"/>
    <m/>
    <n v="0"/>
    <m/>
    <n v="0"/>
    <m/>
    <s v="Según la descripción de la actividad, se pueden constituir las siguientes metas"/>
    <s v="Formulación propia de la dependencia"/>
    <s v="No Aplica"/>
    <s v="No Aplica"/>
    <s v="No Aplica"/>
    <s v="No Aplica"/>
    <s v="Funcionamiento"/>
    <s v="-"/>
  </r>
  <r>
    <s v="PAI-SAD34"/>
    <s v="Subdirección de Análisis y Divulgación"/>
    <s v="Desarrollo Organizacional"/>
    <s v="OBJ6: Desarrollar capacidades internas para adaptarse a las demandas cambiantes del entorno educativo."/>
    <s v="Implementación del Sistema integrado de Gestión"/>
    <x v="3"/>
    <s v="Realizar seguimientos mensuales a la atención y respuesta efectiva de las diferentes PQRSF allegadas a la Subdirección de Análisis y Divulgación."/>
    <s v="Subdirectora de Análisis y Divulgación"/>
    <d v="2024-01-15T00:00:00"/>
    <d v="2024-12-31T00:00:00"/>
    <s v="Informes en Excel de seguimiento de PQRSF procesado y con semáforo de alertas de respuestas contestadas."/>
    <m/>
    <n v="0"/>
    <m/>
    <n v="0"/>
    <m/>
    <n v="0"/>
    <m/>
    <n v="0"/>
    <m/>
    <s v="Pregunta al Area"/>
    <s v="Formulación propia de la dependencia"/>
    <s v="15.Gestión del conocimiento y la innovación"/>
    <s v="6. Transparencia, acceso a la información pública y lucha contra la corrupción"/>
    <s v="17.Gestión de la información estadística"/>
    <s v="PAAC Anexo 5. Mecanismos para mejorar la atención al ciudadano  "/>
    <s v="Operación Comercial"/>
    <s v="-"/>
  </r>
  <r>
    <s v="PAI-DTI1"/>
    <s v="Dirección de Tecnología e Información"/>
    <s v="Desarrollo Organizacional"/>
    <s v="OBJ7:Mejorar la eficiencia operativa y la calidad en la gestión interna."/>
    <s v="Implementación del Modelo integrado de Planeación y Gestión."/>
    <x v="3"/>
    <s v="Plan de Seguridad y Privacidad de la Información: Ejecutar el Plan anual 2024 de establecido de acuerdo con los lineamientos MIPG"/>
    <s v="Director de la Dirección de Tecnología e Información"/>
    <d v="2024-01-01T00:00:00"/>
    <d v="2024-12-31T00:00:00"/>
    <s v="Cumplimiento de 40 actividades establecidas en el plan"/>
    <m/>
    <n v="0.25"/>
    <m/>
    <n v="0.5"/>
    <m/>
    <n v="0.75"/>
    <m/>
    <n v="1"/>
    <m/>
    <s v="Confirmar con el área"/>
    <s v="Formulación propia de la dependencia"/>
    <s v="12. Seguridad digital"/>
    <s v="11.Gobierno digital"/>
    <m/>
    <s v="Plan de Seguridad y Privacidad de la Información  "/>
    <s v="Operación Comercial"/>
    <s v="-"/>
  </r>
  <r>
    <s v="PAI-DTI2"/>
    <s v="Dirección de Tecnología e Información"/>
    <s v="Desarrollo Organizacional"/>
    <s v="OBJ7:Mejorar la eficiencia operativa y la calidad en la gestión interna."/>
    <s v="Implementación del Modelo integrado de Planeación y Gestión."/>
    <x v="3"/>
    <s v="Plan de Tratamiento de Riesgos de Seguridad y Privacidad de la Información: Ejecutar el Plan anual 2024 de establecido de acuerdo con los lineamientos MIPG"/>
    <s v="Director de la Dirección de Tecnología e Información"/>
    <d v="2024-01-01T00:00:00"/>
    <d v="2024-12-31T00:00:00"/>
    <s v="Cumplimiento de 5 actividades establecidas en el plan"/>
    <m/>
    <n v="0.25"/>
    <m/>
    <n v="0.5"/>
    <m/>
    <n v="0.75"/>
    <m/>
    <n v="1"/>
    <m/>
    <s v="Confirmar con el área"/>
    <s v="Formulación propia de la dependencia"/>
    <s v="12. Seguridad digital"/>
    <s v="11.Gobierno digital"/>
    <m/>
    <s v="Plan de Tratamiento de Riesgos de Seguridad y Privacidad de la Información  "/>
    <s v="Operación Comercial"/>
    <s v="-"/>
  </r>
  <r>
    <s v="PAI-DTI3"/>
    <s v="Dirección de Tecnología e Información"/>
    <s v="Desarrollo Organizacional"/>
    <s v="OBJ7:Mejorar la eficiencia operativa y la calidad en la gestión interna."/>
    <s v="Implementación del Modelo integrado de Planeación y Gestión."/>
    <x v="3"/>
    <s v="Definir tablero de indicadores de para medir el nivel de implementación de los diferentes dominios del SGSPI"/>
    <s v="Director de la Dirección de Tecnología e Información"/>
    <d v="2024-01-01T00:00:00"/>
    <d v="2024-03-31T00:00:00"/>
    <s v="Tablero de indicadores de para medir el nivel de implementación de los diferentes dominios del SGSPI."/>
    <m/>
    <n v="1"/>
    <m/>
    <n v="0"/>
    <m/>
    <n v="0"/>
    <m/>
    <n v="0"/>
    <m/>
    <s v="Según la descripción de la actividad, se pueden constituir las siguientes metas"/>
    <s v="Plan de Brechas MIPG"/>
    <s v="11.Gobierno digital"/>
    <s v="12. Seguridad digital"/>
    <m/>
    <s v="Plan de Tratamiento de Riesgos de Seguridad y Privacidad de la Información  "/>
    <s v="Operación Comercial"/>
    <s v="-"/>
  </r>
  <r>
    <s v="PAI-DTI4"/>
    <s v="Dirección de Tecnología e Información"/>
    <s v="Desarrollo Organizacional"/>
    <s v="OBJ7:Mejorar la eficiencia operativa y la calidad en la gestión interna."/>
    <s v="Implementación del Modelo integrado de Planeación y Gestión."/>
    <x v="3"/>
    <s v="Medir indicadores del SGSPI de acuerdo con las evidencias suministradas por los líderes T2"/>
    <s v="Director de la Dirección de Tecnología e Información"/>
    <d v="2024-04-01T00:00:00"/>
    <d v="2024-06-30T00:00:00"/>
    <s v="Medición de indicadores del SGSPI de acuerdo con las evidencias suministradas por los líderes. (T2)"/>
    <m/>
    <n v="0"/>
    <m/>
    <n v="0.33"/>
    <m/>
    <n v="0.33"/>
    <m/>
    <n v="0.33"/>
    <m/>
    <s v="Según la descripción de la actividad, se pueden constituir las siguientes metas"/>
    <s v="Plan de Brechas MIPG"/>
    <s v="11.Gobierno digital"/>
    <s v="12. Seguridad digital"/>
    <m/>
    <s v="Plan de Tratamiento de Riesgos de Seguridad y Privacidad de la Información  "/>
    <s v="Operación Comercial"/>
    <s v="-"/>
  </r>
  <r>
    <s v="PAI-DTI5"/>
    <s v="Dirección de Tecnología e Información"/>
    <s v="Desarrollo Organizacional"/>
    <s v="OBJ7:Mejorar la eficiencia operativa y la calidad en la gestión interna."/>
    <s v="Implementación del Modelo integrado de Planeación y Gestión."/>
    <x v="3"/>
    <s v="Medir indicadores del SGSPI de acuerdo con las evidencias suministradas por los líderes T3"/>
    <s v="Director de la Dirección de Tecnología e Información"/>
    <d v="2024-07-01T00:00:00"/>
    <d v="2024-09-30T00:00:00"/>
    <s v="Medición de indicadores del SGSPI de acuerdo con las evidencias suministradas por los líderes. (T3)"/>
    <m/>
    <n v="0"/>
    <m/>
    <n v="0"/>
    <m/>
    <n v="0"/>
    <m/>
    <n v="0"/>
    <m/>
    <s v="Eliminar (Ya se incluye en una actividad global)"/>
    <s v="Plan de Brechas MIPG"/>
    <s v="11.Gobierno digital"/>
    <s v="12. Seguridad digital"/>
    <m/>
    <s v="Plan de Tratamiento de Riesgos de Seguridad y Privacidad de la Información  "/>
    <s v="Operación Comercial"/>
    <s v="-"/>
  </r>
  <r>
    <s v="PAI-DTI6"/>
    <s v="Dirección de Tecnología e Información"/>
    <s v="Desarrollo Organizacional"/>
    <s v="OBJ7:Mejorar la eficiencia operativa y la calidad en la gestión interna."/>
    <s v="Implementación del Modelo integrado de Planeación y Gestión."/>
    <x v="3"/>
    <s v="Medir indicadores del SGSPI de acuerdo con las evidencias suministradas por los líderes T4"/>
    <s v="Director de la Dirección de Tecnología e Información"/>
    <d v="2024-10-01T00:00:00"/>
    <d v="2024-12-31T00:00:00"/>
    <s v="Medición de indicadores del SGSPI de acuerdo con las evidencias suministradas por los líderes. (T4)"/>
    <m/>
    <n v="0"/>
    <m/>
    <n v="0"/>
    <m/>
    <n v="0"/>
    <m/>
    <n v="0"/>
    <m/>
    <s v="Eliminar (Ya se incluye en una actividad global)"/>
    <s v="Plan de Brechas MIPG"/>
    <s v="11.Gobierno digital"/>
    <s v="12. Seguridad digital"/>
    <m/>
    <s v="Plan de Tratamiento de Riesgos de Seguridad y Privacidad de la Información  "/>
    <s v="Operación Comercial"/>
    <s v="-"/>
  </r>
  <r>
    <s v="PAI-DTI7"/>
    <s v="Dirección de Tecnología e Información"/>
    <s v="Desarrollo Organizacional"/>
    <s v="OBJ7:Mejorar la eficiencia operativa y la calidad en la gestión interna."/>
    <s v="Implementación del Modelo integrado de Planeación y Gestión."/>
    <x v="3"/>
    <s v="Definir en el plan de continuidad tecnológica las pruebas de restauración de los sistemas de información críticos."/>
    <s v="Director de la Dirección de Tecnología e Información"/>
    <d v="2024-01-01T00:00:00"/>
    <d v="2024-03-31T00:00:00"/>
    <s v="Plan de continuidad tecnológica las pruebas de restauración de los sistemas de información críticos. "/>
    <m/>
    <n v="1"/>
    <m/>
    <n v="0"/>
    <m/>
    <n v="0"/>
    <m/>
    <n v="0"/>
    <m/>
    <s v="Según la descripción de la actividad, se pueden constituir las siguientes metas"/>
    <s v="Plan de Brechas MIPG"/>
    <s v="11.Gobierno digital"/>
    <s v="12. Seguridad digital"/>
    <m/>
    <s v="Plan de Tratamiento de Riesgos de Seguridad y Privacidad de la Información  "/>
    <s v="Operación Comercial"/>
    <s v="-"/>
  </r>
  <r>
    <s v="PAI-DTI8"/>
    <s v="Dirección de Tecnología e Información"/>
    <s v="Desarrollo Organizacional"/>
    <s v="OBJ7:Mejorar la eficiencia operativa y la calidad en la gestión interna."/>
    <s v="Implementación del Modelo integrado de Planeación y Gestión."/>
    <x v="3"/>
    <s v="Seguimiento al cumplimiento del plan de continuidad tecnológica T2"/>
    <s v="Director de la Dirección de Tecnología e Información"/>
    <d v="2024-04-01T00:00:00"/>
    <d v="2024-06-30T00:00:00"/>
    <s v="Seguimiento al cumplimiento del plan de continuidad tecnológica"/>
    <m/>
    <n v="0"/>
    <m/>
    <n v="0.33"/>
    <m/>
    <n v="0.33"/>
    <m/>
    <n v="0.33"/>
    <m/>
    <s v="Según la descripción de la actividad, se pueden constituir las siguientes metas"/>
    <s v="Plan de Brechas MIPG"/>
    <s v="11.Gobierno digital"/>
    <s v="12. Seguridad digital"/>
    <m/>
    <s v="Plan de Tratamiento de Riesgos de Seguridad y Privacidad de la Información  "/>
    <s v="Operación Comercial"/>
    <s v="-"/>
  </r>
  <r>
    <s v="PAI-DTI9"/>
    <s v="Dirección de Tecnología e Información"/>
    <s v="Desarrollo Organizacional"/>
    <s v="OBJ7:Mejorar la eficiencia operativa y la calidad en la gestión interna."/>
    <s v="Implementación del Modelo integrado de Planeación y Gestión."/>
    <x v="3"/>
    <s v="Seguimiento al cumplimiento del plan de continuidad tecnológica T3"/>
    <s v="Director de la Dirección de Tecnología e Información"/>
    <d v="2024-07-01T00:00:00"/>
    <d v="2024-09-30T00:00:00"/>
    <s v="Seguimiento al cumplimiento del plan de continuidad tecnológica"/>
    <m/>
    <n v="0"/>
    <m/>
    <n v="0"/>
    <m/>
    <n v="0"/>
    <m/>
    <n v="0"/>
    <m/>
    <s v="Eliminar (Ya se incluye en una actividad global)"/>
    <s v="Plan de Brechas MIPG"/>
    <s v="11.Gobierno digital"/>
    <s v="12. Seguridad digital"/>
    <m/>
    <s v="Plan de Tratamiento de Riesgos de Seguridad y Privacidad de la Información  "/>
    <s v="Operación Comercial"/>
    <s v="-"/>
  </r>
  <r>
    <s v="PAI-DTI10"/>
    <s v="Dirección de Tecnología e Información"/>
    <s v="Desarrollo Organizacional"/>
    <s v="OBJ7:Mejorar la eficiencia operativa y la calidad en la gestión interna."/>
    <s v="Implementación del Modelo integrado de Planeación y Gestión."/>
    <x v="3"/>
    <s v="Seguimiento al cumplimiento del plan de continuidad tecnológica T4"/>
    <s v="Director de la Dirección de Tecnología e Información"/>
    <d v="2024-10-01T00:00:00"/>
    <d v="2024-12-31T00:00:00"/>
    <s v="Seguimiento al cumplimiento del plan de continuidad tecnológica"/>
    <m/>
    <n v="0"/>
    <m/>
    <n v="0"/>
    <m/>
    <n v="0"/>
    <m/>
    <n v="0"/>
    <m/>
    <s v="Eliminar (Ya se incluye en una actividad global)"/>
    <s v="Plan de Brechas MIPG"/>
    <s v="11.Gobierno digital"/>
    <s v="12. Seguridad digital"/>
    <m/>
    <s v="Plan de Tratamiento de Riesgos de Seguridad y Privacidad de la Información  "/>
    <s v="Operación Comercial"/>
    <s v="-"/>
  </r>
  <r>
    <s v="PAI-DG1"/>
    <s v="Dirección General"/>
    <s v="Desarrollo Organizacional"/>
    <s v="OBJ7:Mejorar la eficiencia operativa y la calidad en la gestión interna."/>
    <s v="Implementación del Modelo integrado de Planeación y Gestión."/>
    <x v="3"/>
    <s v="Hacer Seguimiento a planes, programas y proyectos para el adecuado desarrollo institucional"/>
    <s v="Dirección General"/>
    <d v="2024-01-02T00:00:00"/>
    <d v="2024-12-31T00:00:00"/>
    <s v="Actas de comités directivos"/>
    <m/>
    <n v="0.25"/>
    <m/>
    <n v="0.5"/>
    <m/>
    <n v="0.75"/>
    <m/>
    <n v="1"/>
    <m/>
    <s v="Confirmar con el área"/>
    <s v="Formulación propia de la dependencia"/>
    <s v="1. Planeación Institucional"/>
    <s v="15.Gestión del conocimiento y la innovación"/>
    <s v="No Aplica"/>
    <s v="No Aplica"/>
    <s v="Funcionamiento"/>
    <s v="-"/>
  </r>
  <r>
    <s v="PAI-OACM1"/>
    <s v="Oficina Asesora de Comunicaciones y Mercadeo"/>
    <s v="Desarrollo Organizacional"/>
    <s v="OBJ7:Mejorar la eficiencia operativa y la calidad en la gestión interna."/>
    <s v="Implementación del Modelo integrado de Planeación y Gestión."/>
    <x v="3"/>
    <s v="Diseñar e implementar una estrategia de divulgación de la PPDA, a través de los canales de comunicación institucionales."/>
    <s v="Jefe Oficina Asesora de Comunicaciones y Mercadeo"/>
    <d v="2024-01-01T00:00:00"/>
    <d v="2024-12-31T00:00:00"/>
    <s v="Piezas comunicativas en medio de difusión del Instituto"/>
    <m/>
    <n v="0.25"/>
    <m/>
    <n v="0.5"/>
    <m/>
    <n v="0.75"/>
    <m/>
    <n v="1"/>
    <m/>
    <s v="Confirmar con el área"/>
    <s v="Política de Prevención de Daño Antijurídico - PPDA"/>
    <s v="14. Mejora normativa"/>
    <s v="No Aplica"/>
    <s v="No Aplica"/>
    <s v="No Aplica"/>
    <s v="Funcionamiento"/>
    <s v="-"/>
  </r>
  <r>
    <s v="PAI-OAP9"/>
    <s v="Oficina Asesora de Planeación"/>
    <s v="Desarrollo Organizacional"/>
    <s v="OBJ7:Mejorar la eficiencia operativa y la calidad en la gestión interna."/>
    <s v="Implementación del Modelo integrado de Planeación y Gestión."/>
    <x v="3"/>
    <s v="Implementa y mantener el Sistema de Gestión del Conocimiento, bajo la norma ISO 30401:2019"/>
    <s v="Jefe Oficina Asesora de Planeación"/>
    <d v="2024-02-02T00:00:00"/>
    <d v="2024-11-30T00:00:00"/>
    <s v="Sistema de Gestión del Conocimiento"/>
    <m/>
    <n v="0.25"/>
    <m/>
    <n v="0.5"/>
    <m/>
    <n v="0.75"/>
    <m/>
    <n v="1"/>
    <m/>
    <s v="Confirmar con el área"/>
    <s v="Plan de Brechas MIPG"/>
    <s v="15.Gestión del conocimiento y la innovación"/>
    <s v="No Aplica"/>
    <s v="No Aplica"/>
    <s v="No Aplica"/>
    <s v="Funcionamiento"/>
    <s v="-"/>
  </r>
  <r>
    <s v="PAI-OAP10"/>
    <s v="Oficina Asesora de Planeación"/>
    <s v="Desarrollo Organizacional"/>
    <s v="OBJ7:Mejorar la eficiencia operativa y la calidad en la gestión interna."/>
    <s v="Implementación del Modelo integrado de Planeación y Gestión."/>
    <x v="3"/>
    <s v="Recopilar información y determinar mejoras para el Icfes producto de la estrategia de rendición de cuentas y participación ciudadana"/>
    <s v="Jefe Oficina Asesora de Planeación"/>
    <d v="2024-06-30T00:00:00"/>
    <d v="2024-09-30T00:00:00"/>
    <s v="Acciones de mejora a partir de información recopilada en las sesiones de rendición de cuentas"/>
    <m/>
    <n v="0"/>
    <m/>
    <n v="0"/>
    <m/>
    <n v="1"/>
    <m/>
    <n v="0"/>
    <m/>
    <s v="Según la descripción de la actividad, se pueden constituir las siguientes metas"/>
    <s v="Plan de Brechas MIPG"/>
    <s v="18. Seguimiento y evaluación del desempeño institucional"/>
    <s v="9. Participación ciudadana en la gestión pública"/>
    <s v="No Aplica"/>
    <s v="PAAC Anexo 3. Rendición de cuenta  "/>
    <s v="Funcionamiento"/>
    <s v="-"/>
  </r>
  <r>
    <s v="PAI-OAP11"/>
    <s v="Oficina Asesora de Planeación"/>
    <s v="Desarrollo Organizacional"/>
    <s v="OBJ7:Mejorar la eficiencia operativa y la calidad en la gestión interna."/>
    <s v="Implementación del Modelo integrado de Planeación y Gestión."/>
    <x v="3"/>
    <s v="Realizar caracterización de las acciones con enfoque diferencial en el Plan de Acción Institucional"/>
    <s v="Jefe Oficina Asesora de Planeación"/>
    <d v="2024-06-30T00:00:00"/>
    <d v="2024-09-30T00:00:00"/>
    <s v="Procedimiento con ajustes de caracterización de recursos y enfoque diferencial "/>
    <m/>
    <n v="0"/>
    <m/>
    <n v="0"/>
    <m/>
    <n v="1"/>
    <m/>
    <n v="0"/>
    <m/>
    <s v="Según la descripción de la actividad, se pueden constituir las siguientes metas"/>
    <s v="Plan de Brechas MIPG"/>
    <s v="1. Planeación Institucional"/>
    <s v="6. Transparencia, acceso a la información pública y lucha contra la corrupción"/>
    <s v="7. Fortalecimiento organizacional y simplificación de procesos"/>
    <s v="No Aplica"/>
    <s v="Funcionamiento"/>
    <s v="-"/>
  </r>
  <r>
    <s v="PAI-OAJ1"/>
    <s v="Oficina Asesora Jurídica "/>
    <s v="Desarrollo Organizacional"/>
    <s v="OBJ7:Mejorar la eficiencia operativa y la calidad en la gestión interna."/>
    <s v="Implementación del Modelo integrado de Planeación y Gestión."/>
    <x v="3"/>
    <s v="Diseñar y ejecutar una encuesta anual dirigida a los jefes de áreas del Instituto con el objetivo de evaluar el manejo y control de las PQRSD "/>
    <s v="Jefe Oficina Asesora Jurídica "/>
    <d v="2024-01-01T00:00:00"/>
    <d v="2024-12-31T00:00:00"/>
    <s v="Actas del comité de conciliación con los resultados"/>
    <m/>
    <n v="0.25"/>
    <m/>
    <n v="0.5"/>
    <m/>
    <n v="0.75"/>
    <m/>
    <n v="1"/>
    <m/>
    <s v="Confirmar con el área"/>
    <s v="Política de Prevención de Daño Antijurídico - PPDA"/>
    <s v="14. Mejora normativa"/>
    <s v="No Aplica"/>
    <s v="No Aplica"/>
    <s v="No Aplica"/>
    <s v="Funcionamiento"/>
    <s v="-"/>
  </r>
  <r>
    <s v="PAI-OAJ2"/>
    <s v="Oficina Asesora Jurídica "/>
    <s v="Desarrollo Organizacional"/>
    <s v="OBJ7:Mejorar la eficiencia operativa y la calidad en la gestión interna."/>
    <s v="Implementación del Modelo integrado de Planeación y Gestión."/>
    <x v="3"/>
    <s v="Implementar dentro del sistema de gestión de calidad del Instituto los pasos para la formulación de la PPDA."/>
    <s v="Jefe Oficina Asesora Jurídica "/>
    <d v="2024-01-01T00:00:00"/>
    <d v="2024-12-31T00:00:00"/>
    <s v="Documento en el sistema de gestión de calidad de la Entidad aprobado"/>
    <m/>
    <n v="0.25"/>
    <m/>
    <n v="0.5"/>
    <m/>
    <n v="0.75"/>
    <m/>
    <n v="1"/>
    <m/>
    <s v="Confirmar con el área"/>
    <s v="Política de Prevención de Daño Antijurídico - PPDA"/>
    <s v="14. Mejora normativa"/>
    <s v="No Aplica"/>
    <s v="No Aplica"/>
    <s v="No Aplica"/>
    <s v="Funcionamiento"/>
    <s v="-"/>
  </r>
  <r>
    <s v="PAI-OAJ3"/>
    <s v="Oficina Asesora Jurídica "/>
    <s v="Desarrollo Organizacional"/>
    <s v="OBJ7:Mejorar la eficiencia operativa y la calidad en la gestión interna."/>
    <s v="Implementación del Modelo integrado de Planeación y Gestión."/>
    <x v="3"/>
    <s v="Crear en el aplicativo DARUMA un indicador del proceso que mida la tasa de éxito de las acciones de repetición de manera semestral."/>
    <s v="Jefe Oficina Asesora Jurídica "/>
    <d v="2024-01-15T00:00:00"/>
    <d v="2024-12-31T00:00:00"/>
    <s v="Indicador en aplicativo DARUMA"/>
    <m/>
    <n v="0"/>
    <m/>
    <n v="0"/>
    <m/>
    <n v="0"/>
    <m/>
    <n v="0"/>
    <m/>
    <s v="Pregunta al Area"/>
    <s v="Plan de Brechas MIPG"/>
    <s v="13.Defensa jurídica"/>
    <s v="No Aplica"/>
    <s v="No Aplica"/>
    <s v="No Aplica"/>
    <s v="Funcionamiento"/>
    <s v="-"/>
  </r>
  <r>
    <s v="PAI-OAJ4"/>
    <s v="Oficina Asesora Jurídica "/>
    <s v="Desarrollo Organizacional"/>
    <s v="OBJ7:Mejorar la eficiencia operativa y la calidad en la gestión interna."/>
    <s v="Implementación del Modelo integrado de Planeación y Gestión."/>
    <x v="3"/>
    <s v="Acoger una política de mejora normativa, mediante el sistema de gestión de calidad del Instituto."/>
    <s v="Jefe Oficina Asesora Jurídica "/>
    <d v="2024-01-15T00:00:00"/>
    <d v="2024-12-31T00:00:00"/>
    <s v="Documento en el sistema de gestión de calidad a través del aplicativo DARUMA"/>
    <m/>
    <n v="0.25"/>
    <m/>
    <n v="0.5"/>
    <m/>
    <n v="0.75"/>
    <m/>
    <n v="1"/>
    <m/>
    <s v="Confirmar con el área"/>
    <s v="Plan de Brechas MIPG"/>
    <s v="14. Mejora normativa"/>
    <s v="No Aplica"/>
    <s v="No Aplica"/>
    <s v="No Aplica"/>
    <s v="Funcionamiento"/>
    <s v="-"/>
  </r>
  <r>
    <s v="PAI-OAJ5"/>
    <s v="Oficina Asesora Jurídica "/>
    <s v="Desarrollo Organizacional"/>
    <s v="OBJ7:Mejorar la eficiencia operativa y la calidad en la gestión interna."/>
    <s v="Implementación del Modelo integrado de Planeación y Gestión."/>
    <x v="3"/>
    <s v="Implementar una herramienta que permita evaluar el cumplimiento de la política de mejora normativa en los actos administrativos proyectados o revisados por la OAJ."/>
    <s v="Jefe Oficina Asesora Jurídica "/>
    <d v="2024-01-15T00:00:00"/>
    <d v="2024-12-31T00:00:00"/>
    <s v="Documento en el sistema de gestión de calidad a través del aplicativo DARUMA"/>
    <m/>
    <n v="0.25"/>
    <m/>
    <n v="0.5"/>
    <m/>
    <n v="0.75"/>
    <m/>
    <n v="1"/>
    <m/>
    <s v="Confirmar con el área"/>
    <s v="Plan de Brechas MIPG"/>
    <s v="14. Mejora normativa"/>
    <s v="No Aplica"/>
    <s v="No Aplica"/>
    <s v="No Aplica"/>
    <s v="Funcionamiento"/>
    <s v="-"/>
  </r>
  <r>
    <s v="PAI-OAJ6"/>
    <s v="Oficina Asesora Jurídica "/>
    <s v="Desarrollo Organizacional"/>
    <s v="OBJ7:Mejorar la eficiencia operativa y la calidad en la gestión interna."/>
    <s v="Implementación del Modelo integrado de Planeación y Gestión."/>
    <x v="3"/>
    <s v="Realizar un diagnóstico del inventario normativo de la entidad a fin de identificar oportunidades de mejora según los criterios de la política"/>
    <s v="Jefe Oficina Asesora Jurídica "/>
    <d v="2024-01-15T00:00:00"/>
    <d v="2024-12-31T00:00:00"/>
    <s v="Documento con el inventario normativo y sus recomendaciones"/>
    <m/>
    <n v="0.25"/>
    <m/>
    <n v="0.5"/>
    <m/>
    <n v="0.75"/>
    <m/>
    <n v="1"/>
    <m/>
    <s v="Confirmar con el área"/>
    <s v="Plan de Brechas MIPG"/>
    <s v="14. Mejora normativa"/>
    <s v="No Aplica"/>
    <s v="No Aplica"/>
    <s v="No Aplica"/>
    <s v="Funcionamiento"/>
    <s v="-"/>
  </r>
  <r>
    <s v="PAI-OAJ7"/>
    <s v="Oficina Asesora Jurídica "/>
    <s v="Desarrollo Organizacional"/>
    <s v="OBJ7:Mejorar la eficiencia operativa y la calidad en la gestión interna."/>
    <s v="Implementación del Modelo integrado de Planeación y Gestión."/>
    <x v="3"/>
    <s v="Presentar al Comité de Gestión y Desempeño informes semestrales sobre los avances y resultados del desempeño de la PPDA"/>
    <s v="Jefe Oficina Asesora Jurídica "/>
    <d v="2024-01-01T00:00:00"/>
    <d v="2024-12-31T00:00:00"/>
    <s v="Informes de la PPDA y actas del comité de gestión y desempeño en donde conste su presentación."/>
    <m/>
    <n v="0"/>
    <m/>
    <n v="0.5"/>
    <m/>
    <n v="0"/>
    <m/>
    <n v="1"/>
    <m/>
    <s v="Según la descripción de la actividad, se pueden constituir las siguientes metas"/>
    <s v="Política de Prevención de Daño Antijurídico - PPDA"/>
    <s v="14. Mejora normativa"/>
    <s v="No Aplica"/>
    <s v="No Aplica"/>
    <s v="No Aplica"/>
    <s v="Funcionamiento"/>
    <s v="-"/>
  </r>
  <r>
    <s v="PAI-OCI1"/>
    <s v="Oficina de Control Interno"/>
    <s v="Desarrollo Organizacional"/>
    <s v="OBJ7:Mejorar la eficiencia operativa y la calidad en la gestión interna."/>
    <s v="Implementación del Modelo integrado de Planeación y Gestión."/>
    <x v="3"/>
    <s v="Realizar auditorías internas sobre gestión y resultados, a los procesos o proyectos  del Plan Anual de Auditoría aprobado por el Comité Institucional de Coordinación de Control Interno y realizar los informes de Ley y de Seguimiento que le  competen"/>
    <s v="Jefe Oficina de Control Interno"/>
    <d v="2024-01-01T00:00:00"/>
    <d v="2024-12-31T00:00:00"/>
    <s v="Informes finales de Auditorías y Seguimientos"/>
    <m/>
    <n v="0.25"/>
    <m/>
    <n v="0.5"/>
    <m/>
    <n v="0.75"/>
    <m/>
    <n v="1"/>
    <m/>
    <s v="Confirmar con el área"/>
    <s v="Formulación propia de la dependencia"/>
    <s v="19. Control interno "/>
    <s v="No Aplica"/>
    <s v="No Aplica"/>
    <s v="No Aplica"/>
    <s v="Funcionamiento"/>
    <s v="-"/>
  </r>
  <r>
    <s v="PAI-SASG1"/>
    <s v="Subdirección de Abastecimiento y Servicios Generales"/>
    <s v="Desarrollo Organizacional"/>
    <s v="OBJ7:Mejorar la eficiencia operativa y la calidad en la gestión interna."/>
    <s v="Implementación del Modelo integrado de Planeación y Gestión."/>
    <x v="3"/>
    <s v="Publicar el PAA en la plataforma SECOP II"/>
    <s v="Subdirector de Abastecimiento y Servicios Generales"/>
    <d v="2024-01-02T00:00:00"/>
    <d v="2024-12-31T00:00:00"/>
    <s v="PAA publicado en Secop II"/>
    <m/>
    <n v="0"/>
    <m/>
    <n v="0"/>
    <m/>
    <n v="0"/>
    <m/>
    <n v="0"/>
    <m/>
    <s v="Pregunta al Area"/>
    <s v="Plan de Brechas MIPG"/>
    <s v="3. Compras y Contratación Pública"/>
    <s v="No Aplica"/>
    <s v="No Aplica"/>
    <s v="Plan Anual de Adquisiciones  "/>
    <s v="Funcionamiento"/>
    <s v="-"/>
  </r>
  <r>
    <s v="PAI-SASG2"/>
    <s v="Subdirección de Abastecimiento y Servicios Generales"/>
    <s v="Desarrollo Organizacional"/>
    <s v="OBJ7:Mejorar la eficiencia operativa y la calidad en la gestión interna."/>
    <s v="Implementación del Modelo integrado de Planeación y Gestión."/>
    <x v="3"/>
    <s v="Formalizar la actualización de la Política de Gestión Documental del Icfes"/>
    <s v="Subdirector de Abastecimiento y Servicios Generales"/>
    <d v="2024-02-01T00:00:00"/>
    <d v="2024-11-30T00:00:00"/>
    <s v="Política actualizada y publicada"/>
    <m/>
    <n v="0.25"/>
    <m/>
    <n v="0.5"/>
    <m/>
    <n v="1"/>
    <m/>
    <n v="0"/>
    <m/>
    <s v="Según la descripción de la actividad, se pueden constituir las siguientes metas"/>
    <s v="Plan de Brechas MIPG"/>
    <s v="16.Gestión documental"/>
    <s v="No Aplica"/>
    <s v="No Aplica"/>
    <s v="Plan Institucional de Archivos de la Entidad  "/>
    <s v="Funcionamiento"/>
    <s v="-"/>
  </r>
  <r>
    <s v="PAI-SASG3"/>
    <s v="Subdirección de Abastecimiento y Servicios Generales"/>
    <s v="Desarrollo Organizacional"/>
    <s v="OBJ7:Mejorar la eficiencia operativa y la calidad en la gestión interna."/>
    <s v="Implementación del Modelo integrado de Planeación y Gestión."/>
    <x v="3"/>
    <s v="Realizar informes de cierre de Gestión 2023 e incluir el tema en el plan de trabajo de GD para la vigencia 2024."/>
    <s v="Subdirector de Abastecimiento y Servicios Generales"/>
    <d v="2024-02-01T00:00:00"/>
    <d v="2024-11-30T00:00:00"/>
    <s v="Informe final de Gestión Documental"/>
    <m/>
    <n v="0"/>
    <m/>
    <n v="1"/>
    <m/>
    <n v="0"/>
    <m/>
    <n v="0"/>
    <m/>
    <s v="Según la descripción de la actividad, se pueden constituir las siguientes metas"/>
    <s v="Plan de Brechas MIPG"/>
    <s v="16.Gestión documental"/>
    <s v="No Aplica"/>
    <s v="No Aplica"/>
    <s v="Plan Institucional de Archivos de la Entidad  "/>
    <s v="Funcionamiento"/>
    <s v="-"/>
  </r>
  <r>
    <s v="PAI-SASG4"/>
    <s v="Subdirección de Abastecimiento y Servicios Generales"/>
    <s v="Desarrollo Organizacional"/>
    <s v="OBJ7:Mejorar la eficiencia operativa y la calidad en la gestión interna."/>
    <s v="Implementación del Modelo integrado de Planeación y Gestión."/>
    <x v="3"/>
    <s v="Determinar los temas de capacitación de GD, así como la posibilidad de formación de auditores en GD, para someterlos a consideración en el Sistema Integrado"/>
    <s v="Subdirector de Abastecimiento y Servicios Generales"/>
    <d v="2024-02-01T00:00:00"/>
    <d v="2024-06-30T00:00:00"/>
    <s v="Listado de temas para posible  capacitación en el Icfes"/>
    <m/>
    <n v="0"/>
    <m/>
    <n v="1"/>
    <m/>
    <n v="0"/>
    <m/>
    <n v="0"/>
    <m/>
    <s v="Según la descripción de la actividad, se pueden constituir las siguientes metas"/>
    <s v="Plan de Brechas MIPG"/>
    <s v="16.Gestión documental"/>
    <s v="No Aplica"/>
    <s v="No Aplica"/>
    <s v="Plan Institucional de Archivos de la Entidad  "/>
    <s v="Funcionamiento"/>
    <s v="-"/>
  </r>
  <r>
    <s v="PAI-SASG5"/>
    <s v="Subdirección de Abastecimiento y Servicios Generales"/>
    <s v="Desarrollo Organizacional"/>
    <s v="OBJ7:Mejorar la eficiencia operativa y la calidad en la gestión interna."/>
    <s v="Implementación del Modelo integrado de Planeación y Gestión."/>
    <x v="3"/>
    <s v="Realizar acercamientos con OCI para integrar las auditorías de Gestión Documental en el Programa de Auditorías"/>
    <s v="Subdirector de Abastecimiento y Servicios Generales"/>
    <d v="2024-02-01T00:00:00"/>
    <d v="2024-11-30T00:00:00"/>
    <s v="Actas de reunión"/>
    <m/>
    <n v="0"/>
    <m/>
    <n v="0.5"/>
    <m/>
    <n v="1"/>
    <m/>
    <n v="0"/>
    <m/>
    <s v="Según la descripción de la actividad, se pueden constituir las siguientes metas"/>
    <s v="Plan de Brechas MIPG"/>
    <s v="16.Gestión documental"/>
    <s v="No Aplica"/>
    <s v="No Aplica"/>
    <s v="Plan Institucional de Archivos de la Entidad  "/>
    <s v="Funcionamiento"/>
    <s v="-"/>
  </r>
  <r>
    <s v="PAI-SASG6"/>
    <s v="Subdirección de Abastecimiento y Servicios Generales"/>
    <s v="Desarrollo Organizacional"/>
    <s v="OBJ7:Mejorar la eficiencia operativa y la calidad en la gestión interna."/>
    <s v="Implementación del Modelo integrado de Planeación y Gestión."/>
    <x v="3"/>
    <s v="Normalizar procesos o lineamientos concernientes a la gestión de documentos y expedientes electrónicos en MERCURIO"/>
    <s v="Subdirector de Abastecimiento y Servicios Generales"/>
    <d v="2024-02-01T00:00:00"/>
    <d v="2024-06-30T00:00:00"/>
    <s v="Procedimientos, Guías y formatos normalizados "/>
    <m/>
    <n v="0"/>
    <m/>
    <n v="1"/>
    <m/>
    <n v="0"/>
    <m/>
    <n v="0"/>
    <m/>
    <s v="Según la descripción de la actividad, se pueden constituir las siguientes metas"/>
    <s v="Plan de Brechas MIPG"/>
    <s v="16.Gestión documental"/>
    <s v="No Aplica"/>
    <s v="No Aplica"/>
    <s v="Plan de Preservación Digital  "/>
    <s v="Funcionamiento"/>
    <s v="-"/>
  </r>
  <r>
    <s v="PAI-SASG7"/>
    <s v="Subdirección de Abastecimiento y Servicios Generales"/>
    <s v="Desarrollo Organizacional"/>
    <s v="OBJ7:Mejorar la eficiencia operativa y la calidad en la gestión interna."/>
    <s v="Implementación del Modelo integrado de Planeación y Gestión."/>
    <x v="3"/>
    <s v="Actualizar el Diagnóstico Integral de Archivo del Icfes, acorde con los lineamientos de la política de GD"/>
    <s v="Subdirector de Abastecimiento y Servicios Generales"/>
    <d v="2024-02-01T00:00:00"/>
    <d v="2024-12-31T00:00:00"/>
    <s v="Diagnóstico Integral de Archivos actualizado"/>
    <m/>
    <n v="0.25"/>
    <m/>
    <n v="0.5"/>
    <m/>
    <n v="0.75"/>
    <m/>
    <n v="1"/>
    <m/>
    <s v="Confirmar con el área"/>
    <s v="Plan de Brechas MIPG"/>
    <s v="16.Gestión documental"/>
    <s v="No Aplica"/>
    <s v="No Aplica"/>
    <s v="Plan Institucional de Archivos de la Entidad  "/>
    <s v="Funcionamiento"/>
    <s v="-"/>
  </r>
  <r>
    <s v="PAI-SASG8"/>
    <s v="Subdirección de Abastecimiento y Servicios Generales"/>
    <s v="Desarrollo Organizacional"/>
    <s v="OBJ7:Mejorar la eficiencia operativa y la calidad en la gestión interna."/>
    <s v="Implementación del Modelo integrado de Planeación y Gestión."/>
    <x v="3"/>
    <s v="Normalizar procesos o lineamientos concernientes a la gestión de documentos y expedientes electrónicos en MERCURIO"/>
    <s v="Subdirector de Abastecimiento y Servicios Generales"/>
    <d v="2024-02-01T00:00:00"/>
    <d v="2024-06-30T00:00:00"/>
    <s v="Procedimientos, Guías y formatos normalizados "/>
    <m/>
    <n v="0"/>
    <m/>
    <n v="1"/>
    <m/>
    <n v="0"/>
    <m/>
    <n v="0"/>
    <m/>
    <s v="Según la descripción de la actividad, se pueden constituir las siguientes metas"/>
    <s v="Plan de Brechas MIPG"/>
    <s v="16.Gestión documental"/>
    <s v="No Aplica"/>
    <s v="No Aplica"/>
    <s v="Plan de Preservación Digital  "/>
    <s v="Funcionamiento"/>
    <s v="-"/>
  </r>
  <r>
    <s v="PAI-SASG9"/>
    <s v="Subdirección de Abastecimiento y Servicios Generales"/>
    <s v="Desarrollo Organizacional"/>
    <s v="OBJ7:Mejorar la eficiencia operativa y la calidad en la gestión interna."/>
    <s v="Implementación del Modelo integrado de Planeación y Gestión."/>
    <x v="3"/>
    <s v="Implementar Plan de Preservación Documental a Largo Plazo"/>
    <s v="Subdirector de Abastecimiento y Servicios Generales"/>
    <d v="2024-02-01T00:00:00"/>
    <d v="2024-12-31T00:00:00"/>
    <s v="Reporte trimestral Plan de Preservación_x000a_Documental"/>
    <m/>
    <n v="0"/>
    <m/>
    <n v="0"/>
    <m/>
    <n v="0"/>
    <m/>
    <n v="0"/>
    <m/>
    <s v="Pregunta al Area"/>
    <s v="Plan de Brechas MIPG"/>
    <s v="16.Gestión documental"/>
    <s v="No Aplica"/>
    <s v="No Aplica"/>
    <s v="Plan de Preservación Digital  "/>
    <s v="Funcionamiento"/>
    <s v="-"/>
  </r>
  <r>
    <s v="PAI-SASG10"/>
    <s v="Subdirección de Abastecimiento y Servicios Generales"/>
    <s v="Desarrollo Organizacional"/>
    <s v="OBJ7:Mejorar la eficiencia operativa y la calidad en la gestión interna."/>
    <s v="Implementación del Modelo integrado de Planeación y Gestión."/>
    <x v="3"/>
    <s v="Actualizar, publicar y socializar el procedimiento de valoración documental"/>
    <s v="Subdirector de Abastecimiento y Servicios Generales"/>
    <d v="2024-07-01T00:00:00"/>
    <d v="2024-10-31T00:00:00"/>
    <s v="Procedimiento Normalizado en DARUMA "/>
    <m/>
    <n v="0"/>
    <m/>
    <n v="0"/>
    <m/>
    <n v="0.5"/>
    <m/>
    <n v="1"/>
    <m/>
    <s v="Según la descripción de la actividad, se pueden constituir las siguientes metas"/>
    <s v="Plan de Brechas MIPG"/>
    <s v="16.Gestión documental"/>
    <s v="No Aplica"/>
    <s v="No Aplica"/>
    <s v="Plan Institucional de Archivos de la Entidad  "/>
    <s v="Funcionamiento"/>
    <s v="-"/>
  </r>
  <r>
    <s v="PAI-SASG11"/>
    <s v="Subdirección de Abastecimiento y Servicios Generales"/>
    <s v="Desarrollo Organizacional"/>
    <s v="OBJ7:Mejorar la eficiencia operativa y la calidad en la gestión interna."/>
    <s v="Implementación del Modelo integrado de Planeación y Gestión."/>
    <x v="3"/>
    <s v="Elaborar el diagnóstico de disposición final contenida en la TRD"/>
    <s v="Subdirector de Abastecimiento y Servicios Generales"/>
    <d v="2024-04-01T00:00:00"/>
    <d v="2024-11-30T00:00:00"/>
    <s v="Diagnóstico instrumentos archivo central"/>
    <m/>
    <n v="0"/>
    <m/>
    <n v="0"/>
    <m/>
    <n v="0.5"/>
    <m/>
    <n v="1"/>
    <m/>
    <s v="Según la descripción de la actividad, se pueden constituir las siguientes metas"/>
    <s v="Plan de Brechas MIPG"/>
    <s v="16.Gestión documental"/>
    <s v="No Aplica"/>
    <s v="No Aplica"/>
    <s v="Plan Institucional de Archivos de la Entidad  "/>
    <s v="Funcionamiento"/>
    <s v="-"/>
  </r>
  <r>
    <s v="PAI-SASG12"/>
    <s v="Subdirección de Abastecimiento y Servicios Generales"/>
    <s v="Desarrollo Organizacional"/>
    <s v="OBJ7:Mejorar la eficiencia operativa y la calidad en la gestión interna."/>
    <s v="Implementación del Modelo integrado de Planeación y Gestión."/>
    <x v="3"/>
    <s v="Desarrollar las actividades del PINAR, a través del cumplimiento del plan de trabajo de la vigencia 2024 establecido por la SAYSG."/>
    <s v="Subdirector de Abastecimiento y Servicios Generales"/>
    <d v="2024-01-02T00:00:00"/>
    <d v="2024-12-31T00:00:00"/>
    <s v="Archivo en Excel con el reporte de seguimiento del plan de trabajo del PINAR 2024."/>
    <m/>
    <n v="0.25"/>
    <m/>
    <n v="0.5"/>
    <m/>
    <n v="0.75"/>
    <m/>
    <n v="1"/>
    <m/>
    <s v="Confirmar con el área"/>
    <s v="Formulación propia de la dependencia"/>
    <s v="16.Gestión documental"/>
    <s v="No Aplica"/>
    <s v="No Aplica"/>
    <s v="Plan Institucional de Archivos de la Entidad  "/>
    <s v="Funcionamiento"/>
    <s v="-"/>
  </r>
  <r>
    <s v="PAI-SASG13"/>
    <s v="Subdirección de Abastecimiento y Servicios Generales"/>
    <s v="Desarrollo Organizacional"/>
    <s v="OBJ7:Mejorar la eficiencia operativa y la calidad en la gestión interna."/>
    <s v="Implementación del Modelo integrado de Planeación y Gestión."/>
    <x v="3"/>
    <s v="Desarrollar las actividades de Conservación Documental, a través del cumplimiento del plan de trabajo de la vigencia 2024 establecido por la SAYSG."/>
    <s v="Subdirector de Abastecimiento y Servicios Generales"/>
    <d v="2024-01-02T00:00:00"/>
    <d v="2024-12-31T00:00:00"/>
    <s v="Archivo en Excel con el reporte de seguimiento del plan de Conservación Documental 2024."/>
    <m/>
    <n v="0.25"/>
    <m/>
    <n v="0.5"/>
    <m/>
    <n v="0.75"/>
    <m/>
    <n v="1"/>
    <m/>
    <s v="Confirmar con el área"/>
    <s v="Formulación propia de la dependencia"/>
    <s v="16.Gestión documental"/>
    <s v="No Aplica"/>
    <s v="No Aplica"/>
    <s v="Plan de Conservación documental  "/>
    <s v="Funcionamiento"/>
    <s v="-"/>
  </r>
  <r>
    <s v="PAI-SASG14"/>
    <s v="Subdirección de Abastecimiento y Servicios Generales"/>
    <s v="Desarrollo Organizacional"/>
    <s v="OBJ7:Mejorar la eficiencia operativa y la calidad en la gestión interna."/>
    <s v="Implementación del Modelo integrado de Planeación y Gestión."/>
    <x v="3"/>
    <s v="Desarrollar las actividades de Preservación Digital, a través del cumplimiento del plan de trabajo de la vigencia 2024 establecido por la SAYSG."/>
    <s v="Subdirector de Abastecimiento y Servicios Generales"/>
    <d v="2024-01-02T00:00:00"/>
    <d v="2024-12-31T00:00:00"/>
    <s v="Archivo en Excel con el reporte de seguimiento del plan de preservación digital 2024."/>
    <m/>
    <n v="0.25"/>
    <m/>
    <n v="0.5"/>
    <m/>
    <n v="0.75"/>
    <m/>
    <n v="1"/>
    <m/>
    <s v="Confirmar con el área"/>
    <s v="Formulación propia de la dependencia"/>
    <s v="16.Gestión documental"/>
    <s v="No Aplica"/>
    <s v="No Aplica"/>
    <s v="Plan de Preservación Digital  "/>
    <s v="Funcionamiento"/>
    <s v="-"/>
  </r>
  <r>
    <s v="PAI-SASG15"/>
    <s v="Subdirección de Abastecimiento y Servicios Generales"/>
    <s v="Desarrollo Organizacional"/>
    <s v="OBJ7:Mejorar la eficiencia operativa y la calidad en la gestión interna."/>
    <s v="Implementación del Modelo integrado de Planeación y Gestión."/>
    <x v="3"/>
    <s v="Realizar seguimiento al cumplimiento de ejecución de las líneas del Plan Anual de Adquisiciones de la vigencia 2024."/>
    <s v="Subdirector de Abastecimiento y Servicios Generales"/>
    <d v="2024-01-02T00:00:00"/>
    <d v="2024-12-31T00:00:00"/>
    <s v="Archivo en Excel con el reporte de seguimiento del Anual de Adquisiciones 2024."/>
    <m/>
    <n v="1"/>
    <m/>
    <n v="1"/>
    <m/>
    <n v="1"/>
    <m/>
    <n v="1"/>
    <m/>
    <s v="Confirmar con el área"/>
    <s v="Formulación propia de la dependencia"/>
    <s v="3. Compras y Contratación Pública"/>
    <s v="No Aplica"/>
    <s v="No Aplica"/>
    <s v="Plan Anual de Adquisiciones  "/>
    <s v="Funcionamiento"/>
    <s v="-"/>
  </r>
  <r>
    <s v="PAI-SASG16"/>
    <s v="Subdirección de Abastecimiento y Servicios Generales"/>
    <s v="Desarrollo Organizacional"/>
    <s v="OBJ7:Mejorar la eficiencia operativa y la calidad en la gestión interna."/>
    <s v="Implementación del Modelo integrado de Planeación y Gestión."/>
    <x v="3"/>
    <s v="Desarrollar las actividades de austeridad y gestión ambiental, a través del cumplimiento del plan de trabajo de la vigencia 2024 establecido por la SAYSG."/>
    <s v="Subdirector de Abastecimiento y Servicios Generales"/>
    <d v="2024-01-02T00:00:00"/>
    <d v="2024-12-31T00:00:00"/>
    <s v="Archivo en Excel con el reporte de seguimiento del plan de austeridad y gestión ambiental 2024."/>
    <m/>
    <n v="0.25"/>
    <m/>
    <n v="0.5"/>
    <m/>
    <n v="0.75"/>
    <m/>
    <n v="1"/>
    <m/>
    <s v="Confirmar con el área"/>
    <s v="Formulación propia de la dependencia"/>
    <s v="No Aplica"/>
    <s v="No Aplica"/>
    <s v="No Aplica"/>
    <s v="Plan de Austeridad y Gestión Ambiental   "/>
    <s v="Funcionamiento"/>
    <s v="-"/>
  </r>
  <r>
    <s v="PAI-SAD29"/>
    <s v="Subdirección de Análisis y Divulgación"/>
    <s v="Desarrollo Organizacional"/>
    <s v="OBJ6: Desarrollar capacidades internas para adaptarse a las demandas cambiantes del entorno educativo."/>
    <s v="Implementación del Sistema integrado de Gestión"/>
    <x v="8"/>
    <s v="Hacer seguimiento de los dos (2) nuevos indicadores de calidad de los procedimientos de la SAyD, para determinar con datos metas retadoras para el mejoramiento de los productos y servicios de la subdirección."/>
    <s v="Subdirectora de Análisis y Divulgación"/>
    <d v="2024-02-15T00:00:00"/>
    <d v="2024-12-30T00:00:00"/>
    <s v="Documento de análisis del comportamiento de los indicadores durante el año."/>
    <m/>
    <n v="0"/>
    <m/>
    <n v="0"/>
    <m/>
    <n v="0"/>
    <m/>
    <n v="0"/>
    <m/>
    <s v="Pregunta al A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DA31"/>
    <s v="Subdirección de Desarrollo de Aplicaciones"/>
    <s v="Desarrollo Organizacional"/>
    <s v="OBJ7:Mejorar la eficiencia operativa y la calidad en la gestión interna."/>
    <s v="Implementación del Modelo integrado de Planeación y Gestión."/>
    <x v="3"/>
    <s v="PETI -  Evolucionar/estabilizar soluciones misionales y de apoyo:  Creación documento los Principios de construcción de los sistemas  seguros y documentación anexa que deben cumplir las fábricas de desarrollo externas y equipos internos"/>
    <s v="Subdirector de la Subdirección de Desarrollo de Aplicaciones"/>
    <d v="2024-01-01T00:00:00"/>
    <d v="2024-06-30T00:00:00"/>
    <s v=" -Documento principios de construcción segura _x000a_ - Publicación documento en DARUMA _x000a_ - Acta Socialización documento "/>
    <m/>
    <n v="0.25"/>
    <m/>
    <n v="0.5"/>
    <m/>
    <n v="0.75"/>
    <m/>
    <n v="1"/>
    <m/>
    <s v="Según la descripción de la actividad, se pueden constituir las siguientes metas"/>
    <s v="Formulación propia de la dependencia"/>
    <s v="11.Gobierno digital"/>
    <s v="12. Seguridad digital"/>
    <m/>
    <s v="Plan Estratégico de Tecnologías de la Información y las Comunicaciones ­ PETI  "/>
    <s v="Funcionamiento"/>
    <s v="-"/>
  </r>
  <r>
    <s v="PAI-SDA32"/>
    <s v="Subdirección de Desarrollo de Aplicaciones"/>
    <s v="Desarrollo Organizacional"/>
    <s v="OBJ7:Mejorar la eficiencia operativa y la calidad en la gestión interna."/>
    <s v="Implementación del Modelo integrado de Planeación y Gestión."/>
    <x v="3"/>
    <s v="PETI -  Evolucionar/estabilizar soluciones misionales y de apoyo:  Creación documento los Principios de construcción de los sistemas  seguros y documentación anexa - Informe T3"/>
    <s v="Subdirector de la Subdirección de Desarrollo de Aplicaciones"/>
    <d v="2024-07-01T00:00:00"/>
    <d v="2024-09-30T00:00:00"/>
    <s v=" -Informe de implementación"/>
    <m/>
    <n v="0"/>
    <m/>
    <n v="0"/>
    <m/>
    <n v="0"/>
    <m/>
    <n v="0"/>
    <m/>
    <s v="Eliminar (Ya se incluye en una actividad global)"/>
    <s v="Formulación propia de la dependencia"/>
    <s v="11.Gobierno digital"/>
    <s v="12. Seguridad digital"/>
    <m/>
    <s v="Plan Estratégico de Tecnologías de la Información y las Comunicaciones ­ PETI  "/>
    <s v="Funcionamiento"/>
    <s v="-"/>
  </r>
  <r>
    <s v="PAI-SDA33"/>
    <s v="Subdirección de Desarrollo de Aplicaciones"/>
    <s v="Desarrollo Organizacional"/>
    <s v="OBJ7:Mejorar la eficiencia operativa y la calidad en la gestión interna."/>
    <s v="Implementación del Modelo integrado de Planeación y Gestión."/>
    <x v="3"/>
    <s v="PETI -  Evolucionar/estabilizar soluciones misionales y de apoyo:  Creación documento los Principios de construcción de los sistemas  seguros y documentación anexa - Informe T4"/>
    <s v="Subdirector de la Subdirección de Desarrollo de Aplicaciones"/>
    <d v="2024-10-01T00:00:00"/>
    <d v="2024-12-31T00:00:00"/>
    <s v=" -Informe de implementación "/>
    <m/>
    <n v="0"/>
    <m/>
    <n v="0"/>
    <m/>
    <n v="0"/>
    <m/>
    <n v="0"/>
    <m/>
    <s v="Eliminar (Ya se incluye en una actividad global)"/>
    <s v="Formulación propia de la dependencia"/>
    <s v="11.Gobierno digital"/>
    <s v="12. Seguridad digital"/>
    <m/>
    <s v="Plan Estratégico de Tecnologías de la Información y las Comunicaciones ­ PETI  "/>
    <s v="Funcionamiento"/>
    <s v="-"/>
  </r>
  <r>
    <s v="PAI-SDA34"/>
    <s v="Subdirección de Desarrollo de Aplicaciones"/>
    <s v="Desarrollo Organizacional"/>
    <s v="OBJ7:Mejorar la eficiencia operativa y la calidad en la gestión interna."/>
    <s v="Implementación del Modelo integrado de Planeación y Gestión."/>
    <x v="3"/>
    <s v="PETI -  Evolucionar/estabilizar soluciones misionales y de apoyo: Realizar seguimiento a gestión de vulnerabilidad en el código - plan de trabajo"/>
    <s v="Subdirector de la Subdirección de Desarrollo de Aplicaciones"/>
    <d v="2024-01-01T00:00:00"/>
    <d v="2024-03-31T00:00:00"/>
    <s v=" - Plan de trabajo para la gestión de las vulnerabilidades técnicas en desarrollo  "/>
    <m/>
    <n v="0"/>
    <m/>
    <n v="0"/>
    <m/>
    <n v="0"/>
    <m/>
    <n v="0"/>
    <m/>
    <s v="Eliminar (Ya se incluye en una actividad global)"/>
    <s v="Formulación propia de la dependencia"/>
    <s v="11.Gobierno digital"/>
    <s v="12. Seguridad digital"/>
    <m/>
    <s v="Plan Estratégico de Tecnologías de la Información y las Comunicaciones ­ PETI  "/>
    <s v="Funcionamiento"/>
    <s v="-"/>
  </r>
  <r>
    <s v="PAI-SDA35"/>
    <s v="Subdirección de Desarrollo de Aplicaciones"/>
    <s v="Desarrollo Organizacional"/>
    <s v="OBJ7:Mejorar la eficiencia operativa y la calidad en la gestión interna."/>
    <s v="Implementación del Modelo integrado de Planeación y Gestión."/>
    <x v="3"/>
    <s v="PETI -  Evolucionar/estabilizar soluciones misionales y de apoyo: Realizar seguimiento a gestión de vulnerabilidad en el código T2"/>
    <s v="Subdirector de la Subdirección de Desarrollo de Aplicaciones"/>
    <d v="2024-04-01T00:00:00"/>
    <d v="2024-06-30T00:00:00"/>
    <s v=" - Informe de tratamiento y solución de vulnerabilidades técnicas en desarrollo "/>
    <m/>
    <n v="0"/>
    <m/>
    <n v="0"/>
    <m/>
    <n v="0"/>
    <m/>
    <n v="0"/>
    <m/>
    <s v="Eliminar (Ya se incluye en una actividad global)"/>
    <s v="Formulación propia de la dependencia"/>
    <s v="11.Gobierno digital"/>
    <s v="12. Seguridad digital"/>
    <m/>
    <s v="Plan Estratégico de Tecnologías de la Información y las Comunicaciones ­ PETI  "/>
    <s v="Funcionamiento"/>
    <s v="-"/>
  </r>
  <r>
    <s v="PAI-SDA36"/>
    <s v="Subdirección de Desarrollo de Aplicaciones"/>
    <s v="Desarrollo Organizacional"/>
    <s v="OBJ7:Mejorar la eficiencia operativa y la calidad en la gestión interna."/>
    <s v="Implementación del Modelo integrado de Planeación y Gestión."/>
    <x v="3"/>
    <s v="PETI -  Evolucionar/estabilizar soluciones misionales y de apoyo: Realizar seguimiento a gestión de vulnerabilidad en el código T3"/>
    <s v="Subdirector de la Subdirección de Desarrollo de Aplicaciones"/>
    <d v="2024-07-01T00:00:00"/>
    <d v="2024-09-30T00:00:00"/>
    <s v=" - Informe de tratamiento y solución de vulnerabilidades técnicas en desarrollo "/>
    <m/>
    <n v="0"/>
    <m/>
    <n v="0"/>
    <m/>
    <n v="0"/>
    <m/>
    <n v="0"/>
    <m/>
    <s v="Eliminar (Ya se incluye en una actividad global)"/>
    <s v="Formulación propia de la dependencia"/>
    <s v="11.Gobierno digital"/>
    <s v="12. Seguridad digital"/>
    <m/>
    <s v="Plan Estratégico de Tecnologías de la Información y las Comunicaciones ­ PETI  "/>
    <s v="Funcionamiento"/>
    <s v="-"/>
  </r>
  <r>
    <s v="PAI-SDA37"/>
    <s v="Subdirección de Desarrollo de Aplicaciones"/>
    <s v="Desarrollo Organizacional"/>
    <s v="OBJ7:Mejorar la eficiencia operativa y la calidad en la gestión interna."/>
    <s v="Implementación del Modelo integrado de Planeación y Gestión."/>
    <x v="3"/>
    <s v="PETI -  Evolucionar/estabilizar soluciones misionales y de apoyo: Realizar seguimiento a gestión de vulnerabilidad en el código T4"/>
    <s v="Subdirector de la Subdirección de Desarrollo de Aplicaciones"/>
    <d v="2024-10-01T00:00:00"/>
    <d v="2024-12-31T00:00:00"/>
    <s v=" - Informe de tratamiento y solución de vulnerabilidades técnicas en desarrollo "/>
    <m/>
    <n v="0"/>
    <m/>
    <n v="0"/>
    <m/>
    <n v="0"/>
    <m/>
    <n v="0"/>
    <m/>
    <s v="Eliminar (Ya se incluye en una actividad global)"/>
    <s v="Formulación propia de la dependencia"/>
    <s v="11.Gobierno digital"/>
    <s v="12. Seguridad digital"/>
    <m/>
    <s v="Plan Estratégico de Tecnologías de la Información y las Comunicaciones ­ PETI  "/>
    <s v="Funcionamiento"/>
    <s v="-"/>
  </r>
  <r>
    <s v="PAI-SI8"/>
    <s v="Subdirección de Información"/>
    <s v="Desarrollo Organizacional"/>
    <s v="OBJ7:Mejorar la eficiencia operativa y la calidad en la gestión interna."/>
    <s v="Implementación del Modelo integrado de Planeación y Gestión."/>
    <x v="3"/>
    <s v="Plan de Mantenimiento de Servicios Tecnológicos: Ejecutar el Plan anual 2024 de establecido de acuerdo con los lineamientos MIPG"/>
    <s v="Subdirector de la Subdirección de Información"/>
    <d v="2024-01-01T00:00:00"/>
    <d v="2024-12-31T00:00:00"/>
    <s v="Cumplimiento de 61 actividades establecidas en el plan"/>
    <m/>
    <n v="0.25"/>
    <m/>
    <n v="0.5"/>
    <m/>
    <n v="0.75"/>
    <m/>
    <n v="1"/>
    <m/>
    <s v="Confirmar con el área"/>
    <s v="Formulación propia de la dependencia"/>
    <s v="11.Gobierno digital"/>
    <s v="12. Seguridad digital"/>
    <m/>
    <s v="Plan de Mantenimiento de Servicios Tecnológicos  "/>
    <s v="Operación Comercial"/>
    <s v="-"/>
  </r>
  <r>
    <s v="PAI-SI9"/>
    <s v="Subdirección de Información"/>
    <s v="Desarrollo Organizacional"/>
    <s v="OBJ7:Mejorar la eficiencia operativa y la calidad en la gestión interna."/>
    <s v="Implementación del Modelo integrado de Planeación y Gestión."/>
    <x v="3"/>
    <s v="PETI - Fortalecer el modelo de Gestión de la operación de Servicios Tecnológicos:  Implementar tablero de control y seguimiento de vulnerabilidades apps e infraestructura. "/>
    <s v="Subdirector de la Subdirección de Información"/>
    <d v="2024-01-01T00:00:00"/>
    <d v="2024-06-30T00:00:00"/>
    <s v=" - Diseño del tablero de acuerdo a las necesidades de las vulnerabilidades apps e infraestructura.  "/>
    <m/>
    <n v="0.25"/>
    <m/>
    <n v="0.5"/>
    <m/>
    <n v="0.75"/>
    <m/>
    <n v="1"/>
    <m/>
    <s v="Confirmar con el área"/>
    <s v="Formulación propia de la dependencia"/>
    <s v="11.Gobierno digital"/>
    <s v="No Aplica"/>
    <s v="No Aplica"/>
    <s v="Plan Estratégico de Tecnologías de la Información y las Comunicaciones ­ PETI  "/>
    <s v="Operación Comercial"/>
    <s v="-"/>
  </r>
  <r>
    <s v="PAI-SI10"/>
    <s v="Subdirección de Información"/>
    <s v="Desarrollo Organizacional"/>
    <s v="OBJ7:Mejorar la eficiencia operativa y la calidad en la gestión interna."/>
    <s v="Implementación del Modelo integrado de Planeación y Gestión."/>
    <x v="3"/>
    <s v="PETI - Fortalecer el modelo de Gestión de la operación de Servicios Tecnológicos:  Realizar Seguimiento al tablero de control y seguimiento de vulnerabilidades apps e infraestructura T2"/>
    <s v="Subdirector de la Subdirección de Información"/>
    <d v="2024-01-01T00:00:00"/>
    <d v="2024-06-30T00:00:00"/>
    <s v=" - Informes trimestrales de implementación del tablero de Control"/>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11"/>
    <s v="Subdirección de Información"/>
    <s v="Desarrollo Organizacional"/>
    <s v="OBJ7:Mejorar la eficiencia operativa y la calidad en la gestión interna."/>
    <s v="Implementación del Modelo integrado de Planeación y Gestión."/>
    <x v="3"/>
    <s v="PETI - Fortalecer el modelo de Gestión de la operación de Servicios Tecnológicos:  Realizar Seguimiento al tablero de control y seguimiento de vulnerabilidades apps e infraestructura T3"/>
    <s v="Subdirector de la Subdirección de Información"/>
    <d v="2024-01-01T00:00:00"/>
    <d v="2024-06-30T00:00:00"/>
    <s v=" - Informes trimestrales de implementación del tablero de Control "/>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12"/>
    <s v="Subdirección de Información"/>
    <s v="Desarrollo Organizacional"/>
    <s v="OBJ7:Mejorar la eficiencia operativa y la calidad en la gestión interna."/>
    <s v="Implementación del Modelo integrado de Planeación y Gestión."/>
    <x v="3"/>
    <s v="PETI - Fortalecer el modelo de Gestión de la operación de Servicios Tecnológicos:  Realizar Seguimiento al tablero de control y seguimiento de vulnerabilidades apps e infraestructura T4"/>
    <s v="Subdirector de la Subdirección de Información"/>
    <d v="2024-01-01T00:00:00"/>
    <d v="2024-06-30T00:00:00"/>
    <s v=" - Informes trimestrales de implementación del tablero de Control"/>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13"/>
    <s v="Subdirección de Información"/>
    <s v="Desarrollo Organizacional"/>
    <s v="OBJ7:Mejorar la eficiencia operativa y la calidad en la gestión interna."/>
    <s v="Implementación del Modelo integrado de Planeación y Gestión."/>
    <x v="3"/>
    <s v="PETI - Fortalecer el modelo de Gestión de la operación de Servicios Tecnológicos: Establecer plan de trabajo para implementar el 100% de los sistemas misionales con DRP. "/>
    <s v="Subdirector de la Subdirección de Información"/>
    <d v="2024-01-01T00:00:00"/>
    <d v="2024-03-31T00:00:00"/>
    <s v="Plan de trabajo para implementar el 100% de los sistemas misionales con DRP"/>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14"/>
    <s v="Subdirección de Información"/>
    <s v="Desarrollo Organizacional"/>
    <s v="OBJ7:Mejorar la eficiencia operativa y la calidad en la gestión interna."/>
    <s v="Implementación del Modelo integrado de Planeación y Gestión."/>
    <x v="3"/>
    <s v="PETI - Fortalecer el modelo de Gestión de la operación de Servicios Tecnológicos: Realizar seguimiento al plan de implementación del 100% de los sistemas misionales con DRP T2 "/>
    <s v="Subdirector de la Subdirección de Información"/>
    <d v="2024-03-31T00:00:00"/>
    <d v="2024-12-31T00:00:00"/>
    <s v="Seguimiento trimestral al Plan de trabajo para implementar el 100% de los sistemas misionales con DRP "/>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15"/>
    <s v="Subdirección de Información"/>
    <s v="Desarrollo Organizacional"/>
    <s v="OBJ7:Mejorar la eficiencia operativa y la calidad en la gestión interna."/>
    <s v="Implementación del Modelo integrado de Planeación y Gestión."/>
    <x v="3"/>
    <s v="PETI - Fortalecer el modelo de Gestión de la operación de Servicios Tecnológicos: Realizar seguimiento al plan de implementación del 100% de los sistemas misionales con DRP T3 "/>
    <s v="Subdirector de la Subdirección de Información"/>
    <d v="2024-03-31T00:00:00"/>
    <d v="2024-12-31T00:00:00"/>
    <s v="Seguimiento trimestral al Plan de trabajo para implementar el 100% de los sistemas misionales con DRP "/>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16"/>
    <s v="Subdirección de Información"/>
    <s v="Desarrollo Organizacional"/>
    <s v="OBJ7:Mejorar la eficiencia operativa y la calidad en la gestión interna."/>
    <s v="Implementación del Modelo integrado de Planeación y Gestión."/>
    <x v="3"/>
    <s v="PETI - Fortalecer el modelo de Gestión de la operación de Servicios Tecnológicos: Realizar seguimiento al plan de implementación del 100% de los sistemas misionales con DRP T4"/>
    <s v="Subdirector de la Subdirección de Información"/>
    <d v="2024-03-31T00:00:00"/>
    <d v="2024-12-31T00:00:00"/>
    <s v="Seguimiento trimestral al Plan de trabajo para implementar el 100% de los sistemas misionales con DRP "/>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17"/>
    <s v="Subdirección de Información"/>
    <s v="Desarrollo Organizacional"/>
    <s v="OBJ7:Mejorar la eficiencia operativa y la calidad en la gestión interna."/>
    <s v="Implementación del Modelo integrado de Planeación y Gestión."/>
    <x v="3"/>
    <s v="PETI - Fortalecer el modelo de Gestión de la operación de Servicios Tecnológicos:  Implementar tablero de control y seguimiento del nombramiento de cada aplicación para coordinador lo pueda visualizar"/>
    <s v="Subdirector de la Subdirección de Información"/>
    <d v="2024-01-01T00:00:00"/>
    <d v="2024-06-30T00:00:00"/>
    <s v=" - Diseño del prototipo _x000a_ - Desarrollo del prototipo _x000a_ - Acta de comité de cambios "/>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18"/>
    <s v="Subdirección de Información"/>
    <s v="Desarrollo Organizacional"/>
    <s v="OBJ7:Mejorar la eficiencia operativa y la calidad en la gestión interna."/>
    <s v="Implementación del Modelo integrado de Planeación y Gestión."/>
    <x v="3"/>
    <s v="PETI - Fortalecer el modelo de Gestión de la operación de Servicios Tecnológicos: Documentación del proceso de nombramiento"/>
    <s v="Subdirector de la Subdirección de Información"/>
    <d v="2024-01-01T00:00:00"/>
    <d v="2024-07-31T00:00:00"/>
    <s v=" - Definición del proceso nombramiento_x000a_ - Diagramas del flujo del nombramiento  _x000a_ - Socialización al interior del equipo_x000a_ - Retroalimentación y Ajustes al documento "/>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19"/>
    <s v="Subdirección de Información"/>
    <s v="Desarrollo Organizacional"/>
    <s v="OBJ7:Mejorar la eficiencia operativa y la calidad en la gestión interna."/>
    <s v="Implementación del Modelo integrado de Planeación y Gestión."/>
    <x v="3"/>
    <s v="​MIPG- Interoperabilidad: Establecer plan de trabajo 2024 con el fin de identificar servicios de intercambio de información para la realización de otros procedimientos administrativos y consultas de acceso a la información pública vinculados a X-ROAD.​"/>
    <s v="Subdirector de la Subdirección de Información"/>
    <d v="2024-02-01T00:00:00"/>
    <d v="2024-03-31T00:00:00"/>
    <s v="Plan de trabajo 2024  servicios de intercambio de información."/>
    <m/>
    <n v="0.25"/>
    <m/>
    <n v="0.5"/>
    <m/>
    <n v="0.75"/>
    <m/>
    <n v="1"/>
    <m/>
    <s v="Confirmar con el área"/>
    <s v="Plan de Brechas MIPG"/>
    <s v="11.Gobierno digital"/>
    <s v="No Aplica"/>
    <s v="No Aplica"/>
    <s v="Plan Estratégico de Tecnologías de la Información y las Comunicaciones ­ PETI  "/>
    <s v="Operación Comercial"/>
    <s v="-"/>
  </r>
  <r>
    <s v="PAI-SI20"/>
    <s v="Subdirección de Información"/>
    <s v="Desarrollo Organizacional"/>
    <s v="OBJ7:Mejorar la eficiencia operativa y la calidad en la gestión interna."/>
    <s v="Implementación del Modelo integrado de Planeación y Gestión."/>
    <x v="3"/>
    <s v="MIPG- Interoperabilidad: Seguimiento al cumplimiento del plan de trabajo 2024 sobre servicios de intercambio de información T2"/>
    <s v="Subdirector de la Subdirección de Información"/>
    <d v="2024-04-01T00:00:00"/>
    <d v="2024-06-30T00:00:00"/>
    <s v="Seguimiento trimestral al cumplimiento del plan de trabajo 2024 sobre servicios de intercambio de información"/>
    <m/>
    <n v="0"/>
    <m/>
    <n v="0"/>
    <m/>
    <n v="0"/>
    <m/>
    <n v="0"/>
    <m/>
    <s v="Eliminar (Ya se incluye en una actividad global)"/>
    <s v="Plan de Brechas MIPG"/>
    <s v="11.Gobierno digital"/>
    <s v="No Aplica"/>
    <s v="No Aplica"/>
    <s v="Plan Estratégico de Tecnologías de la Información y las Comunicaciones ­ PETI  "/>
    <s v="Operación Comercial"/>
    <s v="-"/>
  </r>
  <r>
    <s v="PAI-SI21"/>
    <s v="Subdirección de Información"/>
    <s v="Desarrollo Organizacional"/>
    <s v="OBJ7:Mejorar la eficiencia operativa y la calidad en la gestión interna."/>
    <s v="Implementación del Modelo integrado de Planeación y Gestión."/>
    <x v="3"/>
    <s v="MIPG- Interoperabilidad: Seguimiento al cumplimiento del plan de trabajo 2024 sobre servicios de intercambio de información T3"/>
    <s v="Subdirector de la Subdirección de Información"/>
    <d v="2024-07-01T00:00:00"/>
    <d v="2024-09-30T00:00:00"/>
    <s v="Seguimiento trimestral al cumplimiento del plan de trabajo 2024 sobre servicios de intercambio de información"/>
    <m/>
    <n v="0"/>
    <m/>
    <n v="0"/>
    <m/>
    <n v="0"/>
    <m/>
    <n v="0"/>
    <m/>
    <s v="Eliminar (Ya se incluye en una actividad global)"/>
    <s v="Plan de Brechas MIPG"/>
    <s v="11.Gobierno digital"/>
    <s v="No Aplica"/>
    <s v="No Aplica"/>
    <s v="Plan Estratégico de Tecnologías de la Información y las Comunicaciones ­ PETI  "/>
    <s v="Operación Comercial"/>
    <s v="-"/>
  </r>
  <r>
    <s v="PAI-SI22"/>
    <s v="Subdirección de Información"/>
    <s v="Desarrollo Organizacional"/>
    <s v="OBJ7:Mejorar la eficiencia operativa y la calidad en la gestión interna."/>
    <s v="Implementación del Modelo integrado de Planeación y Gestión."/>
    <x v="3"/>
    <s v="MIPG- Interoperabilidad: Seguimiento al cumplimiento del plan de trabajo 2024 sobre servicios de intercambio de información T4"/>
    <s v="Subdirector de la Subdirección de Información"/>
    <d v="2024-10-01T00:00:00"/>
    <d v="2024-12-31T00:00:00"/>
    <s v="Seguimiento trimestral al cumplimiento del plan de trabajo 2024 sobre servicios de intercambio de información"/>
    <m/>
    <n v="0"/>
    <m/>
    <n v="0"/>
    <m/>
    <n v="0"/>
    <m/>
    <n v="0"/>
    <m/>
    <s v="Eliminar (Ya se incluye en una actividad global)"/>
    <s v="Plan de Brechas MIPG"/>
    <s v="11.Gobierno digital"/>
    <s v="No Aplica"/>
    <s v="No Aplica"/>
    <s v="Plan Estratégico de Tecnologías de la Información y las Comunicaciones ­ PETI  "/>
    <s v="Operación Comercial"/>
    <s v="-"/>
  </r>
  <r>
    <s v="PAI-SI23"/>
    <s v="Subdirección de Información"/>
    <s v="Desarrollo Organizacional"/>
    <s v="OBJ7:Mejorar la eficiencia operativa y la calidad en la gestión interna."/>
    <s v="Implementación del Modelo integrado de Planeación y Gestión."/>
    <x v="3"/>
    <s v="MIPG- Interoperabilidad: Diseñar indicadores que permitan medir el comportamiento de los servicios de interoperabilidad en producción"/>
    <s v="Subdirector de la Subdirección de Información"/>
    <d v="2024-01-01T00:00:00"/>
    <d v="2024-03-31T00:00:00"/>
    <s v=" - Documento propuesta de indicadores y su formulación _x000a_ - Registros de asistencia socialización y retroalimentación sobre los indicadores_x000a_- Documento final indicadores de interoperabilidad "/>
    <m/>
    <n v="0"/>
    <m/>
    <n v="0"/>
    <m/>
    <n v="0"/>
    <m/>
    <n v="0"/>
    <m/>
    <s v="Eliminar (Ya se incluye en una actividad global)"/>
    <s v="Plan de Brechas MIPG"/>
    <s v="11.Gobierno digital"/>
    <s v="No Aplica"/>
    <s v="No Aplica"/>
    <s v="Plan Estratégico de Tecnologías de la Información y las Comunicaciones ­ PETI  "/>
    <s v="Operación Comercial"/>
    <s v="-"/>
  </r>
  <r>
    <s v="PAI-SI24"/>
    <s v="Subdirección de Información"/>
    <s v="Desarrollo Organizacional"/>
    <s v="OBJ7:Mejorar la eficiencia operativa y la calidad en la gestión interna."/>
    <s v="Implementación del Modelo integrado de Planeación y Gestión."/>
    <x v="3"/>
    <s v="MIPG - Interoperabilidad: Generar informe trimestral acerca del comportamiento del servicio de interoperabilidad en el Icfes y sus beneficios de acuerdo con medición de indicadores (T2)"/>
    <s v="Subdirector de la Subdirección de Información"/>
    <d v="2024-04-01T00:00:00"/>
    <d v="2024-06-30T00:00:00"/>
    <s v="Informe trimestral Comportamiento del servicio de interoperabilidad en el Icfes "/>
    <m/>
    <n v="0"/>
    <m/>
    <n v="0"/>
    <m/>
    <n v="0"/>
    <m/>
    <n v="0"/>
    <m/>
    <s v="Eliminar (Ya se incluye en una actividad global)"/>
    <s v="Plan de Brechas MIPG"/>
    <s v="11.Gobierno digital"/>
    <s v="No Aplica"/>
    <s v="No Aplica"/>
    <s v="Plan Estratégico de Tecnologías de la Información y las Comunicaciones ­ PETI  "/>
    <s v="Operación Comercial"/>
    <s v="-"/>
  </r>
  <r>
    <s v="PAI-SI25"/>
    <s v="Subdirección de Información"/>
    <s v="Desarrollo Organizacional"/>
    <s v="OBJ7:Mejorar la eficiencia operativa y la calidad en la gestión interna."/>
    <s v="Implementación del Modelo integrado de Planeación y Gestión."/>
    <x v="3"/>
    <s v="MIPG - Interoperabilidad: Generar informe trimestral acerca del comportamiento del servicio de interoperabilidad en el Icfes y sus beneficios de acuerdo con medición de indicadores (T3)"/>
    <s v="Subdirector de la Subdirección de Información"/>
    <d v="2024-07-01T00:00:00"/>
    <d v="2024-09-30T00:00:00"/>
    <s v="Informe trimestral Comportamiento del servicio de interoperabilidad en el Icfes "/>
    <m/>
    <n v="0"/>
    <m/>
    <n v="0"/>
    <m/>
    <n v="0"/>
    <m/>
    <n v="0"/>
    <m/>
    <s v="Eliminar (Ya se incluye en una actividad global)"/>
    <s v="Plan de Brechas MIPG"/>
    <s v="11.Gobierno digital"/>
    <s v="No Aplica"/>
    <s v="No Aplica"/>
    <s v="Plan Estratégico de Tecnologías de la Información y las Comunicaciones ­ PETI  "/>
    <s v="Operación Comercial"/>
    <s v="-"/>
  </r>
  <r>
    <s v="PAI-SI26"/>
    <s v="Subdirección de Información"/>
    <s v="Desarrollo Organizacional"/>
    <s v="OBJ7:Mejorar la eficiencia operativa y la calidad en la gestión interna."/>
    <s v="Implementación del Modelo integrado de Planeación y Gestión."/>
    <x v="3"/>
    <s v="MIPG - Interoperabilidad: Generar informe trimestral acerca del comportamiento del servicio de interoperabilidad en el Icfes y sus beneficios de acuerdo con medición de indicadores (T4)"/>
    <s v="Subdirector de la Subdirección de Información"/>
    <d v="2024-10-01T00:00:00"/>
    <d v="2024-12-31T00:00:00"/>
    <s v="Informe trimestral Comportamiento del servicio de interoperabilidad en el Icfes "/>
    <m/>
    <n v="0"/>
    <m/>
    <n v="0"/>
    <m/>
    <n v="0"/>
    <m/>
    <n v="0"/>
    <m/>
    <s v="Eliminar (Ya se incluye en una actividad global)"/>
    <s v="Plan de Brechas MIPG"/>
    <s v="11.Gobierno digital"/>
    <s v="No Aplica"/>
    <s v="No Aplica"/>
    <s v="Plan Estratégico de Tecnologías de la Información y las Comunicaciones ­ PETI  "/>
    <s v="Operación Comercial"/>
    <s v="-"/>
  </r>
  <r>
    <s v="PAI-SI27"/>
    <s v="Subdirección de Información"/>
    <s v="Desarrollo Organizacional"/>
    <s v="OBJ7:Mejorar la eficiencia operativa y la calidad en la gestión interna."/>
    <s v="Implementación del Modelo integrado de Planeación y Gestión."/>
    <x v="3"/>
    <s v="PETI - Interoperabilidad:  Implementar monitoreo de Servicios en  x-road y servicios de resultados para entidades externas."/>
    <s v="Subdirector de la Subdirección de Información"/>
    <d v="2024-01-01T00:00:00"/>
    <d v="2024-06-30T00:00:00"/>
    <s v=" -Informe seguimiento de la implementación del ajuste  _x000a_ - Acta Comité Cambios para paso a producción de monitoreo y generación de estadísticas"/>
    <m/>
    <n v="0.25"/>
    <m/>
    <n v="0.5"/>
    <m/>
    <n v="0.75"/>
    <m/>
    <n v="1"/>
    <m/>
    <s v="Confirmar con el área"/>
    <s v="Formulación propia de la dependencia"/>
    <s v="11.Gobierno digital"/>
    <s v="No Aplica"/>
    <s v="No Aplica"/>
    <s v="Plan Estratégico de Tecnologías de la Información y las Comunicaciones ­ PETI  "/>
    <s v="Operación Comercial"/>
    <s v="-"/>
  </r>
  <r>
    <s v="PAI-SI28"/>
    <s v="Subdirección de Información"/>
    <s v="Desarrollo Organizacional"/>
    <s v="OBJ7:Mejorar la eficiencia operativa y la calidad en la gestión interna."/>
    <s v="Implementación del Modelo integrado de Planeación y Gestión."/>
    <x v="3"/>
    <s v="PETI - Interoperabilidad: Realizar diseño de consumo de servicio para Consulta de cédulas de extranjería y permiso por Protección temporal."/>
    <s v="Subdirector de la Subdirección de Información"/>
    <d v="2024-01-01T00:00:00"/>
    <d v="2024-06-30T00:00:00"/>
    <s v=" - Diagrama Modelo Conceptual de la Solución _x000a_ - Documento de diseño de consumo de Consulta de cédulas de extranjería y permiso de protección temporal_x000a_ - Informe seguimiento implementación VPN entre Migración Colombia e Icfes "/>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29"/>
    <s v="Subdirección de Información"/>
    <s v="Desarrollo Organizacional"/>
    <s v="OBJ7:Mejorar la eficiencia operativa y la calidad en la gestión interna."/>
    <s v="Implementación del Modelo integrado de Planeación y Gestión."/>
    <x v="3"/>
    <s v="PETI - Interoperabilidad: Realizar diseño de consumo del servicio de Resguardos y comunidades indígenas. (Min Interior)"/>
    <s v="Subdirector de la Subdirección de Información"/>
    <d v="2024-01-01T00:00:00"/>
    <d v="2024-06-30T00:00:00"/>
    <s v=" - Informe generación de mesas de interoperabilidad con la AND_x000a_ - Informe validación de requerimientos de conectividad y acceso _x000a_ - Documento de diseño del consumo del servicio. "/>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30"/>
    <s v="Subdirección de Información"/>
    <s v="Desarrollo Organizacional"/>
    <s v="OBJ7:Mejorar la eficiencia operativa y la calidad en la gestión interna."/>
    <s v="Implementación del Modelo integrado de Planeación y Gestión."/>
    <x v="3"/>
    <s v="PETI - Interoperabilidad: Realizar diseño de consumo del servicio de identificación de personas Afrodescendientes (Min Interior). "/>
    <s v="Subdirector de la Subdirección de Información"/>
    <d v="2024-01-01T00:00:00"/>
    <d v="2024-06-30T00:00:00"/>
    <s v=" - Informe generación de mesas de interoperabilidad con la AND_x000a_ - Documento validación de requerimientos de conectividad y acceso _x000a_ - Documento de diseño del consumo del servicio."/>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31"/>
    <s v="Subdirección de Información"/>
    <s v="Desarrollo Organizacional"/>
    <s v="OBJ7:Mejorar la eficiencia operativa y la calidad en la gestión interna."/>
    <s v="Implementación del Modelo integrado de Planeación y Gestión."/>
    <x v="3"/>
    <s v="PETI - Interoperabilidad: Realizar diseño de consumo de servicio de consulta de personas en condición de discapacidad (Min Salud)."/>
    <s v="Subdirector de la Subdirección de Información"/>
    <d v="2024-01-01T00:00:00"/>
    <d v="2024-06-30T00:00:00"/>
    <s v=" - Resumento de compromisos de mesas de interoperabilidad con la AND_x000a_ - Documento validación de requerimientos de conectividad y acceso _x000a_ -  Documento de diseño del consumo del servicio."/>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32"/>
    <s v="Subdirección de Información"/>
    <s v="Desarrollo Organizacional"/>
    <s v="OBJ7:Mejorar la eficiencia operativa y la calidad en la gestión interna."/>
    <s v="Implementación del Modelo integrado de Planeación y Gestión."/>
    <x v="3"/>
    <s v="PETI - Interoperabilidad: Documentar análisis y verificación para la exposición del certificado de asistencia en la Carpeta Ciudadanía (septiembre)."/>
    <s v="Subdirector de la Subdirección de Información"/>
    <d v="2024-01-01T00:00:00"/>
    <d v="2024-09-30T00:00:00"/>
    <s v=" - Resumen de compromisos de mesas de interoperabilidad con la AND_x000a_ - Informe validación de requerimientos de conectividad y acceso _x000a_- Documento de diseño del consumo del servicio "/>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33"/>
    <s v="Subdirección de Información"/>
    <s v="Desarrollo Organizacional"/>
    <s v="OBJ7:Mejorar la eficiencia operativa y la calidad en la gestión interna."/>
    <s v="Implementación del Modelo integrado de Planeación y Gestión."/>
    <x v="3"/>
    <s v="PETI - Interoperabilidad: Realizar Informe del Comportamiento de los servicios que salieron a producción en 2023 y puestos en producción a la fecha. Trimestre 3"/>
    <s v="Subdirector de la Subdirección de Información"/>
    <d v="2024-06-30T00:00:00"/>
    <d v="2024-09-30T00:00:00"/>
    <s v="Informe trimestral del Comportamiento de los servicios que salieron a producción en 2023 y puestos en producción a la fecha"/>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34"/>
    <s v="Subdirección de Información"/>
    <s v="Desarrollo Organizacional"/>
    <s v="OBJ7:Mejorar la eficiencia operativa y la calidad en la gestión interna."/>
    <s v="Implementación del Modelo integrado de Planeación y Gestión."/>
    <x v="3"/>
    <s v="PETI - Interoperabilidad: Realizar Informe del Comportamiento de los servicios que salieron a producción en 2023 y puestos en producción a la fecha. Trimestre 4"/>
    <s v="Subdirector de la Subdirección de Información"/>
    <d v="2024-09-30T00:00:00"/>
    <d v="2024-12-31T00:00:00"/>
    <s v="Informe trimestral del Comportamiento de los servicios que salieron a producción en 2023 y puestos en producción a la fecha"/>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35"/>
    <s v="Subdirección de Información"/>
    <s v="Desarrollo Organizacional"/>
    <s v="OBJ7:Mejorar la eficiencia operativa y la calidad en la gestión interna."/>
    <s v="Implementación del Modelo integrado de Planeación y Gestión."/>
    <x v="3"/>
    <s v="PETI - Interoperabilidad: Gestionar procesos de intercambio de información con entidades con convenio y solicitudes de entidades externas (Flujo análisis de necesidades, Anexos técnicos, Minuta del Convenio, Acuerdo de Confidencialidad..) T1"/>
    <s v="Subdirector de la Subdirección de Información"/>
    <d v="2024-01-01T00:00:00"/>
    <d v="2024-03-30T00:00:00"/>
    <s v="Documentos gestión de procesos de intercambio de información en el trimestre"/>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36"/>
    <s v="Subdirección de Información"/>
    <s v="Desarrollo Organizacional"/>
    <s v="OBJ7:Mejorar la eficiencia operativa y la calidad en la gestión interna."/>
    <s v="Implementación del Modelo integrado de Planeación y Gestión."/>
    <x v="3"/>
    <s v="PETI - Interoperabilidad: Gestionar procesos de intercambio de información con entidades con convenio y solicitudes de entidades externas (Flujo análisis de necesidades, Anexos técnicos, Minuta del Convenio, Acuerdo de Confidencialidad..) T2"/>
    <s v="Subdirector de la Subdirección de Información"/>
    <d v="2024-04-01T00:00:00"/>
    <d v="2024-06-30T00:00:00"/>
    <s v="Documentos gestión de procesos de intercambio de información en el trimestre"/>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37"/>
    <s v="Subdirección de Información"/>
    <s v="Desarrollo Organizacional"/>
    <s v="OBJ7:Mejorar la eficiencia operativa y la calidad en la gestión interna."/>
    <s v="Implementación del Modelo integrado de Planeación y Gestión."/>
    <x v="3"/>
    <s v="PETI - Interoperabilidad: Gestionar procesos de intercambio de información con entidades con convenio y solicitudes de entidades externas (Flujo análisis de necesidades, Anexos técnicos, Minuta del Convenio, Acuerdo de Confidencialidad..) T3"/>
    <s v="Subdirector de la Subdirección de Información"/>
    <d v="2024-07-01T00:00:00"/>
    <d v="2024-09-30T00:00:00"/>
    <s v="Documentos gestión de procesos de intercambio de información en el trimestre"/>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38"/>
    <s v="Subdirección de Información"/>
    <s v="Desarrollo Organizacional"/>
    <s v="OBJ7:Mejorar la eficiencia operativa y la calidad en la gestión interna."/>
    <s v="Implementación del Modelo integrado de Planeación y Gestión."/>
    <x v="3"/>
    <s v="PETI - Interoperabilidad: Gestionar procesos de intercambio de información con entidades con convenio y solicitudes de entidades externas (Flujo análisis de necesidades, Anexos técnicos, Minuta del Convenio, Acuerdo de Confidencialidad..) T4"/>
    <s v="Subdirector de la Subdirección de Información"/>
    <d v="2024-10-01T00:00:00"/>
    <d v="2024-12-31T00:00:00"/>
    <s v="Documentos gestión de procesos de intercambio de información en el trimestre"/>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39"/>
    <s v="Subdirección de Información"/>
    <s v="Desarrollo Organizacional"/>
    <s v="OBJ7:Mejorar la eficiencia operativa y la calidad en la gestión interna."/>
    <s v="Implementación del Modelo integrado de Planeación y Gestión."/>
    <x v="3"/>
    <s v="PETI - Interoperabilidad: Realizar informe de cumplimiento al plan de trabajo propuesto sobre nuevos servicios requeridos para el 2024"/>
    <s v="Subdirector de la Subdirección de Información"/>
    <d v="2024-10-01T00:00:00"/>
    <d v="2024-12-31T00:00:00"/>
    <s v="informe de cumplimiento al plan de trabajo propuesto sobre nuevos servicios requeridos para el 2024 "/>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40"/>
    <s v="Subdirección de Información"/>
    <s v="Desarrollo Organizacional"/>
    <s v="OBJ7:Mejorar la eficiencia operativa y la calidad en la gestión interna."/>
    <s v="Implementación del Modelo integrado de Planeación y Gestión."/>
    <x v="3"/>
    <s v="PETI - Interoperabilidad: Ajustar procedimiento de entrega de información para definir lineamientos sobre la documentación a realizar en caso de entregas frecuentes."/>
    <s v="Subdirector de la Subdirección de Información"/>
    <d v="2024-01-01T00:00:00"/>
    <d v="2024-10-31T00:00:00"/>
    <s v=" - Diagrama del flujo de ajuste del proceso_x000a_ - Formatos asociados._x0009_ _x000a_ - Acta de aprobación del procedimiento_x000a_ - Documento actualizado del procedimiento de entrega de información. "/>
    <m/>
    <n v="0"/>
    <m/>
    <n v="0"/>
    <m/>
    <n v="0"/>
    <m/>
    <n v="0"/>
    <m/>
    <s v="Eliminar (Ya se incluye en una actividad global)"/>
    <s v="Formulación propia de la dependencia"/>
    <s v="11.Gobierno digital"/>
    <s v="No Aplica"/>
    <s v="No Aplica"/>
    <s v="Plan Estratégico de Tecnologías de la Información y las Comunicaciones ­ PETI  "/>
    <s v="Operación Comercial"/>
    <s v="-"/>
  </r>
  <r>
    <s v="PAI-SI41"/>
    <s v="Subdirección de Información"/>
    <s v="Desarrollo Organizacional"/>
    <s v="OBJ7:Mejorar la eficiencia operativa y la calidad en la gestión interna."/>
    <s v="Implementación del Modelo integrado de Planeación y Gestión."/>
    <x v="3"/>
    <s v="PETI - Sistema de Gestión y Gobierno de Datos: Realizar al menos dos(2) mesas técnicas de gobierno de datos"/>
    <s v="Subdirector de la Subdirección de Información"/>
    <d v="2024-01-01T00:00:00"/>
    <d v="2024-03-31T00:00:00"/>
    <s v="Actas de reunión de al menos dos(2) mesas técnicas de gobierno de datos "/>
    <m/>
    <n v="0.25"/>
    <m/>
    <n v="0.5"/>
    <m/>
    <n v="0.75"/>
    <m/>
    <n v="1"/>
    <m/>
    <s v="Según la descripción de la actividad, se pueden constituir las siguientes metas"/>
    <s v="Formulación propia de la dependencia"/>
    <s v="11.Gobierno digital"/>
    <s v="No Aplica"/>
    <s v="No Aplica"/>
    <s v="Plan Estratégico de Tecnologías de la Información y las Comunicaciones ­ PETI  "/>
    <s v="Funcionamiento"/>
    <s v="-"/>
  </r>
  <r>
    <s v="PAI-SI42"/>
    <s v="Subdirección de Información"/>
    <s v="Desarrollo Organizacional"/>
    <s v="OBJ7:Mejorar la eficiencia operativa y la calidad en la gestión interna."/>
    <s v="Implementación del Modelo integrado de Planeación y Gestión."/>
    <x v="3"/>
    <s v="PETI - Sistema de Gestión y Gobierno de Datos: Definir cambios al catálogo de unidades de información y generar la versión de las unidades 2024 para una área misional"/>
    <s v="Subdirector de la Subdirección de Información"/>
    <d v="2024-01-01T00:00:00"/>
    <d v="2024-03-31T00:00:00"/>
    <s v=" - Catálogo de Unidades de Información con modificaciones_x000a_ - Mapa de Unidades de Información para área 1"/>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43"/>
    <s v="Subdirección de Información"/>
    <s v="Desarrollo Organizacional"/>
    <s v="OBJ7:Mejorar la eficiencia operativa y la calidad en la gestión interna."/>
    <s v="Implementación del Modelo integrado de Planeación y Gestión."/>
    <x v="3"/>
    <s v="PETI - Sistema de Gestión y Gobierno de Datos:  Definir catálogo de Datos Maestros y Datos de referencia"/>
    <s v="Subdirector de la Subdirección de Información"/>
    <d v="2024-01-01T00:00:00"/>
    <d v="2024-02-28T00:00:00"/>
    <s v="Catálogo de datos maestros "/>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44"/>
    <s v="Subdirección de Información"/>
    <s v="Desarrollo Organizacional"/>
    <s v="OBJ7:Mejorar la eficiencia operativa y la calidad en la gestión interna."/>
    <s v="Implementación del Modelo integrado de Planeación y Gestión."/>
    <x v="3"/>
    <s v="PETI - Sistema de Gestión y Gobierno de Datos: Asegurar el cargue de todos los registros de misional en la maestra de resultados"/>
    <s v="Subdirector de la Subdirección de Información"/>
    <d v="2024-01-01T00:00:00"/>
    <d v="2024-03-31T00:00:00"/>
    <s v="Documento de soporte y control "/>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45"/>
    <s v="Subdirección de Información"/>
    <s v="Desarrollo Organizacional"/>
    <s v="OBJ7:Mejorar la eficiencia operativa y la calidad en la gestión interna."/>
    <s v="Implementación del Modelo integrado de Planeación y Gestión."/>
    <x v="3"/>
    <s v="PETI - Sistema de Gestión y Gobierno de Datos: Automatizar la generación de las fotos del DIIN"/>
    <s v="Subdirector de la Subdirección de Información"/>
    <d v="2024-01-01T00:00:00"/>
    <d v="2024-02-28T00:00:00"/>
    <s v="Documento del proceso y proceso funcionando de la automatización de la generación de las fotos del DIIN"/>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46"/>
    <s v="Subdirección de Información"/>
    <s v="Desarrollo Organizacional"/>
    <s v="OBJ7:Mejorar la eficiencia operativa y la calidad en la gestión interna."/>
    <s v="Implementación del Modelo integrado de Planeación y Gestión."/>
    <x v="3"/>
    <s v="PETI - Sistema de Gestión y Gobierno de Datos: Definir fichas técnicas de 2 nuevas fuentes externas "/>
    <s v="Subdirector de la Subdirección de Información"/>
    <d v="2024-01-01T00:00:00"/>
    <d v="2024-03-31T00:00:00"/>
    <s v="Fichas técnicas 2 nuevas fuentes externas"/>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47"/>
    <s v="Subdirección de Información"/>
    <s v="Desarrollo Organizacional"/>
    <s v="OBJ7:Mejorar la eficiencia operativa y la calidad en la gestión interna."/>
    <s v="Implementación del Modelo integrado de Planeación y Gestión."/>
    <x v="3"/>
    <s v="PETI - Sistema de Gestión y Gobierno de Datos: Definir matriz de homologación de variables para las fichas técnicas externas trabajadas en el 2023"/>
    <s v="Subdirector de la Subdirección de Información"/>
    <d v="2024-01-01T00:00:00"/>
    <d v="2024-03-31T00:00:00"/>
    <s v="Matriz de homologación de variables para las fichas técnicas externas trabajadas en el 2023"/>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48"/>
    <s v="Subdirección de Información"/>
    <s v="Desarrollo Organizacional"/>
    <s v="OBJ7:Mejorar la eficiencia operativa y la calidad en la gestión interna."/>
    <s v="Implementación del Modelo integrado de Planeación y Gestión."/>
    <x v="3"/>
    <s v="PETI - Sistema de Gestión y Gobierno de Datos: Generar tableros de QA en dtaalake, para las fuentes trabajadas durante el 2023"/>
    <s v="Subdirector de la Subdirección de Información"/>
    <d v="2024-01-01T00:00:00"/>
    <d v="2024-03-31T00:00:00"/>
    <s v="Tableros de QA para fuentes trabajadas durante 2023"/>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49"/>
    <s v="Subdirección de Información"/>
    <s v="Desarrollo Organizacional"/>
    <s v="OBJ7:Mejorar la eficiencia operativa y la calidad en la gestión interna."/>
    <s v="Implementación del Modelo integrado de Planeación y Gestión."/>
    <x v="3"/>
    <s v="PETI - Sistema de Gestión y Gobierno de Datos: Informes de QA de las fuentes trabajadas durante el 2023 en el Datalake"/>
    <s v="Subdirector de la Subdirección de Información"/>
    <d v="2024-01-01T00:00:00"/>
    <d v="2024-03-31T00:00:00"/>
    <s v="Informes de QA y planes de trabajo para limpieza y remediación"/>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50"/>
    <s v="Subdirección de Información"/>
    <s v="Desarrollo Organizacional"/>
    <s v="OBJ7:Mejorar la eficiencia operativa y la calidad en la gestión interna."/>
    <s v="Implementación del Modelo integrado de Planeación y Gestión."/>
    <x v="3"/>
    <s v="PETI - Sistema de Gestión y Gobierno de Datos: Realizar al menos tres(3) mesas técnicas de gobierno de datos"/>
    <s v="Subdirector de la Subdirección de Información"/>
    <d v="2024-03-30T00:00:00"/>
    <d v="2024-06-30T00:00:00"/>
    <s v="Actas de reunión de al menos tres(3) mesas técnicas de gobierno de datos"/>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51"/>
    <s v="Subdirección de Información"/>
    <s v="Desarrollo Organizacional"/>
    <s v="OBJ7:Mejorar la eficiencia operativa y la calidad en la gestión interna."/>
    <s v="Implementación del Modelo integrado de Planeación y Gestión."/>
    <x v="3"/>
    <s v="PETI - Sistema de Gestión y Gobierno de Datos: Modificar el catálogo de unidades de información con la versión de las unidades 2024 para las áreas misionales"/>
    <s v="Subdirector de la Subdirección de Información"/>
    <d v="2024-03-30T00:00:00"/>
    <d v="2024-06-30T00:00:00"/>
    <s v="Mapa de Unidades de Información de las  áreas "/>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52"/>
    <s v="Subdirección de Información"/>
    <s v="Desarrollo Organizacional"/>
    <s v="OBJ7:Mejorar la eficiencia operativa y la calidad en la gestión interna."/>
    <s v="Implementación del Modelo integrado de Planeación y Gestión."/>
    <x v="3"/>
    <s v="PETI - Sistema de Gestión y Gobierno de Datos: Definir y documentar el modelo de explotación de datos de la entidad"/>
    <s v="Subdirector de la Subdirección de Información"/>
    <d v="2024-03-30T00:00:00"/>
    <d v="2024-06-30T00:00:00"/>
    <s v="Documento actualizado Modelo explotación de datos en DARUMA"/>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53"/>
    <s v="Subdirección de Información"/>
    <s v="Desarrollo Organizacional"/>
    <s v="OBJ7:Mejorar la eficiencia operativa y la calidad en la gestión interna."/>
    <s v="Implementación del Modelo integrado de Planeación y Gestión."/>
    <x v="3"/>
    <s v="PETI - Sistema de Gestión y Gobierno de Datos: Asegurar el cargue de todos los registros de interactivo, Ricfes y Recaes en la maestra de resultados"/>
    <s v="Subdirector de la Subdirección de Información"/>
    <d v="2024-03-30T00:00:00"/>
    <d v="2024-05-31T00:00:00"/>
    <s v="Documento de soporte y control"/>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54"/>
    <s v="Subdirección de Información"/>
    <s v="Desarrollo Organizacional"/>
    <s v="OBJ7:Mejorar la eficiencia operativa y la calidad en la gestión interna."/>
    <s v="Implementación del Modelo integrado de Planeación y Gestión."/>
    <x v="3"/>
    <s v="PETI - Sistema de Gestión y Gobierno de Datos: Definir fichas técnicas de 2 nuevas fuentes externas"/>
    <s v="Subdirector de la Subdirección de Información"/>
    <d v="2024-03-30T00:00:00"/>
    <d v="2024-06-30T00:00:00"/>
    <s v="2 nuevas fichas técnicas de fuentes externas"/>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55"/>
    <s v="Subdirección de Información"/>
    <s v="Desarrollo Organizacional"/>
    <s v="OBJ7:Mejorar la eficiencia operativa y la calidad en la gestión interna."/>
    <s v="Implementación del Modelo integrado de Planeación y Gestión."/>
    <x v="3"/>
    <s v="PETI - Sistema de Gestión y Gobierno de Datos: Realizar al menos tres(3) mesas técnicas de gobierno de datos "/>
    <s v="Subdirector de la Subdirección de Información"/>
    <d v="2024-07-01T00:00:00"/>
    <d v="2024-09-30T00:00:00"/>
    <s v="Actas de reunión de al menos tres(3) mesas técnicas de gobierno de datos"/>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56"/>
    <s v="Subdirección de Información"/>
    <s v="Desarrollo Organizacional"/>
    <s v="OBJ7:Mejorar la eficiencia operativa y la calidad en la gestión interna."/>
    <s v="Implementación del Modelo integrado de Planeación y Gestión."/>
    <x v="3"/>
    <s v="PETI - Sistema de Gestión y Gobierno de Datos: Definir y documentar el marco de interoperabilidad de la entidad"/>
    <s v="Subdirector de la Subdirección de Información"/>
    <d v="2024-07-01T00:00:00"/>
    <d v="2024-08-31T00:00:00"/>
    <s v="Marco de interoperabilidad en DARUMA "/>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57"/>
    <s v="Subdirección de Información"/>
    <s v="Desarrollo Organizacional"/>
    <s v="OBJ7:Mejorar la eficiencia operativa y la calidad en la gestión interna."/>
    <s v="Implementación del Modelo integrado de Planeación y Gestión."/>
    <x v="3"/>
    <s v="PETI - Sistema de Gestión y Gobierno de Datos: Modificación de la guía de calidad de datos, según el marco del PNID del MinTic"/>
    <s v="Subdirector de la Subdirección de Información"/>
    <d v="2024-07-01T00:00:00"/>
    <d v="2024-07-31T00:00:00"/>
    <s v="Guía de calidad de datos en DARUMA"/>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58"/>
    <s v="Subdirección de Información"/>
    <s v="Desarrollo Organizacional"/>
    <s v="OBJ7:Mejorar la eficiencia operativa y la calidad en la gestión interna."/>
    <s v="Implementación del Modelo integrado de Planeación y Gestión."/>
    <x v="3"/>
    <s v="PETI - Sistema de Gestión y Gobierno de Datos: Definir el plan de apertura de datos abiertos en la entidad"/>
    <s v="Subdirector de la Subdirección de Información"/>
    <d v="2024-07-01T00:00:00"/>
    <d v="2024-08-31T00:00:00"/>
    <s v="Plan de apertura de datos abiertos en la entidad "/>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59"/>
    <s v="Subdirección de Información"/>
    <s v="Desarrollo Organizacional"/>
    <s v="OBJ7:Mejorar la eficiencia operativa y la calidad en la gestión interna."/>
    <s v="Implementación del Modelo integrado de Planeación y Gestión."/>
    <x v="3"/>
    <s v="PETI - Sistema de Gestión y Gobierno de Datos: Asegurar el cargue de todos los registros de los esquemas que contienen resultados en la maestra de resultados"/>
    <s v="Subdirector de la Subdirección de Información"/>
    <d v="2024-07-01T00:00:00"/>
    <d v="2024-08-31T00:00:00"/>
    <s v="Documento de soporte y controles"/>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60"/>
    <s v="Subdirección de Información"/>
    <s v="Desarrollo Organizacional"/>
    <s v="OBJ7:Mejorar la eficiencia operativa y la calidad en la gestión interna."/>
    <s v="Implementación del Modelo integrado de Planeación y Gestión."/>
    <x v="3"/>
    <s v="PETI - Sistema de Gestión y Gobierno de Datos: Definir fichas técnicas de dos(2) nuevas fuentes, una interna y una externa."/>
    <s v="Subdirector de la Subdirección de Información"/>
    <d v="2024-07-01T00:00:00"/>
    <d v="2024-09-30T00:00:00"/>
    <s v="Fichas técnica externa ficha técnica interna"/>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61"/>
    <s v="Subdirección de Información"/>
    <s v="Desarrollo Organizacional"/>
    <s v="OBJ7:Mejorar la eficiencia operativa y la calidad en la gestión interna."/>
    <s v="Implementación del Modelo integrado de Planeación y Gestión."/>
    <x v="3"/>
    <s v="PETI - Sistema de Gestión y Gobierno de Datos: Tabla concepto y perfilamiento de la fuente interna"/>
    <s v="Subdirector de la Subdirección de Información"/>
    <d v="2024-07-01T00:00:00"/>
    <d v="2024-09-30T00:00:00"/>
    <s v="Tabla concepto y perfilamiento de la fuente interna"/>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62"/>
    <s v="Subdirección de Información"/>
    <s v="Desarrollo Organizacional"/>
    <s v="OBJ7:Mejorar la eficiencia operativa y la calidad en la gestión interna."/>
    <s v="Implementación del Modelo integrado de Planeación y Gestión."/>
    <x v="3"/>
    <s v="PETI - Sistema de Gestión y Gobierno de Datos:  Realiza tableros e informes de seguimiento a los ejercicios de limpieza y remediación realizadas sobre las fuentes del 2023 - las que apliquen según cronogramas de limpieza"/>
    <s v="Subdirector de la Subdirección de Información"/>
    <d v="2024-07-01T00:00:00"/>
    <d v="2024-09-30T00:00:00"/>
    <s v="Tableros de QA e informes "/>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63"/>
    <s v="Subdirección de Información"/>
    <s v="Desarrollo Organizacional"/>
    <s v="OBJ7:Mejorar la eficiencia operativa y la calidad en la gestión interna."/>
    <s v="Implementación del Modelo integrado de Planeación y Gestión."/>
    <x v="3"/>
    <s v="PETI - Sistema de Gestión y Gobierno de Datos: Realizar al menos tres (3) mesas técnicas de gobierno de datos"/>
    <s v="Subdirector de la Subdirección de Información"/>
    <d v="2024-10-01T00:00:00"/>
    <d v="2024-12-31T00:00:00"/>
    <s v="Actas de reunión de al menos tres(3) mesas técnicas de gobierno de datos"/>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64"/>
    <s v="Subdirección de Información"/>
    <s v="Desarrollo Organizacional"/>
    <s v="OBJ7:Mejorar la eficiencia operativa y la calidad en la gestión interna."/>
    <s v="Implementación del Modelo integrado de Planeación y Gestión."/>
    <x v="3"/>
    <s v="PETI - Sistema de Gestión y Gobierno de Datos: Definir la guía de control de fuentes de analítica"/>
    <s v="Subdirector de la Subdirección de Información"/>
    <d v="2024-10-01T00:00:00"/>
    <d v="2024-10-31T00:00:00"/>
    <s v="Guía de control de fuentes de analítica  en DARUMA "/>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65"/>
    <s v="Subdirección de Información"/>
    <s v="Desarrollo Organizacional"/>
    <s v="OBJ7:Mejorar la eficiencia operativa y la calidad en la gestión interna."/>
    <s v="Implementación del Modelo integrado de Planeación y Gestión."/>
    <x v="3"/>
    <s v="PETI - Sistema de Gestión y Gobierno de Datos: Definir la Guía de Gestión de Datos Geoespaciales en el entidad"/>
    <s v="Subdirector de la Subdirección de Información"/>
    <d v="2024-10-01T00:00:00"/>
    <d v="2024-11-30T00:00:00"/>
    <s v="Guía de Gestión de Datos Geoespaciales en DARUMA "/>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66"/>
    <s v="Subdirección de Información"/>
    <s v="Desarrollo Organizacional"/>
    <s v="OBJ7:Mejorar la eficiencia operativa y la calidad en la gestión interna."/>
    <s v="Implementación del Modelo integrado de Planeación y Gestión."/>
    <x v="3"/>
    <s v="PETI - Sistema de Gestión y Gobierno de Datos: _x000a_Definir la Guía de Gestión de documentos electrónicos"/>
    <s v="Subdirector de la Subdirección de Información"/>
    <d v="2024-10-01T00:00:00"/>
    <d v="2024-11-30T00:00:00"/>
    <s v="Guía de Gestión de documentos electrónicos en DARUMA"/>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67"/>
    <s v="Subdirección de Información"/>
    <s v="Desarrollo Organizacional"/>
    <s v="OBJ7:Mejorar la eficiencia operativa y la calidad en la gestión interna."/>
    <s v="Implementación del Modelo integrado de Planeación y Gestión."/>
    <x v="3"/>
    <s v="PETI - Sistema de Gestión y Gobierno de Datos: Crear maestra de personas en el sistema misional (fines transaccionales), definir tipos de personas que deben ser considerados y  definición de las reglas de gobernanza del registro de oro"/>
    <s v="Subdirector de la Subdirección de Información"/>
    <d v="2024-10-01T00:00:00"/>
    <d v="2024-10-31T00:00:00"/>
    <s v="Documentación Maestra misional"/>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68"/>
    <s v="Subdirección de Información"/>
    <s v="Desarrollo Organizacional"/>
    <s v="OBJ7:Mejorar la eficiencia operativa y la calidad en la gestión interna."/>
    <s v="Implementación del Modelo integrado de Planeación y Gestión."/>
    <x v="3"/>
    <s v="PETI - Sistema de Gestión y Gobierno de Datos: Implementar reglas del registro de oro --Prd. maestra y documentación (diciembre)"/>
    <s v="Subdirector de la Subdirección de Información"/>
    <d v="2024-10-01T00:00:00"/>
    <d v="2024-12-31T00:00:00"/>
    <s v="Documentación"/>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69"/>
    <s v="Subdirección de Información"/>
    <s v="Desarrollo Organizacional"/>
    <s v="OBJ7:Mejorar la eficiencia operativa y la calidad en la gestión interna."/>
    <s v="Implementación del Modelo integrado de Planeación y Gestión."/>
    <x v="3"/>
    <s v="PETI - Sistema de Gestión y Gobierno de Datos: Realizar Fichas técnicas de dos(2) nuevas fuentes, una interna y una externa"/>
    <s v="Subdirector de la Subdirección de Información"/>
    <d v="2024-10-01T00:00:00"/>
    <d v="2024-11-30T00:00:00"/>
    <s v="Ficha fuente externa  _x000a_Ficha técnica interna "/>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70"/>
    <s v="Subdirección de Información"/>
    <s v="Desarrollo Organizacional"/>
    <s v="OBJ7:Mejorar la eficiencia operativa y la calidad en la gestión interna."/>
    <s v="Implementación del Modelo integrado de Planeación y Gestión."/>
    <x v="3"/>
    <s v="PETI - Sistema de Gestión y Gobierno de Datos: Realizar Tabla de concepto y perfilamiento de la fuente interna"/>
    <s v="Subdirector de la Subdirección de Información"/>
    <d v="2024-10-01T00:00:00"/>
    <d v="2024-12-31T00:00:00"/>
    <s v="Tabla concepto y perfilamiento de la fuente interna"/>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71"/>
    <s v="Subdirección de Información"/>
    <s v="Desarrollo Organizacional"/>
    <s v="OBJ7:Mejorar la eficiencia operativa y la calidad en la gestión interna."/>
    <s v="Implementación del Modelo integrado de Planeación y Gestión."/>
    <x v="3"/>
    <s v="PETI - Sistema de Gestión y Gobierno de Datos: Realizar tableros e informes de seguimiento a los ejercicios de limpieza y remediación realizadas sobre las fuentes del 2023 -  las que apliquen según cronogramas de limpieza"/>
    <s v="Subdirector de la Subdirección de Información"/>
    <d v="2024-10-01T00:00:00"/>
    <d v="2024-12-31T00:00:00"/>
    <s v="Tableros de QA e informes "/>
    <m/>
    <n v="0"/>
    <m/>
    <n v="0"/>
    <m/>
    <n v="0"/>
    <m/>
    <n v="0"/>
    <m/>
    <s v="Eliminar (Ya se incluye en una actividad global)"/>
    <s v="Formulación propia de la dependencia"/>
    <s v="11.Gobierno digital"/>
    <s v="No Aplica"/>
    <s v="No Aplica"/>
    <s v="Plan Estratégico de Tecnologías de la Información y las Comunicaciones ­ PETI  "/>
    <s v="Funcionamiento"/>
    <s v="-"/>
  </r>
  <r>
    <s v="PAI-SI78"/>
    <s v="Subdirección de Información"/>
    <s v="Desarrollo Organizacional"/>
    <s v="OBJ7:Mejorar la eficiencia operativa y la calidad en la gestión interna."/>
    <s v="Implementación del Modelo integrado de Planeación y Gestión."/>
    <x v="3"/>
    <s v="Definir el plan de pruebas de restauración de información para el 2024"/>
    <s v="Subdirector de la Subdirección de Información"/>
    <d v="2024-01-01T00:00:00"/>
    <d v="2024-03-31T00:00:00"/>
    <s v="Plan de pruebas de restauración de información para el 2024. (31-03-2024)"/>
    <m/>
    <n v="1"/>
    <m/>
    <n v="0"/>
    <m/>
    <n v="0"/>
    <m/>
    <n v="0"/>
    <m/>
    <s v="Según la descripción de la actividad, se pueden constituir las siguientes metas"/>
    <s v="Plan de Brechas MIPG"/>
    <s v="11.Gobierno digital"/>
    <s v="12. Seguridad digital"/>
    <m/>
    <s v="Plan de Mantenimiento de Servicios Tecnológicos  "/>
    <s v="Operación Comercial"/>
    <s v="-"/>
  </r>
  <r>
    <s v="PAI-SI79"/>
    <s v="Subdirección de Información"/>
    <s v="Desarrollo Organizacional"/>
    <s v="OBJ7:Mejorar la eficiencia operativa y la calidad en la gestión interna."/>
    <s v="Implementación del Modelo integrado de Planeación y Gestión."/>
    <x v="3"/>
    <s v="Seguimiento al cumplimiento del plan de restauración T2"/>
    <s v="Subdirector de la Subdirección de Información"/>
    <d v="2024-04-01T00:00:00"/>
    <d v="2024-06-30T00:00:00"/>
    <s v="Seguimiento al cumplimiento del plan de restauración"/>
    <m/>
    <n v="0"/>
    <m/>
    <n v="0.33"/>
    <m/>
    <n v="0.33"/>
    <m/>
    <n v="0.33"/>
    <m/>
    <s v="Según la descripción de la actividad, se pueden constituir las siguientes metas"/>
    <s v="Plan de Brechas MIPG"/>
    <s v="11.Gobierno digital"/>
    <s v="12. Seguridad digital"/>
    <m/>
    <s v="Plan de Mantenimiento de Servicios Tecnológicos  "/>
    <s v="Operación Comercial"/>
    <s v="-"/>
  </r>
  <r>
    <s v="PAI-SI80"/>
    <s v="Subdirección de Información"/>
    <s v="Desarrollo Organizacional"/>
    <s v="OBJ7:Mejorar la eficiencia operativa y la calidad en la gestión interna."/>
    <s v="Implementación del Modelo integrado de Planeación y Gestión."/>
    <x v="3"/>
    <s v="Seguimiento al cumplimiento del plan de restauración T3"/>
    <s v="Subdirector de la Subdirección de Información"/>
    <d v="2024-07-01T00:00:00"/>
    <d v="2024-09-30T00:00:00"/>
    <s v="Seguimiento al cumplimiento del plan de restauración"/>
    <m/>
    <n v="0"/>
    <m/>
    <n v="0"/>
    <m/>
    <n v="0"/>
    <m/>
    <n v="0"/>
    <m/>
    <s v="Eliminar (Ya se incluye en una actividad global)"/>
    <s v="Plan de Brechas MIPG"/>
    <s v="11.Gobierno digital"/>
    <s v="12. Seguridad digital"/>
    <m/>
    <s v="Plan de Mantenimiento de Servicios Tecnológicos  "/>
    <s v="Operación Comercial"/>
    <s v="-"/>
  </r>
  <r>
    <s v="PAI-SI81"/>
    <s v="Subdirección de Información"/>
    <s v="Desarrollo Organizacional"/>
    <s v="OBJ7:Mejorar la eficiencia operativa y la calidad en la gestión interna."/>
    <s v="Implementación del Modelo integrado de Planeación y Gestión."/>
    <x v="3"/>
    <s v="Seguimiento al cumplimiento del plan de restauración T4"/>
    <s v="Subdirector de la Subdirección de Información"/>
    <d v="2024-10-01T00:00:00"/>
    <d v="2024-12-31T00:00:00"/>
    <s v="Seguimiento al cumplimiento del plan de restauración"/>
    <m/>
    <n v="0"/>
    <m/>
    <n v="0"/>
    <m/>
    <n v="0"/>
    <m/>
    <n v="0"/>
    <m/>
    <s v="Eliminar (Ya se incluye en una actividad global)"/>
    <s v="Plan de Brechas MIPG"/>
    <s v="11.Gobierno digital"/>
    <s v="12. Seguridad digital"/>
    <m/>
    <s v="Plan de Mantenimiento de Servicios Tecnológicos  "/>
    <s v="Operación Comercial"/>
    <s v="-"/>
  </r>
  <r>
    <s v="PAI-SI82"/>
    <s v="Subdirección de Información"/>
    <s v="Desarrollo Organizacional"/>
    <s v="OBJ7:Mejorar la eficiencia operativa y la calidad en la gestión interna."/>
    <s v="Implementación del Modelo integrado de Planeación y Gestión."/>
    <x v="3"/>
    <s v="Validar ingresos al servicio de Resultados de Carpeta Ciudadana Digital"/>
    <s v="Subdirector de la Subdirección de Información"/>
    <d v="2024-02-01T00:00:00"/>
    <d v="2024-06-30T00:00:00"/>
    <s v="Informe sobre comportamiento de servicios de Carpeta Ciudadana Digital que salieron a producción en 2023."/>
    <m/>
    <n v="0"/>
    <m/>
    <n v="1"/>
    <m/>
    <n v="0"/>
    <m/>
    <n v="0"/>
    <m/>
    <s v="Según la descripción de la actividad, se pueden constituir las siguientes metas"/>
    <s v="Plan de Brechas MIPG"/>
    <s v="11.Gobierno digital"/>
    <s v="No Aplica"/>
    <s v="No Aplica"/>
    <s v="Plan Estratégico de Tecnologías de la Información y las Comunicaciones ­ PETI  "/>
    <s v="Operación Comercial"/>
    <s v="-"/>
  </r>
  <r>
    <s v="PAI-SI83"/>
    <s v="Subdirección de Información"/>
    <s v="Misional"/>
    <s v="OBJ3: Consolidar y potenciar las relaciones estratégicas con el sector educativo y diversas partes interesadas"/>
    <s v="Posicionamiento del Instituto como un referente destacado en la generación de información clave para la toma de decisiones"/>
    <x v="0"/>
    <s v="Establecer una encuesta en la página web para ser aplicada entre los usuarios que usan datos abiertos con el fin de conocer su nivel de satisfacción"/>
    <s v="Subdirector de la Subdirección de Información"/>
    <d v="2024-03-01T00:00:00"/>
    <d v="2024-06-30T00:00:00"/>
    <s v="Encuesta virtual de satisfacción sobre uso de datos abiertos "/>
    <m/>
    <n v="0"/>
    <m/>
    <n v="1"/>
    <m/>
    <n v="0"/>
    <m/>
    <n v="0"/>
    <m/>
    <s v="Según la descripción de la actividad, se pueden constituir las siguientes metas"/>
    <s v="Plan de Brechas MIPG"/>
    <s v="11.Gobierno digital"/>
    <s v="No Aplica"/>
    <s v="No Aplica"/>
    <s v="Plan Estratégico de Tecnologías de la Información y las Comunicaciones ­ PETI  "/>
    <s v="Inversión"/>
    <s v="Fortalecimiento Institucional"/>
  </r>
  <r>
    <s v="PAI-SI84"/>
    <s v="Subdirección de Información"/>
    <s v="Desarrollo Organizacional"/>
    <s v="OBJ7:Mejorar la eficiencia operativa y la calidad en la gestión interna."/>
    <s v="Implementación del Modelo integrado de Planeación y Gestión."/>
    <x v="3"/>
    <s v="Realizar medición y análisis del nivel de satisfacción sobre el uso de datos abiertos en Icfes T3"/>
    <s v="Subdirector de la Subdirección de Información"/>
    <d v="2024-07-01T00:00:00"/>
    <d v="2024-09-30T00:00:00"/>
    <s v="Medición de satisfacción sobre el uso de datos abiertos"/>
    <m/>
    <n v="0"/>
    <m/>
    <n v="0"/>
    <m/>
    <n v="0.5"/>
    <m/>
    <n v="1"/>
    <m/>
    <s v="Según la descripción de la actividad, se pueden constituir las siguientes metas"/>
    <s v="Plan de Brechas MIPG"/>
    <s v="11.Gobierno digital"/>
    <s v="No Aplica"/>
    <s v="No Aplica"/>
    <s v="Plan Estratégico de Tecnologías de la Información y las Comunicaciones ­ PETI  "/>
    <s v="Inversión"/>
    <s v="Fortalecimiento Institucional"/>
  </r>
  <r>
    <s v="PAI-SI85"/>
    <s v="Subdirección de Información"/>
    <s v="Desarrollo Organizacional"/>
    <s v="OBJ7:Mejorar la eficiencia operativa y la calidad en la gestión interna."/>
    <s v="Implementación del Modelo integrado de Planeación y Gestión."/>
    <x v="3"/>
    <s v="Realizar medición y análisis del nivel de satisfacción sobre el uso de datos abiertos en Icfes T4"/>
    <s v="Subdirector de la Subdirección de Información"/>
    <d v="2024-10-01T00:00:00"/>
    <d v="2024-12-31T00:00:00"/>
    <s v="Medición de satisfacción sobre el uso de datos abiertos"/>
    <m/>
    <n v="0"/>
    <m/>
    <n v="0"/>
    <m/>
    <n v="0"/>
    <m/>
    <n v="0"/>
    <m/>
    <s v="Eliminar (Ya se incluye en una actividad global)"/>
    <s v="Plan de Brechas MIPG"/>
    <s v="11.Gobierno digital"/>
    <s v="No Aplica"/>
    <s v="No Aplica"/>
    <s v="Plan Estratégico de Tecnologías de la Información y las Comunicaciones ­ PETI  "/>
    <s v="Inversión"/>
    <s v="Fortalecimiento Institucional"/>
  </r>
  <r>
    <s v="PAI-STH1"/>
    <s v="Subdirección de Talento Humano"/>
    <s v="Desarrollo Organizacional"/>
    <s v="OBJ7:Mejorar la eficiencia operativa y la calidad en la gestión interna."/>
    <s v="Implementación del Modelo integrado de Planeación y Gestión."/>
    <x v="3"/>
    <s v="Ejecutar el Plan Anual de Vacantes  "/>
    <s v="Subdirector de la Subdirección de Talento Humano"/>
    <d v="2024-01-01T00:00:00"/>
    <d v="2024-12-31T00:00:00"/>
    <s v="Producto: Provisión de las vacantes que se presenten._x000a_Evidencia: Carpetas de Historias Laborales"/>
    <m/>
    <n v="0.25"/>
    <m/>
    <n v="0.5"/>
    <m/>
    <n v="0.75"/>
    <m/>
    <n v="1"/>
    <m/>
    <s v="Confirmar con el área"/>
    <s v="Formulación propia de la dependencia"/>
    <s v="4. Talento humano"/>
    <s v="4. Talento humano"/>
    <s v="4. Talento humano"/>
    <s v="Plan Anual de Vacantes  "/>
    <s v="Funcionamiento"/>
    <s v="-"/>
  </r>
  <r>
    <s v="PAI-STH2"/>
    <s v="Subdirección de Talento Humano"/>
    <s v="Desarrollo Organizacional"/>
    <s v="OBJ7:Mejorar la eficiencia operativa y la calidad en la gestión interna."/>
    <s v="Implementación del Modelo integrado de Planeación y Gestión."/>
    <x v="3"/>
    <s v="Ejecutar el Plan de Previsión de Recursos Humanos  "/>
    <s v="Subdirector de la Subdirección de Talento Humano"/>
    <d v="2024-01-01T00:00:00"/>
    <d v="2024-06-30T00:00:00"/>
    <s v="Producto: Documento Plan de Previsión de Recursos Humanos._x000a_Evidencia: Archivos de gestión de STH"/>
    <m/>
    <n v="0.5"/>
    <m/>
    <n v="1"/>
    <m/>
    <n v="0"/>
    <m/>
    <n v="0"/>
    <m/>
    <s v="Según la descripción de la actividad, se pueden constituir las siguientes metas"/>
    <s v="Formulación propia de la dependencia"/>
    <s v="4. Talento humano"/>
    <s v="4. Talento humano"/>
    <s v="4. Talento humano"/>
    <s v="Plan de Previsión de Recursos Humanos  "/>
    <s v="Funcionamiento"/>
    <s v="-"/>
  </r>
  <r>
    <s v="PAI-STH3"/>
    <s v="Subdirección de Talento Humano"/>
    <s v="Desarrollo Organizacional"/>
    <s v="OBJ7:Mejorar la eficiencia operativa y la calidad en la gestión interna."/>
    <s v="Implementación del Modelo integrado de Planeación y Gestión."/>
    <x v="3"/>
    <s v="Ejecutar el Plan Estratégico de Talento Humano  "/>
    <s v="Subdirector de la Subdirección de Talento Humano"/>
    <d v="2024-01-01T00:00:00"/>
    <d v="2024-12-31T00:00:00"/>
    <s v="Producto: Documento Plan Estratégico de Talento Humano._x000a_Evidencia: Archivos de gestión de STH"/>
    <m/>
    <n v="0.25"/>
    <m/>
    <n v="0.5"/>
    <m/>
    <n v="0.75"/>
    <m/>
    <n v="1"/>
    <m/>
    <s v="Confirmar con el área"/>
    <s v="Formulación propia de la dependencia"/>
    <s v="4. Talento humano"/>
    <s v="4. Talento humano"/>
    <s v="4. Talento humano"/>
    <s v="Plan Estratégico de Talento Humano  "/>
    <s v="Funcionamiento"/>
    <s v="-"/>
  </r>
  <r>
    <s v="PAI-STH4"/>
    <s v="Subdirección de Talento Humano"/>
    <s v="Desarrollo Organizacional"/>
    <s v="OBJ7:Mejorar la eficiencia operativa y la calidad en la gestión interna."/>
    <s v="Implementación del Modelo integrado de Planeación y Gestión."/>
    <x v="3"/>
    <s v="Ejecutar el Plan Institucional de Capacitación   "/>
    <s v="Subdirector de la Subdirección de Talento Humano"/>
    <d v="2024-01-01T00:00:00"/>
    <d v="2024-12-31T00:00:00"/>
    <s v="Producto: Actividades de capacitación desarrolladas._x000a_Evidencia: Carpetas de seguimiento al PIC."/>
    <m/>
    <n v="0.25"/>
    <m/>
    <n v="0.5"/>
    <m/>
    <n v="0.75"/>
    <m/>
    <n v="1"/>
    <m/>
    <s v="Confirmar con el área"/>
    <s v="Formulación propia de la dependencia"/>
    <s v="4. Talento humano"/>
    <s v="4. Talento humano"/>
    <s v="4. Talento humano"/>
    <s v="Plan Institucional de Capacitación   "/>
    <s v="Funcionamiento"/>
    <s v="-"/>
  </r>
  <r>
    <s v="PAI-STH5"/>
    <s v="Subdirección de Talento Humano"/>
    <s v="Desarrollo Organizacional"/>
    <s v="OBJ7:Mejorar la eficiencia operativa y la calidad en la gestión interna."/>
    <s v="Implementación del Modelo integrado de Planeación y Gestión."/>
    <x v="3"/>
    <s v="Ejecutar el Plan de Incentivos Institucionales  "/>
    <s v="Subdirector de la Subdirección de Talento Humano"/>
    <d v="2024-01-01T00:00:00"/>
    <d v="2024-12-31T00:00:00"/>
    <s v="Producto: Actividades de bienestar e incentivos realizadas._x000a_Evidencia: Carpetas de seguimiento a las actividades de bienestar e incentivos."/>
    <m/>
    <n v="0.25"/>
    <m/>
    <n v="0.5"/>
    <m/>
    <n v="0.75"/>
    <m/>
    <n v="1"/>
    <m/>
    <s v="Confirmar con el área"/>
    <s v="Formulación propia de la dependencia"/>
    <s v="4. Talento humano"/>
    <s v="4. Talento humano"/>
    <s v="4. Talento humano"/>
    <s v="Plan de Incentivos Institucionales  "/>
    <s v="Funcionamiento"/>
    <s v="-"/>
  </r>
  <r>
    <s v="PAI-STH6"/>
    <s v="Subdirección de Talento Humano"/>
    <s v="Desarrollo Organizacional"/>
    <s v="OBJ7:Mejorar la eficiencia operativa y la calidad en la gestión interna."/>
    <s v="Implementación del Modelo integrado de Planeación y Gestión."/>
    <x v="3"/>
    <s v="Ejecutar el Plan Trabajo Anual en Seguridad y Salud en el Trabajo  "/>
    <s v="Subdirector de la Subdirección de Talento Humano"/>
    <d v="2024-01-01T00:00:00"/>
    <d v="2024-12-31T00:00:00"/>
    <s v="Producto: Actividades de Seguridad y Salud en el Trabajo realizadas._x000a_Evidencia: Carpetas de seguimiento a las actividades de Seguridad y Salud en el Trabajo."/>
    <m/>
    <n v="0.25"/>
    <m/>
    <n v="0.5"/>
    <m/>
    <n v="0.75"/>
    <m/>
    <n v="1"/>
    <m/>
    <s v="Confirmar con el área"/>
    <s v="Formulación propia de la dependencia"/>
    <s v="4. Talento humano"/>
    <s v="4. Talento humano"/>
    <s v="4. Talento humano"/>
    <s v="Plan Trabajo Anual en Seguridad y Salud en el Trabajo  "/>
    <s v="Funcionamiento"/>
    <s v="-"/>
  </r>
  <r>
    <s v="PAI-UAC7"/>
    <s v="Unidad de Atención al Ciudadano"/>
    <s v="Misional"/>
    <s v="OBJ4:Fortalecer los procesos de evaluación para abordar de manera efectiva las particularidades y necesidades específicas con carácter diferencial"/>
    <s v="Implementación Proceso de Medición de Satisfacción a grupos focales con carácter diferencial "/>
    <x v="2"/>
    <s v="Diseñar la encuesta de satisfacción a grupos focales con carácter diferencial"/>
    <s v="Líder de la Unidad de Atención al Ciudadano"/>
    <d v="2024-01-02T00:00:00"/>
    <d v="2024-12-31T00:00:00"/>
    <s v="Encuesta diseñada"/>
    <m/>
    <n v="0.25"/>
    <m/>
    <n v="0.5"/>
    <m/>
    <n v="0.75"/>
    <m/>
    <n v="1"/>
    <m/>
    <s v="Confirmar con el área"/>
    <s v="Formulación propia de la dependencia"/>
    <s v="8. Servicio al ciudadano"/>
    <s v="9. Participación ciudadana en la gestión pública"/>
    <s v="No Aplica"/>
    <s v="No Aplica"/>
    <s v="Funcionamiento"/>
    <s v="-"/>
  </r>
  <r>
    <s v="PAI-OACM2"/>
    <s v="Oficina Asesora de Comunicaciones y Mercadeo"/>
    <s v="Desarrollo Organizacional"/>
    <s v="OBJ7:Mejorar la eficiencia operativa y la calidad en la gestión interna."/>
    <s v="Fortalecimiento de la Cultura organización y la Comunicación Interna"/>
    <x v="10"/>
    <s v="Desarrollar estrategias de comunicación interna con las diferentes dependencias del Instituto, garantizando una difusión apropiada y oportuna de la información que genera el Instituto a todos los colaboradores."/>
    <s v="Jefe Oficina Asesora de Comunicaciones y Mercadeo"/>
    <d v="2024-02-01T00:00:00"/>
    <d v="2024-12-31T00:00:00"/>
    <s v="Informe de análisis de  resultados de la encuesta semestral de comunicación interna formulada y aplicada a los colaboradores del Instituto"/>
    <m/>
    <n v="0.25"/>
    <m/>
    <n v="0.5"/>
    <m/>
    <n v="0.75"/>
    <m/>
    <n v="1"/>
    <m/>
    <s v="Confirmar con el área"/>
    <s v="Formulación propia de la dependencia"/>
    <s v="No Aplica"/>
    <s v="No Aplica"/>
    <s v="No Aplica"/>
    <s v="No Aplica"/>
    <s v="Operación Comercial"/>
    <s v="-"/>
  </r>
  <r>
    <s v="PAI-STH7"/>
    <s v="Subdirección de Talento Humano"/>
    <s v="Desarrollo Organizacional"/>
    <s v="OBJ7:Mejorar la eficiencia operativa y la calidad en la gestión interna."/>
    <s v="Fortalecimiento de la Cultura organización y la Comunicación Interna"/>
    <x v="10"/>
    <s v="Ejecutar el PAAC Anexo 6. Estrategia de Código de Integridad y Conflicto de Interés  "/>
    <s v="Subdirector de la Subdirección de Talento Humano"/>
    <d v="2024-01-01T00:00:00"/>
    <d v="2024-12-31T00:00:00"/>
    <s v="Actividades del Anexo 6 PAAC ejecutadas"/>
    <m/>
    <n v="0.25"/>
    <m/>
    <n v="0.5"/>
    <m/>
    <n v="0.75"/>
    <m/>
    <n v="1"/>
    <m/>
    <s v="Confirmar con el área"/>
    <s v="Formulación propia de la dependencia"/>
    <s v="5. Integridad"/>
    <s v="5. Integridad"/>
    <s v="5. Integridad"/>
    <s v="PAAC Anexo 3. Rendición de cuenta  "/>
    <s v="Funcionamiento"/>
    <s v="-"/>
  </r>
  <r>
    <s v="PAI-STH8"/>
    <s v="Subdirección de Talento Humano"/>
    <s v="Desarrollo Organizacional"/>
    <s v="OBJ7:Mejorar la eficiencia operativa y la calidad en la gestión interna."/>
    <s v="Fortalecimiento de la Cultura organización y la Comunicación Interna"/>
    <x v="10"/>
    <s v="Incluir en los acuerdos de gestión del personal directivo  y en los compromisos por evaluación del desempeño del personal de carrera, variables de desempeño relacionadas con servicio al ciudadano."/>
    <s v="Subdirector de la Subdirección de Talento Humano"/>
    <d v="2024-01-01T00:00:00"/>
    <d v="2024-03-30T00:00:00"/>
    <s v="Acuerdos de gestión del personal directivos aplicados con variables de desempeño relacionadas con servicio al ciudadano."/>
    <m/>
    <n v="1"/>
    <m/>
    <n v="0"/>
    <m/>
    <n v="0"/>
    <m/>
    <n v="0"/>
    <m/>
    <s v="Según la descripción de la actividad, se pueden constituir las siguientes metas"/>
    <s v="Plan de Brechas MIPG"/>
    <s v="8. Servicio al ciudadano"/>
    <s v="8. Servicio al ciudadano"/>
    <s v="8. Servicio al ciudadano"/>
    <s v="No Aplica"/>
    <s v="Funcionamiento"/>
    <s v="-"/>
  </r>
  <r>
    <s v="PAI-STH9"/>
    <s v="Subdirección de Talento Humano"/>
    <s v="Desarrollo Organizacional"/>
    <s v="OBJ7:Mejorar la eficiencia operativa y la calidad en la gestión interna."/>
    <s v="Fortalecimiento de la Cultura organización y la Comunicación Interna"/>
    <x v="10"/>
    <s v="Crear el procedimiento de retiro en el cual se incluya una actividad donde se especifique el uso de una herramienta para transferencia del conocimiento de los servidores que se retiran."/>
    <s v="Subdirector de la Subdirección de Talento Humano"/>
    <d v="2024-01-01T00:00:00"/>
    <d v="2024-06-30T00:00:00"/>
    <s v="Procedimiento de retiro creado con el uso de una herramienta para transferencia de conocimiento de los servidores retirados. "/>
    <m/>
    <n v="0.5"/>
    <m/>
    <n v="1"/>
    <m/>
    <n v="0"/>
    <m/>
    <n v="0"/>
    <m/>
    <s v="Según la descripción de la actividad, se pueden constituir las siguientes metas"/>
    <s v="Plan de Brechas MIPG"/>
    <s v="4. Talento humano"/>
    <s v="4. Talento humano"/>
    <s v="4. Talento humano"/>
    <s v="No Aplica"/>
    <s v="Funcionamiento"/>
    <s v="-"/>
  </r>
  <r>
    <s v="PAI-UAC6"/>
    <s v="Unidad de Atención al Ciudadano"/>
    <s v="Desarrollo Organizacional"/>
    <s v="OBJ7:Mejorar la eficiencia operativa y la calidad en la gestión interna."/>
    <s v="Fortalecimiento de la Cultura organización y la Comunicación Interna"/>
    <x v="10"/>
    <s v="Implementar la fase II del modelo de servicio de la Unidad de Atención al Ciudadano"/>
    <s v="Líder de la Unidad de Atención al Ciudadano"/>
    <d v="2024-01-02T00:00:00"/>
    <d v="2024-12-31T00:00:00"/>
    <s v="Implementación del Modelo de Servicio fase II"/>
    <m/>
    <n v="0.25"/>
    <m/>
    <n v="0.5"/>
    <m/>
    <n v="0.75"/>
    <m/>
    <n v="1"/>
    <m/>
    <s v="Confirmar con el área"/>
    <s v="Formulación propia de la dependencia"/>
    <s v="8. Servicio al ciudadano"/>
    <s v="No Aplica"/>
    <s v="No Aplica"/>
    <s v="No Aplica"/>
    <s v="Funcionamiento"/>
    <s v="-"/>
  </r>
  <r>
    <s v="PAI-OGPI4"/>
    <s v="Oficina Gestión de Proyectos de Investi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18"/>
    <s v="Producir contenidos de resultados de proyectos de investigación, a partir de los datos producidos por el Icfes y otros datos, para contribuir a la toma de decisiones en materia de políticas públicas nacional y territorial."/>
    <s v="Jefe Oficina Gestión de Proyectos de Investigación"/>
    <d v="2024-02-01T00:00:00"/>
    <d v="2024-12-10T00:00:00"/>
    <s v=" Sitio web de investigaciones anidado en portal Icfes:_x000a_https://www.icfes.gov.co/investigaciones "/>
    <m/>
    <n v="1"/>
    <m/>
    <n v="1"/>
    <m/>
    <n v="1"/>
    <m/>
    <n v="1"/>
    <m/>
    <s v="Confirmar con el área"/>
    <s v="Formulación propia de la dependencia"/>
    <s v="15.Gestión del conocimiento y la innovación"/>
    <s v="15.Gestión del conocimiento y la innovación"/>
    <m/>
    <s v="No Aplica"/>
    <s v="Operación Comercial"/>
    <s v="-"/>
  </r>
  <r>
    <s v="PAI-SAD1"/>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18"/>
    <s v="Elaborar doce (12) apuntes del Icfes para la política educativa a partir de los resultados de las pruebas nacionales e internacionales."/>
    <s v="Subdirectora de Análisis y Divulgación"/>
    <d v="2024-01-04T00:00:00"/>
    <d v="2024-12-31T00:00:00"/>
    <s v="Apuntes del Icfes para la política educativa"/>
    <n v="12"/>
    <n v="0.25"/>
    <m/>
    <n v="0.5"/>
    <m/>
    <n v="0.75"/>
    <m/>
    <n v="1"/>
    <m/>
    <s v="Confirmar con el área"/>
    <s v="Formulación propia de la dependencia"/>
    <s v="17.Gestión de la información estadística"/>
    <s v="15.Gestión del conocimiento y la innovación"/>
    <s v="6. Transparencia, acceso a la información pública y lucha contra la corrupción"/>
    <s v="No Aplica"/>
    <s v="Operación Comercial"/>
    <s v="-"/>
  </r>
  <r>
    <s v="PAI-SAD2"/>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18"/>
    <s v="Elaborar catorce (14) informes de resultados, seis (6) nacionales y ocho (8) para clientes externos del Icfes con los resultados obtenidos en las pruebas Saber 3°, 5°, 7° y 9°, Saber 11°, Saber TyT, Saber Pro, PISA, SSES, ICCS y del examen de Patrulleros."/>
    <s v="Subdirectora de Análisis y Divulgación"/>
    <d v="2024-01-04T00:00:00"/>
    <d v="2024-12-31T00:00:00"/>
    <s v="Informes de resultados "/>
    <n v="14"/>
    <n v="0"/>
    <m/>
    <n v="0"/>
    <m/>
    <n v="0"/>
    <m/>
    <n v="0"/>
    <m/>
    <s v="Pregunta al Area"/>
    <s v="Formulación propia de la dependencia"/>
    <s v="17.Gestión de la información estadística"/>
    <s v="15.Gestión del conocimiento y la innovación"/>
    <s v="6. Transparencia, acceso a la información pública y lucha contra la corrupción"/>
    <s v="No Aplica"/>
    <s v="Operación Comercial"/>
    <s v="-"/>
  </r>
  <r>
    <s v="PAI-SAD3"/>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18"/>
    <s v="Actualizar tres (3) visores de resultados de las pruebas Saber para estar al tanto de los resultados que se obtienen a nivel territorial"/>
    <s v="Subdirectora de Análisis y Divulgación"/>
    <d v="2024-01-04T00:00:00"/>
    <d v="2024-12-31T00:00:00"/>
    <s v="Visores"/>
    <n v="3"/>
    <n v="0"/>
    <m/>
    <n v="0"/>
    <m/>
    <n v="0"/>
    <m/>
    <n v="0"/>
    <m/>
    <s v="Pregunta al Area"/>
    <s v="Formulación propia de la dependencia"/>
    <s v="17.Gestión de la información estadística"/>
    <s v="15.Gestión del conocimiento y la innovación"/>
    <s v="6. Transparencia, acceso a la información pública y lucha contra la corrupción"/>
    <s v="No Aplica"/>
    <s v="Operación Comercial"/>
    <s v="-"/>
  </r>
  <r>
    <s v="PAI-SAD4"/>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18"/>
    <s v="Elaborar cuatro (4) resúmenes infográficos de resultados para clientes externos del instituto con los resultados obtenidos en las pruebas Saber 11°, Saber TyT, Saber Pro que contribuya a la toma de decisiones estratégicas."/>
    <s v="Subdirectora de Análisis y Divulgación"/>
    <d v="2024-10-01T00:00:00"/>
    <d v="2024-12-31T00:00:00"/>
    <s v="Resúmenes infográficos "/>
    <n v="4"/>
    <n v="0"/>
    <m/>
    <n v="0"/>
    <m/>
    <n v="0"/>
    <m/>
    <n v="0"/>
    <m/>
    <s v="Pregunta al Area"/>
    <s v="Formulación propia de la dependencia"/>
    <s v="17.Gestión de la información estadística"/>
    <s v="15.Gestión del conocimiento y la innovación"/>
    <s v="6. Transparencia, acceso a la información pública y lucha contra la corrupción"/>
    <s v="No Aplica"/>
    <s v="Operación Comercial"/>
    <s v="-"/>
  </r>
  <r>
    <s v="PAI-SAD5"/>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18"/>
    <s v="Elaborar cinco (5) resúmenes infográficos con los resultados obtenidos en las pruebas Saber 3°, 5°, 7° y 9°, Saber 11°, Saber TyT, Saber Pro que contribuya a la toma de decisiones estratégicas."/>
    <s v="Subdirectora de Análisis y Divulgación"/>
    <d v="2024-01-04T00:00:00"/>
    <d v="2024-12-31T00:00:00"/>
    <s v="Resúmenes infográficos "/>
    <n v="5"/>
    <n v="0"/>
    <m/>
    <n v="0"/>
    <m/>
    <n v="0"/>
    <m/>
    <n v="0"/>
    <m/>
    <s v="Pregunta al Area"/>
    <s v="Formulación propia de la dependencia"/>
    <s v="17.Gestión de la información estadística"/>
    <s v="15.Gestión del conocimiento y la innovación"/>
    <s v="6. Transparencia, acceso a la información pública y lucha contra la corrupción"/>
    <s v="No Aplica"/>
    <s v="Operación Comercial"/>
    <s v="-"/>
  </r>
  <r>
    <s v="PAI-SAD6"/>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18"/>
    <s v="Crear e implementar una estrategia digital de contenidos que permita visibilizar semana a semana datos y análisis de los exámenes que aplica el Icfes con el fin de mantener informada a la comunidad educativa  desde un enfoque diferencial."/>
    <s v="Subdirectora de Análisis y Divulgación"/>
    <d v="2024-02-01T00:00:00"/>
    <d v="2024-12-20T00:00:00"/>
    <s v="Documento de formulación de la estrategia / Estrategia digital / Calendario de publicaciones "/>
    <m/>
    <n v="0.25"/>
    <m/>
    <n v="0.5"/>
    <m/>
    <n v="0.75"/>
    <m/>
    <n v="1"/>
    <m/>
    <s v="Confirmar con el á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7"/>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18"/>
    <s v="Diseñar y crear 16 video-cápsulas interactivas de 2 a 3 minutos  que  comuniquen un panorama general sobre  el desempeño de las y los estudiantes desde un enfoque diferencial: Grupo étnico, profesión , sexo, zona, NSE, entre otros. "/>
    <s v="Subdirectora de Análisis y Divulgación"/>
    <d v="2024-02-01T00:00:00"/>
    <d v="2024-12-20T00:00:00"/>
    <s v="Cápsulas interactivas"/>
    <n v="16"/>
    <n v="0"/>
    <m/>
    <n v="0"/>
    <m/>
    <n v="0"/>
    <m/>
    <n v="0"/>
    <m/>
    <s v="Pregunta al A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8"/>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18"/>
    <s v="Diseñar y crear 18 mailings que logren comunicar un panorama general sobre  el desempeño de las y los estudiantes evaluados en las pruebas que aplica el Icfes desde un enfoque diferencial : Grupo étnico, profesión, sexo, zona, entre otros."/>
    <s v="Subdirectora de Análisis y Divulgación"/>
    <d v="2024-02-01T00:00:00"/>
    <d v="2024-12-20T00:00:00"/>
    <s v="Mailing o piezas gráficas "/>
    <n v="18"/>
    <n v="0"/>
    <m/>
    <n v="0"/>
    <m/>
    <n v="0"/>
    <m/>
    <n v="0"/>
    <m/>
    <s v="Pregunta al A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9"/>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18"/>
    <s v="Diseñar y ejecutar planes de medios para el lanzamiento de todos los informes que aplica el Icfes  (De 6 a 7 planes de medios)"/>
    <s v="Subdirectora de Análisis y Divulgación"/>
    <d v="2024-02-01T00:00:00"/>
    <d v="2024-12-20T00:00:00"/>
    <s v="Planes de medios"/>
    <n v="7"/>
    <n v="0"/>
    <m/>
    <n v="0"/>
    <m/>
    <n v="0"/>
    <m/>
    <n v="0"/>
    <m/>
    <s v="Pregunta al A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10"/>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18"/>
    <s v="Crear y diseñar 4 multimedia interactivas como herramientas de difusión para los productos digitales contemplados en la etapa de resultados de Saber 3°, 5°, 7°, 9°, 11°, TyT."/>
    <s v="Subdirectora de Análisis y Divulgación"/>
    <d v="2024-02-01T00:00:00"/>
    <d v="2024-12-20T00:00:00"/>
    <s v="Multimedia interactivas"/>
    <n v="4"/>
    <n v="0"/>
    <m/>
    <n v="0"/>
    <m/>
    <n v="0"/>
    <m/>
    <n v="0"/>
    <m/>
    <s v="Pregunta al A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11"/>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18"/>
    <s v="Desarrollar 4 proyectos de gamificación para lograr un acercamiento y familiarización con las pruebas Saber 11°, TyT, PRO y proyectos especiales a través de la aplicación de estrategias de juego no lúdico."/>
    <s v="Subdirectora de Análisis y Divulgación"/>
    <d v="2024-02-01T00:00:00"/>
    <d v="2024-12-20T00:00:00"/>
    <s v="Micrositios de gamificación "/>
    <n v="4"/>
    <n v="0"/>
    <m/>
    <n v="0"/>
    <m/>
    <n v="0"/>
    <m/>
    <n v="0"/>
    <m/>
    <s v="Pregunta al A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12"/>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18"/>
    <s v="Fortalecimiento a la página de Comunidad de aprendizaje, estructuración y ajustes con nuevos contenidos, actualización de los ya existentes y articulación con instituciones educativas no aliadas al proyecto."/>
    <s v="Subdirectora de Análisis y Divulgación"/>
    <d v="2024-02-01T00:00:00"/>
    <d v="2024-12-20T00:00:00"/>
    <s v="Actualización Página"/>
    <m/>
    <n v="0.25"/>
    <m/>
    <n v="0.5"/>
    <m/>
    <n v="0.75"/>
    <m/>
    <n v="1"/>
    <m/>
    <s v="Confirmar con el á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13"/>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18"/>
    <s v="Apoyar y actualizar constantemente  el desarrollo y la implementación de la aplicación móvil App del Saber."/>
    <s v="Subdirectora de Análisis y Divulgación"/>
    <d v="2024-02-01T00:00:00"/>
    <d v="2024-12-20T00:00:00"/>
    <s v="Aplicación móvil APP del Saber"/>
    <m/>
    <n v="0.25"/>
    <m/>
    <n v="0.5"/>
    <m/>
    <n v="0.75"/>
    <m/>
    <n v="1"/>
    <m/>
    <s v="Confirmar con el á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14"/>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18"/>
    <s v="Diseñar, diagramar e implementar los diferentes informes de análisis y difusión de resultados de la información derivada de las evaluaciones de la educación que realiza el Instituto Colombiano para la Evaluación de la Educación."/>
    <s v="Subdirectora de Análisis y Divulgación"/>
    <d v="2024-02-01T00:00:00"/>
    <d v="2024-12-20T00:00:00"/>
    <s v="Documentos producto del análisis de y difusión de resultados de la información derivada de las exámenes nacionales e internacionales"/>
    <m/>
    <n v="0.25"/>
    <m/>
    <n v="0.5"/>
    <m/>
    <n v="0.75"/>
    <m/>
    <n v="1"/>
    <m/>
    <s v="Confirmar con el á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15"/>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18"/>
    <s v="Diseñar, implementar y desarrollar 3 multimedia offline a la medida que acorte las brechas de la información de los resultados de las pruebas de las diferentes comunidades indígenas."/>
    <s v="Subdirectora de Análisis y Divulgación"/>
    <d v="2024-01-04T00:00:00"/>
    <d v="2024-12-20T00:00:00"/>
    <s v="Multimedia y productos digitales a la medida "/>
    <n v="3"/>
    <n v="0"/>
    <m/>
    <n v="0"/>
    <m/>
    <n v="0"/>
    <m/>
    <n v="0"/>
    <m/>
    <s v="Pregunta al A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26"/>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18"/>
    <s v="Estructurar la nueva versión del portafolio de metodologías del proyecto de laboratorio para centralizar y valorizar siete (7) metodologías de investigación, con la finalidad de optimizar los métodos de investigación de la subdirección."/>
    <s v="Subdirectora de Análisis y Divulgación"/>
    <d v="2024-02-15T00:00:00"/>
    <d v="2024-12-30T00:00:00"/>
    <s v="Documento de Portafolio de Evaluación"/>
    <n v="7"/>
    <n v="0"/>
    <m/>
    <n v="0"/>
    <m/>
    <n v="0"/>
    <m/>
    <n v="0"/>
    <m/>
    <s v="Pregunta al A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30"/>
    <s v="Subdirección de Análisis y Divulgación"/>
    <s v="Misional"/>
    <s v="OBJ5:Incentivar la investigación, el uso y aplicación de los Datos y la Información generada, con enfoque Diferencial y territorial "/>
    <s v="Generación de investigación de alta calidad con enfoque diferencial y Territorial"/>
    <x v="19"/>
    <s v="Realizar pilotaje de metodología para la apropiación social de los resultados en 10 Establecimientos Educativos (EE) con estudiantes de grupos poblacionales diferenciales para fortalecer la divulgación con enfoque diferencial. "/>
    <s v="Subdirectora de Análisis y Divulgación"/>
    <d v="2024-02-19T00:00:00"/>
    <d v="2024-12-06T00:00:00"/>
    <s v="1 Informe de la investigación: Documentación del pilotaje para la apropiación social de los resultados con enfoque diferencial realizado en 10 EE. "/>
    <m/>
    <n v="0"/>
    <m/>
    <n v="0"/>
    <m/>
    <n v="0"/>
    <m/>
    <n v="0"/>
    <m/>
    <s v="Pregunta al A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31"/>
    <s v="Subdirección de Análisis y Divulgación"/>
    <s v="Misional"/>
    <s v="OBJ5:Incentivar la investigación, el uso y aplicación de los Datos y la Información generada, con enfoque Diferencial y territorial "/>
    <s v="Generación de investigación de alta calidad con enfoque diferencial y Territorial"/>
    <x v="19"/>
    <s v="Elaborar 1 documento orientador para la apropiación social de los resultados con enfoque diferencial a partir de los hallazgos de necesidades en la divulgación identificados en el pilotaje."/>
    <s v="Subdirectora de Análisis y Divulgación"/>
    <d v="2024-06-03T00:00:00"/>
    <d v="2024-12-13T00:00:00"/>
    <s v="1 Documento orientador para la apropiación social de los resultados de la evaluación de la educación con enfoque diferencial."/>
    <m/>
    <n v="0"/>
    <m/>
    <n v="0"/>
    <m/>
    <n v="0.5"/>
    <m/>
    <n v="1"/>
    <m/>
    <s v="Según la descripción de la actividad, se pueden constituir las siguientes metas"/>
    <s v="Formulación propia de la dependencia"/>
    <s v="15.Gestión del conocimiento y la innovación"/>
    <s v="6. Transparencia, acceso a la información pública y lucha contra la corrupción"/>
    <s v="17.Gestión de la información estadística"/>
    <s v="PAAC Anexo 4. Transparencia y acceso a la información  "/>
    <s v="Operación Comercial"/>
    <s v="-"/>
  </r>
  <r>
    <s v="PAI-OGPI5"/>
    <s v="Oficina Gestión de Proyectos de Investi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20"/>
    <s v="Divulgar y socializar contenidos de resultados de proyectos de investigación, a partir de los datos producidos por el Icfes y otros datos, para contribuir a la toma de decisiones en materia de políticas públicas nacional y territorial."/>
    <s v="Jefe Oficina Gestión de Proyectos de Investigación"/>
    <d v="2024-03-01T00:00:00"/>
    <d v="2024-12-31T00:00:00"/>
    <s v=" Sitio web de investigaciones anidado en portal Icfes:_x000a_https://www.icfes.gov.co/investigaciones "/>
    <m/>
    <n v="1"/>
    <m/>
    <n v="1"/>
    <m/>
    <n v="1"/>
    <m/>
    <n v="1"/>
    <m/>
    <s v="Confirmar con el área"/>
    <s v="Formulación propia de la dependencia"/>
    <s v="15.Gestión del conocimiento y la innovación"/>
    <s v="15.Gestión del conocimiento y la innovación"/>
    <m/>
    <s v="No Aplica"/>
    <s v="Funcionamiento"/>
    <s v="-"/>
  </r>
  <r>
    <s v="PAI-SAD16"/>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20"/>
    <s v="Realizar 13 sesiones de difusión de resultados de la aplicación del Proyecto Saber 3579, en el marco del cumplimiento de las actividades contractuales pactadas con el MEN"/>
    <s v="Subdirectora de Análisis y Divulgación"/>
    <d v="2024-01-04T00:00:00"/>
    <d v="2024-12-31T00:00:00"/>
    <s v="Expedientes individualizados de cada sesión: listado de asistencia, presentaciones y materiales, informe de la sesión."/>
    <n v="13"/>
    <n v="0"/>
    <m/>
    <n v="0"/>
    <m/>
    <n v="0"/>
    <m/>
    <n v="0"/>
    <m/>
    <s v="Pregunta al A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17"/>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20"/>
    <s v="Realizar 4 sesiones de divulgación de los informes nacionales de las evaluaciones realizadas por el Instituto de Saber 11, Saber TyT/Pro, PISA e ICCS."/>
    <s v="Subdirectora de Análisis y Divulgación"/>
    <d v="2024-01-15T00:00:00"/>
    <d v="2024-12-31T00:00:00"/>
    <s v="Expedientes individualizados de cada sesión: listado de asistencia, presentaciones y materiales, informe de la sesión."/>
    <n v="4"/>
    <n v="0"/>
    <m/>
    <n v="0"/>
    <m/>
    <n v="0"/>
    <m/>
    <n v="0"/>
    <m/>
    <s v="Pregunta al A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18"/>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20"/>
    <s v="Realizar 30 sesiones de difusión de resultados de la aplicación de proyectos especiales, en el marco del cumplimiento de las actividades contractuales pactadas con el MEN."/>
    <s v="Subdirectora de Análisis y Divulgación"/>
    <d v="2024-02-15T00:00:00"/>
    <d v="2024-12-31T00:00:00"/>
    <s v="Expedientes individualizados de cada sesión: listado de asistencia, presentaciones y materiales, informe de la sesión."/>
    <n v="30"/>
    <n v="0"/>
    <m/>
    <n v="0"/>
    <m/>
    <n v="0"/>
    <m/>
    <n v="0"/>
    <m/>
    <s v="Pregunta al A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19"/>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20"/>
    <s v="Desarrollar la IX versión del Encuentro Nacional de Líderes y Líderesas de Evaluación de las 97 Entidades Territoriales Certificadas - ENLE 2024."/>
    <s v="Subdirectora de Análisis y Divulgación"/>
    <d v="2024-04-15T00:00:00"/>
    <d v="2024-11-30T00:00:00"/>
    <s v="Expedientes individualizados de cada sesión: listado de asistencia, presentaciones y materiales, informe de la sesión."/>
    <m/>
    <n v="0"/>
    <m/>
    <n v="0"/>
    <m/>
    <n v="1"/>
    <m/>
    <n v="0"/>
    <m/>
    <s v="Según la descripción de la actividad, se pueden constituir las siguientes metas"/>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20"/>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20"/>
    <s v="Realizar 7 sesiones de divulgación de los informes nacionales de los informes de las evaluaciones realizadas por el Instituto de Saber 3579, Pruebas SER, Evaluar para Avanzar, Saber 11, Saber TyT/Pro, PISA e ICCS para la comunicación interna del Instituto. "/>
    <s v="Subdirectora de Análisis y Divulgación"/>
    <d v="2024-02-15T00:00:00"/>
    <d v="2024-12-31T00:00:00"/>
    <s v="Expedientes individualizados de cada sesión: listado de asistencia, presentaciones y materiales, informe de la sesión."/>
    <m/>
    <n v="0"/>
    <m/>
    <n v="0"/>
    <m/>
    <n v="0"/>
    <m/>
    <n v="0"/>
    <m/>
    <s v="Pregunta al A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21"/>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20"/>
    <s v="Establecer 4 alianzas para la apropiación social de los resultados con organizaciones y/o entidades territoriales para la interpretación, uso y transferencia de capacidades de análisis de los resultados a los diferentes establecimientos educativos focalizados."/>
    <s v="Subdirectora de Análisis y Divulgación"/>
    <d v="2024-02-15T00:00:00"/>
    <d v="2024-12-31T00:00:00"/>
    <s v="Expedientes individualizados de cada sesión: listado de asistencia, presentaciones y materiales, informe de la sesión."/>
    <m/>
    <n v="0"/>
    <m/>
    <n v="0"/>
    <m/>
    <n v="0"/>
    <m/>
    <n v="0"/>
    <m/>
    <s v="Pregunta al A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22"/>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20"/>
    <s v="Implementar la estrategia de Comunidad de aprendizaje (CdA), mediante: 1) sistematización de 12 buenas prácticas de actores de la comunidad educativa. 2) Diseño, ajuste y pilotaje de la nueva plataforma de CdA. 3) 5 galardones a las buenas prácticas del análisis, uso e interpretación de resultados para el mejoramiento de la calidad educativa."/>
    <s v="Subdirectora de Análisis y Divulgación"/>
    <d v="2024-02-15T00:00:00"/>
    <d v="2024-12-31T00:00:00"/>
    <s v="Expedientes individualizados de cada sesión: listado de asistencia, presentaciones y materiales, informe de la sesión."/>
    <m/>
    <n v="0"/>
    <m/>
    <n v="0"/>
    <m/>
    <n v="0"/>
    <m/>
    <n v="0"/>
    <m/>
    <s v="Pregunta al A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23"/>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20"/>
    <s v="Desarrollar y publicar 12 calendarios mensuales de las actividades desarrolladas por la Subdirección, referente a talleres, sesiones de difusión y/o divulgación."/>
    <s v="Subdirectora de Análisis y Divulgación"/>
    <d v="2024-02-15T00:00:00"/>
    <d v="2024-12-31T00:00:00"/>
    <s v="Expedientes individualizados de cada sesión: listado de asistencia, presentaciones y materiales, informe de la sesión."/>
    <m/>
    <n v="0.25"/>
    <m/>
    <n v="0.5"/>
    <m/>
    <n v="0.75"/>
    <m/>
    <n v="1"/>
    <m/>
    <s v="Según la descripción de la actividad, se pueden constituir las siguientes metas"/>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24"/>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20"/>
    <s v="Preparar, apoyar y/o ajustar los 8 contenidos, talleres, difusiones y/o sesiones solicitadas por la Dirección de Evaluación o la Dirección General."/>
    <s v="Subdirectora de Análisis y Divulgación"/>
    <d v="2024-01-15T00:00:00"/>
    <d v="2024-12-31T00:00:00"/>
    <s v="Expedientes individualizados de cada sesión: listado de asistencia, presentaciones y materiales, informe de la sesión."/>
    <m/>
    <n v="0"/>
    <m/>
    <n v="0"/>
    <m/>
    <n v="0"/>
    <m/>
    <n v="0"/>
    <m/>
    <s v="Pregunta al A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AD25"/>
    <s v="Subdirección de Análisis y Divulgación"/>
    <s v="Valor Público"/>
    <s v="OBJ2:Contribuir al desarrollo educativo y social mediante la divulgación de resultados e investigaciones"/>
    <s v="Fortalecimiento en la Generación, y Promoción de Investigaciones Aplicadas generadas en el instituto que aporten al mejoramiento de la Calidad de la Información"/>
    <x v="20"/>
    <s v="Realizar 32 Encuentros Regionales por la apropiación social de los resultados: Evaluar para la vida 2024, el sentido de la evaluación para el mejoramiento de la calidad educativa en 40 ETC focalizadas de acuerdo a sus situaciones de contexto y resultados obtenidos en las diferentes evaluaciones aplicadas."/>
    <s v="Subdirectora de Análisis y Divulgación"/>
    <d v="2024-01-15T00:00:00"/>
    <d v="2024-12-31T00:00:00"/>
    <s v="Expedientes individualizados de cada sesión: listado de asistencia, presentaciones y materiales, informe de la sesión."/>
    <m/>
    <n v="0"/>
    <m/>
    <n v="0"/>
    <m/>
    <n v="0"/>
    <m/>
    <n v="0"/>
    <m/>
    <s v="Pregunta al Area"/>
    <s v="Formulación propia de la dependencia"/>
    <s v="15.Gestión del conocimiento y la innovación"/>
    <s v="6. Transparencia, acceso a la información pública y lucha contra la corrupción"/>
    <s v="17.Gestión de la información estadística"/>
    <s v="Plan de Participación Ciudadana  "/>
    <s v="Operación Comercial"/>
    <s v="-"/>
  </r>
  <r>
    <s v="PAI-SDI1"/>
    <s v="Subdirección de Diseño de Instrumentos"/>
    <s v="Misional"/>
    <s v="OBJ4:Fortalecer los procesos de evaluación para abordar de manera efectiva las particularidades y necesidades específicas con carácter diferencial"/>
    <s v="Implementación de proyectos de evaluación con carácter Diferencial y Territorial"/>
    <x v="21"/>
    <s v="Brindar a la población con discapacidad mayor acceso en los exámenes de Estado, por medio del diseño y construcción de instrumentos de evaluación susceptibles a acomodaciones."/>
    <s v="Subdirector de la Subdirección de Diseño de Instrumentos"/>
    <d v="2024-01-02T00:00:00"/>
    <d v="2024-06-30T00:00:00"/>
    <s v="Diseños de armado con adecuaciones para personas con discapacidad."/>
    <m/>
    <n v="0"/>
    <m/>
    <n v="1"/>
    <m/>
    <n v="0"/>
    <m/>
    <n v="0"/>
    <m/>
    <s v="Según la descripción de la actividad, se pueden constituir las siguientes metas"/>
    <s v="Formulación propia de la dependencia"/>
    <s v="1. Planeación Institucional"/>
    <s v="8. Servicio al ciudadano"/>
    <m/>
    <s v="No Aplica"/>
    <s v="Funcionamiento"/>
    <s v="-"/>
  </r>
  <r>
    <s v="PAI-SI87"/>
    <s v="Subdirección de Producción de Instrumentos"/>
    <s v="Misional"/>
    <s v="OBJ4:Fortalecer los procesos de evaluación para abordar de manera efectiva las particularidades y necesidades específicas con carácter diferencial"/>
    <s v="Implementación de proyectos de evaluación con carácter Diferencial y Territorial"/>
    <x v="21"/>
    <s v="Ejecutar los planes de producción editorial de las pruebas de estado, proyectos y demás instrumentos de evaluación siguiendo criterios de innovación, calidad y oportunidad basados en el enfoque diferencial."/>
    <s v="Subdirector de la Subdirección de Información"/>
    <d v="2024-01-04T00:00:00"/>
    <d v="2024-12-31T00:00:00"/>
    <s v="Planes de producción editorial ejecutados"/>
    <m/>
    <n v="0"/>
    <m/>
    <n v="0"/>
    <m/>
    <n v="0"/>
    <m/>
    <n v="0"/>
    <m/>
    <s v="Pregunta al Area"/>
    <s v="Formulación propia de la dependencia"/>
    <s v="1. Planeación Institucional"/>
    <s v="8. Servicio al ciudadano"/>
    <s v="7. Fortalecimiento organizacional y simplificación de procesos"/>
    <s v="No Aplica"/>
    <s v="Operación Comercial"/>
    <s v="-"/>
  </r>
  <r>
    <s v="PAI-SI88"/>
    <s v="Subdirección de Producción de Instrumentos"/>
    <s v="Misional"/>
    <s v="OBJ4:Fortalecer los procesos de evaluación para abordar de manera efectiva las particularidades y necesidades específicas con carácter diferencial"/>
    <s v="Implementación de proyectos de evaluación con carácter Diferencial y Territorial"/>
    <x v="21"/>
    <s v="Ejecutar los planes de codificación de las pruebas de estado, proyectos y demás instrumentos de evaluación siguiendo criterios de innovación, calidad y oportunidad basados en el enfoque diferencial."/>
    <s v="Subdirector de la Subdirección de Información"/>
    <d v="2024-01-04T00:00:00"/>
    <d v="2024-12-31T00:00:00"/>
    <s v="Planes de codificación ejecutados"/>
    <m/>
    <n v="0"/>
    <m/>
    <n v="0"/>
    <m/>
    <n v="0"/>
    <m/>
    <n v="0"/>
    <m/>
    <s v="Pregunta al Area"/>
    <s v="Formulación propia de la dependencia"/>
    <s v="1. Planeación Institucional"/>
    <s v="8. Servicio al ciudadano"/>
    <s v="7. Fortalecimiento organizacional y simplificación de procesos"/>
    <s v="No Aplica"/>
    <s v="Operación Comercial"/>
    <s v="-"/>
  </r>
  <r>
    <s v="PAI-DPO1"/>
    <s v="Dirección de Producción y Operaciones"/>
    <s v="Misional"/>
    <s v="OBJ4:Fortalecer los procesos de evaluación para abordar de manera efectiva las particularidades y necesidades específicas con carácter diferencial"/>
    <s v="Implementación de proyectos de evaluación con carácter Diferencial y Territorial"/>
    <x v="22"/>
    <s v="Realizar seguimiento a la Planeación y ejecución Operativa de las pruebas de estado, pruebas internacionales y demás evaluaciones que requiera el Instituto para la vigencia, conforme con las particularidades y necesidades específicas con carácter diferencial"/>
    <s v="Director de la Dirección de Producción y Operaciones"/>
    <d v="2024-01-04T00:00:00"/>
    <d v="2024-12-31T00:00:00"/>
    <s v="Soporte de cumplimiento de las actividades cargados en Plan view"/>
    <m/>
    <n v="0"/>
    <m/>
    <n v="0"/>
    <m/>
    <n v="0"/>
    <m/>
    <n v="0"/>
    <m/>
    <s v="Pregunta al Area"/>
    <s v="Formulación propia de la dependencia"/>
    <s v="6. Transparencia, acceso a la información pública y lucha contra la corrupción"/>
    <s v="9. Participación ciudadana en la gestión pública"/>
    <m/>
    <s v="No Aplica"/>
    <s v="Operación Comercial"/>
    <s v="Fortalecimiento Servicios de Evaluación"/>
  </r>
  <r>
    <s v="PAI-SAI1"/>
    <s v="Subdirección de Aplicación de Instrumentos"/>
    <s v="Misional"/>
    <s v="OBJ4:Fortalecer los procesos de evaluación para abordar de manera efectiva las particularidades y necesidades específicas con carácter diferencial"/>
    <s v="Implementación de proyectos de evaluación con carácter Diferencial y Territorial"/>
    <x v="22"/>
    <s v="Realizar la Planeación y ejecución Operativa de las pruebas de estado y demás evaluaciones que requiera el Instituto para la vigencia, de acuerdo con las particularidades y necesidades específicas con carácter diferencial"/>
    <s v="Directora de la Dirección de Producción y Operaciones"/>
    <d v="2024-01-04T00:00:00"/>
    <d v="2024-12-31T00:00:00"/>
    <s v="Soporte de cumplimiento de las actividades cargados en Plan view"/>
    <m/>
    <n v="0"/>
    <m/>
    <n v="0"/>
    <m/>
    <n v="0"/>
    <m/>
    <n v="0"/>
    <m/>
    <s v="Pregunta al Area"/>
    <s v="Formulación propia de la dependencia"/>
    <s v="6. Transparencia, acceso a la información pública y lucha contra la corrupción"/>
    <s v="8. Servicio al ciudadano"/>
    <m/>
    <s v="No Aplica"/>
    <s v="Operación Comercial"/>
    <s v="-"/>
  </r>
  <r>
    <s v="PAI-SDI2"/>
    <s v="Subdirección de Diseño de Instrumentos"/>
    <s v="Misional"/>
    <s v="OBJ4:Fortalecer los procesos de evaluación para abordar de manera efectiva las particularidades y necesidades específicas con carácter diferencial"/>
    <s v="Implementación de proyectos de evaluación con carácter Diferencial y Territorial"/>
    <x v="22"/>
    <s v="Adaptar ítems para las comunidades étnicas que presentan los exámenes de Estado."/>
    <s v="Subdirector de la Subdirección de Diseño de Instrumentos"/>
    <d v="2024-07-01T00:00:00"/>
    <d v="2024-12-31T00:00:00"/>
    <s v="Ítems adaptados con las particularidades requeridas por parte de las comunidades étnicas."/>
    <m/>
    <n v="0"/>
    <m/>
    <n v="0"/>
    <m/>
    <n v="0"/>
    <m/>
    <n v="0"/>
    <m/>
    <s v="Pregunta al Area"/>
    <s v="Formulación propia de la dependencia"/>
    <s v="1. Planeación Institucional"/>
    <s v="8. Servicio al ciudadano"/>
    <s v="9. Participación ciudadana en la gestión pública"/>
    <s v="No Aplica"/>
    <s v="Inversión"/>
    <s v="Fortalecimiento Servicios de Evalu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ED49A6-7700-44EA-A4A3-3850628F9BCD}" name="TablaDinámica4" cacheId="859"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27" firstHeaderRow="1" firstDataRow="1" firstDataCol="1"/>
  <pivotFields count="28">
    <pivotField showAll="0"/>
    <pivotField showAll="0"/>
    <pivotField showAll="0"/>
    <pivotField showAll="0"/>
    <pivotField showAll="0"/>
    <pivotField axis="axisRow" showAll="0">
      <items count="24">
        <item x="4"/>
        <item x="5"/>
        <item x="6"/>
        <item x="7"/>
        <item x="8"/>
        <item x="11"/>
        <item x="12"/>
        <item x="13"/>
        <item x="9"/>
        <item x="14"/>
        <item x="15"/>
        <item x="16"/>
        <item x="1"/>
        <item x="17"/>
        <item x="0"/>
        <item x="3"/>
        <item x="2"/>
        <item x="10"/>
        <item x="18"/>
        <item x="19"/>
        <item x="20"/>
        <item x="21"/>
        <item x="22"/>
        <item t="default"/>
      </items>
    </pivotField>
    <pivotField dataField="1" showAll="0"/>
    <pivotField showAll="0"/>
    <pivotField numFmtId="14" showAll="0"/>
    <pivotField numFmtId="14" showAll="0"/>
    <pivotField showAll="0"/>
    <pivotField showAll="0"/>
    <pivotField numFmtId="9" showAll="0"/>
    <pivotField showAll="0"/>
    <pivotField numFmtId="9" showAll="0"/>
    <pivotField showAll="0"/>
    <pivotField numFmtId="9" showAll="0"/>
    <pivotField showAll="0"/>
    <pivotField numFmtId="9" showAll="0"/>
    <pivotField showAll="0"/>
    <pivotField showAll="0"/>
    <pivotField showAll="0"/>
    <pivotField showAll="0"/>
    <pivotField showAll="0"/>
    <pivotField showAll="0"/>
    <pivotField showAll="0"/>
    <pivotField showAll="0"/>
    <pivotField showAll="0"/>
  </pivotFields>
  <rowFields count="1">
    <field x="5"/>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uenta de Actividad"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EF9A795-2753-484D-9B83-14C0CA23827B}" name="Tabla2" displayName="Tabla2" ref="A3:R111" totalsRowShown="0" headerRowDxfId="51" dataDxfId="50" tableBorderDxfId="49">
  <autoFilter ref="A3:R111" xr:uid="{9EF9A795-2753-484D-9B83-14C0CA23827B}"/>
  <sortState xmlns:xlrd2="http://schemas.microsoft.com/office/spreadsheetml/2017/richdata2" ref="A4:R111">
    <sortCondition ref="B3:B111"/>
  </sortState>
  <tableColumns count="18">
    <tableColumn id="1" xr3:uid="{910ADA2C-07C1-4E85-9CD7-14AC937EA56D}" name="CÓDIGO" dataDxfId="48"/>
    <tableColumn id="2" xr3:uid="{1364E37C-D569-4C4D-B3A3-C11FDF4F1F94}" name="Dependencia " dataDxfId="47"/>
    <tableColumn id="3" xr3:uid="{DEADA9FB-1554-4F29-957F-5FFE76B0DC47}" name="Perspectiva" dataDxfId="46"/>
    <tableColumn id="4" xr3:uid="{CB042F42-3B45-4B87-817D-E54AF475DE98}" name="Objetivo Estratégico " dataDxfId="45"/>
    <tableColumn id="5" xr3:uid="{F75B0274-0BA8-45B8-B625-F94AC9934B19}" name="Iniciativa estratégica" dataDxfId="44"/>
    <tableColumn id="6" xr3:uid="{28F161A5-68CE-47EF-9765-D6438396755B}" name="Indicador" dataDxfId="43"/>
    <tableColumn id="7" xr3:uid="{4813BDFA-90F2-4C21-BD2D-E1635AF457E2}" name="Actividad" dataDxfId="42"/>
    <tableColumn id="8" xr3:uid="{C3BAE75A-7CA1-49E8-B3F4-D9C1E537B5E0}" name="Responsable" dataDxfId="41"/>
    <tableColumn id="9" xr3:uid="{06CA3FA4-2EC2-4DDB-8D59-06B8ABDE603B}" name="Fecha Inicio" dataDxfId="40"/>
    <tableColumn id="10" xr3:uid="{E868B3C0-8D08-4877-8B69-4BE7F252A399}" name="Fecha Fin " dataDxfId="39"/>
    <tableColumn id="11" xr3:uid="{9EA8C896-03FD-4D6F-AE17-C6592EE8688A}" name="Evidencia" dataDxfId="38"/>
    <tableColumn id="12" xr3:uid="{87277710-9325-4336-9221-50D181D9D5DA}" name="Origen de formulación" dataDxfId="37"/>
    <tableColumn id="13" xr3:uid="{03E3E1DB-DD3F-4458-AC0D-47B44CB66F15}" name="Políticas De Gestión Y Desempeño " dataDxfId="36"/>
    <tableColumn id="14" xr3:uid="{0713AE3A-B9F5-447F-8DD3-970658E3FE19}" name="Políticas De Gestión Y Desempeño 2" dataDxfId="35"/>
    <tableColumn id="15" xr3:uid="{79A19A06-0A28-4F52-A4E4-A9154607C057}" name="Políticas De Gestión Y Desempeño 3" dataDxfId="34"/>
    <tableColumn id="16" xr3:uid="{A098BDDD-C0A5-4F5F-84C8-B06BCF358C13}" name="Planes Institucionales " dataDxfId="33"/>
    <tableColumn id="17" xr3:uid="{D55E7269-0AAE-49CE-BC7B-BAC337EAE69C}" name="Fuente De Financiación " dataDxfId="32"/>
    <tableColumn id="18" xr3:uid="{B2DE1898-A609-4B1E-AADB-703C710400D0}" name="Proyecto De Inversión" dataDxfId="31"/>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8DE6ACF-3364-491C-8A5A-07C71B6C113D}" name="Tabla32" displayName="Tabla32" ref="A3:AB261" totalsRowShown="0" headerRowDxfId="30" dataDxfId="29" tableBorderDxfId="28">
  <autoFilter ref="A3:AB261" xr:uid="{6FF0E33F-1B21-4CBD-A0DC-715609EAAB2C}">
    <filterColumn colId="7">
      <filters>
        <filter val="Director de la Dirección de Tecnología e Información"/>
        <filter val="Subdirector de la Subdirección de Desarrollo de Aplicaciones"/>
        <filter val="Subdirector de la Subdirección de Información"/>
      </filters>
    </filterColumn>
  </autoFilter>
  <sortState xmlns:xlrd2="http://schemas.microsoft.com/office/spreadsheetml/2017/richdata2" ref="A40:AB249">
    <sortCondition ref="D3:D261"/>
  </sortState>
  <tableColumns count="28">
    <tableColumn id="1" xr3:uid="{7AA696DB-B0F9-4861-9D04-AE9A844B0F22}" name="CÓDIGO" dataDxfId="27"/>
    <tableColumn id="2" xr3:uid="{0A14BA4C-D5F2-46E4-BBA3-837C9753F9DD}" name="Dependencia " dataDxfId="26"/>
    <tableColumn id="3" xr3:uid="{26FBD199-F577-4BA4-A871-95CA6CA830C4}" name="Perspectiva" dataDxfId="25"/>
    <tableColumn id="4" xr3:uid="{5522565A-A65A-44C6-90F6-744D7A7319EF}" name="Objetivo Estratégico " dataDxfId="24"/>
    <tableColumn id="18" xr3:uid="{783DE393-EF10-4B0A-90AB-339E741C9AFA}" name="Iniciativa estratégica" dataDxfId="23"/>
    <tableColumn id="19" xr3:uid="{3E236518-AFF3-4923-9FD6-0005DB690CE9}" name="Indicador" dataDxfId="22"/>
    <tableColumn id="5" xr3:uid="{6B881907-8B69-4935-B2DB-B5C0574B8BCD}" name="Actividad" dataDxfId="21"/>
    <tableColumn id="6" xr3:uid="{0FEC4E96-9265-406B-9C5B-0D95E298E4C7}" name="Responsable" dataDxfId="20"/>
    <tableColumn id="7" xr3:uid="{F9264ECE-36FC-4F08-B87A-2CFE6A455B38}" name="Fecha Inicio" dataDxfId="19"/>
    <tableColumn id="8" xr3:uid="{4F7B2ADE-3A24-4A64-940B-B08049EBAB7C}" name="Fecha Fin " dataDxfId="18"/>
    <tableColumn id="29" xr3:uid="{81DDB736-71B0-4772-8F40-88D599F6C645}" name="Evidencia" dataDxfId="17"/>
    <tableColumn id="24" xr3:uid="{DCFB27F4-3041-46DB-BC74-E215D173EE4B}" name="Meta 2024" dataDxfId="16"/>
    <tableColumn id="17" xr3:uid="{4301EFF0-B2B2-4E44-B718-F76A92A9B665}" name="Meta Trimestre 1" dataDxfId="15"/>
    <tableColumn id="25" xr3:uid="{985F4873-3092-486A-A77E-68DED33FA2D8}" name="Evidencia Trimestre 1" dataDxfId="14"/>
    <tableColumn id="20" xr3:uid="{02704D79-7D27-4D53-A63A-6C23EE03C770}" name="Meta Trimestre 2" dataDxfId="13"/>
    <tableColumn id="26" xr3:uid="{4F63ECB4-FDD6-401F-86C6-FE0FD2E72583}" name="Evidencia Trimestre 2" dataDxfId="12"/>
    <tableColumn id="21" xr3:uid="{7478BEB0-156D-41A8-B1C0-389830E9929B}" name="Meta Trimestre 3" dataDxfId="11"/>
    <tableColumn id="27" xr3:uid="{FA0F353D-B516-44F8-B08E-604023B0BA03}" name="Evidencia Trimestre 3" dataDxfId="10"/>
    <tableColumn id="22" xr3:uid="{6215CEE0-BC87-445F-888B-149BE650A34B}" name="Meta Trimestre 4" dataDxfId="9"/>
    <tableColumn id="28" xr3:uid="{4D322A6F-9B99-407D-AA5B-C407465D1793}" name="Evidencia Trimestre 4" dataDxfId="8"/>
    <tableColumn id="23" xr3:uid="{DF60F1DE-5770-42D3-B64D-8B3141533855}" name="Procede:" dataDxfId="7"/>
    <tableColumn id="10" xr3:uid="{EC98D3F7-2BA3-449D-8FD1-A8840E3EE90F}" name="Origen de formulación" dataDxfId="6"/>
    <tableColumn id="11" xr3:uid="{8589C86D-D7E3-48C2-B8CF-A0E845311DD7}" name="Políticas De Gestión Y Desempeño " dataDxfId="5"/>
    <tableColumn id="12" xr3:uid="{A15A42A8-BE39-4897-AEA5-8AC6C59F5722}" name="Políticas De Gestión Y Desempeño 2" dataDxfId="4"/>
    <tableColumn id="13" xr3:uid="{4BF54098-A0D1-4212-91F9-84A0FE10A845}" name="Políticas De Gestión Y Desempeño 3" dataDxfId="3"/>
    <tableColumn id="14" xr3:uid="{02E17FF1-BC5A-4BCD-8232-78A891339AE3}" name="Planes Institucionales " dataDxfId="2"/>
    <tableColumn id="15" xr3:uid="{385890C1-2951-4628-8E33-49987AF57C9C}" name="Fuente De Financiación " dataDxfId="1"/>
    <tableColumn id="16" xr3:uid="{FAE7B8F9-A55A-4FEC-8000-106D7CD6B2FD}" name="Proyecto De Inversión"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Verde 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0" dT="2024-01-17T14:23:57.58" personId="{2CC84F30-7D13-4D61-97DD-4033DCF414A2}" id="{BF73C8EA-1956-4924-8F77-8A6739D4B6B0}">
    <text>RESOLUCION 218 DE 2014
ARTÍCULO SEXTO. FUNCIONES DEL COORDINADOR. 
7. Coordinar la medición de la satisfacción del cliente interno, con el fin de mejorar la prestación de los servicios,</text>
  </threadedComment>
  <threadedComment ref="H20" dT="2024-01-17T14:24:49.18" personId="{2CC84F30-7D13-4D61-97DD-4033DCF414A2}" id="{E4C803B3-1987-4BC4-ABFD-5156F57397B4}">
    <text>Contratistas: Colaboradores</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775A2-8826-4F85-858C-4B1AAF0B8172}">
  <dimension ref="A1:Q133"/>
  <sheetViews>
    <sheetView topLeftCell="C11" workbookViewId="0">
      <selection activeCell="J25" sqref="J25"/>
    </sheetView>
  </sheetViews>
  <sheetFormatPr defaultColWidth="12.42578125" defaultRowHeight="15.75"/>
  <cols>
    <col min="1" max="2" width="44.42578125" style="1" customWidth="1"/>
    <col min="3" max="4" width="38.42578125" style="1" customWidth="1"/>
    <col min="5" max="9" width="12.42578125" style="1" customWidth="1"/>
    <col min="10" max="10" width="76.42578125" style="1" customWidth="1"/>
    <col min="11" max="12" width="12.42578125" style="1" customWidth="1"/>
    <col min="13" max="13" width="58.42578125" style="1" customWidth="1"/>
    <col min="14" max="14" width="21" style="1" customWidth="1"/>
    <col min="15" max="15" width="53.140625" style="1" customWidth="1"/>
    <col min="16" max="16" width="19.140625" style="1" customWidth="1"/>
    <col min="17" max="17" width="44.85546875" style="1" customWidth="1"/>
    <col min="18" max="16384" width="12.42578125" style="1"/>
  </cols>
  <sheetData>
    <row r="1" spans="1:17" ht="63">
      <c r="A1" s="2" t="s">
        <v>0</v>
      </c>
      <c r="B1" s="2" t="s">
        <v>1</v>
      </c>
      <c r="C1" s="3" t="s">
        <v>2</v>
      </c>
      <c r="D1" s="3"/>
      <c r="F1" s="1" t="s">
        <v>0</v>
      </c>
      <c r="G1" s="1" t="s">
        <v>1</v>
      </c>
      <c r="J1" s="1" t="s">
        <v>3</v>
      </c>
      <c r="M1" s="3" t="s">
        <v>2</v>
      </c>
      <c r="N1" s="3" t="s">
        <v>4</v>
      </c>
      <c r="O1" s="2" t="s">
        <v>5</v>
      </c>
      <c r="P1" s="2" t="s">
        <v>6</v>
      </c>
      <c r="Q1" s="2" t="s">
        <v>7</v>
      </c>
    </row>
    <row r="2" spans="1:17" ht="48" customHeight="1">
      <c r="A2" s="2" t="s">
        <v>0</v>
      </c>
      <c r="B2" s="2" t="s">
        <v>1</v>
      </c>
      <c r="C2" s="3" t="s">
        <v>8</v>
      </c>
      <c r="D2" s="3"/>
      <c r="F2" s="1" t="s">
        <v>9</v>
      </c>
      <c r="G2" s="1" t="s">
        <v>10</v>
      </c>
      <c r="J2" s="1" t="s">
        <v>11</v>
      </c>
      <c r="M2" s="3" t="s">
        <v>8</v>
      </c>
      <c r="N2" s="3" t="s">
        <v>12</v>
      </c>
      <c r="O2" s="2" t="s">
        <v>13</v>
      </c>
      <c r="P2" s="2" t="s">
        <v>14</v>
      </c>
      <c r="Q2" s="2" t="s">
        <v>15</v>
      </c>
    </row>
    <row r="3" spans="1:17" ht="63">
      <c r="A3" s="2" t="s">
        <v>9</v>
      </c>
      <c r="B3" s="2" t="s">
        <v>10</v>
      </c>
      <c r="C3" s="3" t="s">
        <v>16</v>
      </c>
      <c r="D3" s="3"/>
      <c r="F3" s="1" t="s">
        <v>17</v>
      </c>
      <c r="G3" s="1" t="s">
        <v>18</v>
      </c>
      <c r="J3" s="1" t="s">
        <v>19</v>
      </c>
      <c r="M3" s="3" t="s">
        <v>8</v>
      </c>
      <c r="N3" s="3" t="s">
        <v>12</v>
      </c>
      <c r="O3" s="2" t="s">
        <v>20</v>
      </c>
      <c r="P3" s="2" t="s">
        <v>14</v>
      </c>
      <c r="Q3" s="2" t="s">
        <v>21</v>
      </c>
    </row>
    <row r="4" spans="1:17" ht="78.75">
      <c r="A4" s="2" t="s">
        <v>9</v>
      </c>
      <c r="B4" s="2" t="s">
        <v>10</v>
      </c>
      <c r="C4" s="3" t="s">
        <v>22</v>
      </c>
      <c r="D4" s="3"/>
      <c r="F4" s="1" t="s">
        <v>23</v>
      </c>
      <c r="G4" s="1" t="s">
        <v>24</v>
      </c>
      <c r="J4" s="1" t="s">
        <v>25</v>
      </c>
      <c r="M4" s="3" t="s">
        <v>16</v>
      </c>
      <c r="N4" s="3" t="s">
        <v>26</v>
      </c>
      <c r="O4" s="2" t="s">
        <v>27</v>
      </c>
      <c r="P4" s="2" t="s">
        <v>28</v>
      </c>
      <c r="Q4" s="2" t="s">
        <v>29</v>
      </c>
    </row>
    <row r="5" spans="1:17" ht="63">
      <c r="A5" s="2" t="s">
        <v>9</v>
      </c>
      <c r="B5" s="2" t="s">
        <v>10</v>
      </c>
      <c r="C5" s="2" t="s">
        <v>30</v>
      </c>
      <c r="D5" s="2"/>
      <c r="J5" s="1" t="s">
        <v>31</v>
      </c>
      <c r="M5" s="3" t="s">
        <v>16</v>
      </c>
      <c r="N5" s="3" t="s">
        <v>26</v>
      </c>
      <c r="O5" s="2" t="s">
        <v>27</v>
      </c>
      <c r="P5" s="2" t="s">
        <v>28</v>
      </c>
      <c r="Q5" s="2" t="s">
        <v>32</v>
      </c>
    </row>
    <row r="6" spans="1:17" ht="63">
      <c r="A6" s="2" t="s">
        <v>17</v>
      </c>
      <c r="B6" s="2" t="s">
        <v>18</v>
      </c>
      <c r="C6" s="3" t="s">
        <v>33</v>
      </c>
      <c r="D6" s="3"/>
      <c r="J6" s="1" t="s">
        <v>34</v>
      </c>
      <c r="M6" s="3" t="s">
        <v>16</v>
      </c>
      <c r="N6" s="3" t="s">
        <v>35</v>
      </c>
      <c r="O6" s="2" t="s">
        <v>36</v>
      </c>
      <c r="P6" s="2" t="s">
        <v>37</v>
      </c>
      <c r="Q6" s="2" t="s">
        <v>38</v>
      </c>
    </row>
    <row r="7" spans="1:17" ht="47.25">
      <c r="A7" s="2" t="s">
        <v>17</v>
      </c>
      <c r="B7" s="2" t="s">
        <v>18</v>
      </c>
      <c r="C7" s="3" t="s">
        <v>39</v>
      </c>
      <c r="D7" s="3"/>
      <c r="J7" s="1" t="s">
        <v>40</v>
      </c>
      <c r="M7" s="3" t="s">
        <v>22</v>
      </c>
      <c r="N7" s="3" t="s">
        <v>35</v>
      </c>
      <c r="O7" s="2" t="s">
        <v>41</v>
      </c>
      <c r="P7" s="2" t="s">
        <v>42</v>
      </c>
      <c r="Q7" s="2" t="s">
        <v>43</v>
      </c>
    </row>
    <row r="8" spans="1:17" ht="47.25">
      <c r="A8" s="2" t="s">
        <v>23</v>
      </c>
      <c r="B8" s="2" t="s">
        <v>24</v>
      </c>
      <c r="C8" s="3" t="s">
        <v>44</v>
      </c>
      <c r="D8" s="3"/>
      <c r="J8" s="1" t="s">
        <v>45</v>
      </c>
      <c r="M8" s="3" t="s">
        <v>22</v>
      </c>
      <c r="N8" s="3" t="s">
        <v>35</v>
      </c>
      <c r="O8" s="2" t="s">
        <v>46</v>
      </c>
      <c r="P8" s="2" t="s">
        <v>47</v>
      </c>
      <c r="Q8" s="2" t="s">
        <v>48</v>
      </c>
    </row>
    <row r="9" spans="1:17" ht="47.25">
      <c r="J9" s="1" t="s">
        <v>49</v>
      </c>
      <c r="M9" s="3" t="s">
        <v>22</v>
      </c>
      <c r="N9" s="3" t="s">
        <v>35</v>
      </c>
      <c r="O9" s="2" t="s">
        <v>50</v>
      </c>
      <c r="P9" s="2" t="s">
        <v>51</v>
      </c>
      <c r="Q9" s="2" t="s">
        <v>52</v>
      </c>
    </row>
    <row r="10" spans="1:17" ht="47.25">
      <c r="J10" s="1" t="s">
        <v>53</v>
      </c>
      <c r="M10" s="3" t="s">
        <v>22</v>
      </c>
      <c r="N10" s="3" t="s">
        <v>35</v>
      </c>
      <c r="O10" s="2" t="s">
        <v>50</v>
      </c>
      <c r="P10" s="2" t="s">
        <v>51</v>
      </c>
      <c r="Q10" s="2" t="s">
        <v>54</v>
      </c>
    </row>
    <row r="11" spans="1:17" ht="47.25">
      <c r="J11" s="1" t="s">
        <v>55</v>
      </c>
      <c r="M11" s="3" t="s">
        <v>22</v>
      </c>
      <c r="N11" s="3" t="s">
        <v>35</v>
      </c>
      <c r="O11" s="2" t="s">
        <v>56</v>
      </c>
      <c r="P11" s="2" t="s">
        <v>57</v>
      </c>
      <c r="Q11" s="2" t="s">
        <v>58</v>
      </c>
    </row>
    <row r="12" spans="1:17" ht="63">
      <c r="J12" s="1" t="s">
        <v>59</v>
      </c>
      <c r="M12" s="2" t="s">
        <v>30</v>
      </c>
      <c r="N12" s="3" t="s">
        <v>60</v>
      </c>
      <c r="O12" s="2" t="s">
        <v>61</v>
      </c>
      <c r="P12" s="2" t="s">
        <v>62</v>
      </c>
      <c r="Q12" s="2" t="s">
        <v>63</v>
      </c>
    </row>
    <row r="13" spans="1:17" ht="47.25">
      <c r="J13" s="1" t="s">
        <v>64</v>
      </c>
      <c r="M13" s="2" t="s">
        <v>30</v>
      </c>
      <c r="N13" s="3" t="s">
        <v>60</v>
      </c>
      <c r="O13" s="2" t="s">
        <v>61</v>
      </c>
      <c r="P13" s="2" t="s">
        <v>62</v>
      </c>
      <c r="Q13" s="2" t="s">
        <v>65</v>
      </c>
    </row>
    <row r="14" spans="1:17" ht="47.25">
      <c r="J14" s="1" t="s">
        <v>66</v>
      </c>
      <c r="M14" s="2" t="s">
        <v>30</v>
      </c>
      <c r="N14" s="3" t="s">
        <v>60</v>
      </c>
      <c r="O14" s="2" t="s">
        <v>67</v>
      </c>
      <c r="P14" s="2" t="s">
        <v>68</v>
      </c>
      <c r="Q14" s="2" t="s">
        <v>69</v>
      </c>
    </row>
    <row r="15" spans="1:17" ht="31.5">
      <c r="J15" s="1" t="s">
        <v>70</v>
      </c>
      <c r="M15" s="3" t="s">
        <v>33</v>
      </c>
      <c r="N15" s="3" t="s">
        <v>71</v>
      </c>
      <c r="O15" s="2" t="s">
        <v>72</v>
      </c>
      <c r="P15" s="2" t="s">
        <v>73</v>
      </c>
      <c r="Q15" s="2" t="s">
        <v>74</v>
      </c>
    </row>
    <row r="16" spans="1:17" ht="31.5">
      <c r="J16" s="1" t="s">
        <v>75</v>
      </c>
      <c r="M16" s="3" t="s">
        <v>33</v>
      </c>
      <c r="N16" s="3" t="s">
        <v>71</v>
      </c>
      <c r="O16" s="2" t="s">
        <v>76</v>
      </c>
      <c r="P16" s="2" t="s">
        <v>77</v>
      </c>
      <c r="Q16" s="2" t="s">
        <v>78</v>
      </c>
    </row>
    <row r="17" spans="1:17" ht="31.5">
      <c r="J17" s="1" t="s">
        <v>79</v>
      </c>
      <c r="M17" s="3" t="s">
        <v>39</v>
      </c>
      <c r="N17" s="3" t="s">
        <v>80</v>
      </c>
      <c r="O17" s="2" t="s">
        <v>81</v>
      </c>
      <c r="P17" s="2" t="s">
        <v>82</v>
      </c>
      <c r="Q17" s="2" t="s">
        <v>83</v>
      </c>
    </row>
    <row r="18" spans="1:17" ht="31.5">
      <c r="J18" s="1" t="s">
        <v>84</v>
      </c>
      <c r="M18" s="3" t="s">
        <v>39</v>
      </c>
      <c r="N18" s="3" t="s">
        <v>80</v>
      </c>
      <c r="O18" s="2" t="s">
        <v>85</v>
      </c>
      <c r="P18" s="2" t="s">
        <v>86</v>
      </c>
      <c r="Q18" s="2" t="s">
        <v>87</v>
      </c>
    </row>
    <row r="19" spans="1:17" ht="47.25">
      <c r="A19" s="1" t="s">
        <v>88</v>
      </c>
      <c r="B19" s="1" t="s">
        <v>89</v>
      </c>
      <c r="C19" s="1" t="s">
        <v>88</v>
      </c>
      <c r="J19" s="1" t="s">
        <v>90</v>
      </c>
      <c r="M19" s="3" t="s">
        <v>39</v>
      </c>
      <c r="N19" s="3" t="s">
        <v>80</v>
      </c>
      <c r="O19" s="2" t="s">
        <v>91</v>
      </c>
      <c r="P19" s="2" t="s">
        <v>92</v>
      </c>
      <c r="Q19" s="2" t="s">
        <v>93</v>
      </c>
    </row>
    <row r="20" spans="1:17" ht="47.25">
      <c r="A20" s="1" t="s">
        <v>94</v>
      </c>
      <c r="B20" s="1" t="s">
        <v>95</v>
      </c>
      <c r="J20" s="1" t="s">
        <v>96</v>
      </c>
      <c r="M20" s="3" t="s">
        <v>39</v>
      </c>
      <c r="N20" s="3" t="s">
        <v>80</v>
      </c>
      <c r="O20" s="2" t="s">
        <v>97</v>
      </c>
      <c r="P20" s="2" t="s">
        <v>98</v>
      </c>
      <c r="Q20" s="2" t="s">
        <v>99</v>
      </c>
    </row>
    <row r="21" spans="1:17" ht="31.5">
      <c r="A21" s="1" t="s">
        <v>100</v>
      </c>
      <c r="B21" s="1" t="s">
        <v>101</v>
      </c>
      <c r="J21" s="1" t="s">
        <v>102</v>
      </c>
      <c r="M21" s="3" t="s">
        <v>39</v>
      </c>
      <c r="N21" s="3" t="s">
        <v>80</v>
      </c>
      <c r="O21" s="2" t="s">
        <v>97</v>
      </c>
      <c r="P21" s="2" t="s">
        <v>98</v>
      </c>
      <c r="Q21" s="2" t="s">
        <v>103</v>
      </c>
    </row>
    <row r="22" spans="1:17" ht="31.5">
      <c r="A22" s="1" t="s">
        <v>104</v>
      </c>
      <c r="B22" s="1" t="s">
        <v>105</v>
      </c>
      <c r="E22" s="1" t="s">
        <v>106</v>
      </c>
      <c r="J22" s="1" t="s">
        <v>107</v>
      </c>
      <c r="M22" s="3" t="s">
        <v>44</v>
      </c>
      <c r="N22" s="3" t="s">
        <v>108</v>
      </c>
      <c r="O22" s="2" t="s">
        <v>109</v>
      </c>
      <c r="P22" s="2" t="s">
        <v>110</v>
      </c>
      <c r="Q22" s="2" t="s">
        <v>111</v>
      </c>
    </row>
    <row r="23" spans="1:17" ht="31.5">
      <c r="A23" s="1" t="s">
        <v>112</v>
      </c>
      <c r="B23" s="1" t="s">
        <v>113</v>
      </c>
      <c r="E23" s="1" t="s">
        <v>114</v>
      </c>
      <c r="J23" s="1" t="s">
        <v>115</v>
      </c>
      <c r="M23" s="3" t="s">
        <v>44</v>
      </c>
      <c r="N23" s="3" t="s">
        <v>108</v>
      </c>
      <c r="O23" s="2" t="s">
        <v>109</v>
      </c>
      <c r="P23" s="2" t="s">
        <v>110</v>
      </c>
      <c r="Q23" s="2" t="s">
        <v>116</v>
      </c>
    </row>
    <row r="24" spans="1:17">
      <c r="A24" s="1" t="s">
        <v>117</v>
      </c>
      <c r="B24" s="1" t="s">
        <v>118</v>
      </c>
      <c r="C24" s="1" t="s">
        <v>119</v>
      </c>
      <c r="J24" s="1" t="s">
        <v>120</v>
      </c>
    </row>
    <row r="25" spans="1:17">
      <c r="A25" s="1" t="s">
        <v>121</v>
      </c>
      <c r="B25" s="1" t="s">
        <v>122</v>
      </c>
      <c r="C25" s="1" t="s">
        <v>123</v>
      </c>
      <c r="J25" s="1" t="s">
        <v>124</v>
      </c>
    </row>
    <row r="26" spans="1:17">
      <c r="A26" s="1" t="s">
        <v>125</v>
      </c>
      <c r="B26" s="1" t="s">
        <v>126</v>
      </c>
      <c r="C26" s="1" t="s">
        <v>127</v>
      </c>
      <c r="J26" s="2" t="s">
        <v>128</v>
      </c>
      <c r="K26" s="1" t="s">
        <v>129</v>
      </c>
    </row>
    <row r="27" spans="1:17">
      <c r="A27" s="1" t="s">
        <v>130</v>
      </c>
      <c r="B27" s="1" t="s">
        <v>131</v>
      </c>
      <c r="C27" s="1" t="s">
        <v>132</v>
      </c>
      <c r="J27" s="1" t="s">
        <v>133</v>
      </c>
      <c r="K27" s="1" t="s">
        <v>134</v>
      </c>
    </row>
    <row r="28" spans="1:17">
      <c r="A28" s="1" t="s">
        <v>135</v>
      </c>
      <c r="B28" s="1" t="s">
        <v>136</v>
      </c>
      <c r="C28" s="1" t="s">
        <v>137</v>
      </c>
      <c r="J28" s="1" t="s">
        <v>138</v>
      </c>
      <c r="K28" s="1" t="s">
        <v>139</v>
      </c>
    </row>
    <row r="29" spans="1:17">
      <c r="A29" s="1" t="s">
        <v>140</v>
      </c>
      <c r="B29" s="1" t="s">
        <v>141</v>
      </c>
      <c r="C29" s="1" t="s">
        <v>142</v>
      </c>
    </row>
    <row r="30" spans="1:17">
      <c r="A30" s="1" t="s">
        <v>143</v>
      </c>
      <c r="B30" s="1" t="s">
        <v>144</v>
      </c>
    </row>
    <row r="31" spans="1:17">
      <c r="A31" s="1" t="s">
        <v>145</v>
      </c>
      <c r="B31" s="1" t="s">
        <v>146</v>
      </c>
      <c r="E31" s="1" t="s">
        <v>147</v>
      </c>
      <c r="J31" s="1" t="s">
        <v>148</v>
      </c>
    </row>
    <row r="32" spans="1:17">
      <c r="A32" s="1" t="s">
        <v>149</v>
      </c>
      <c r="B32" s="1" t="s">
        <v>150</v>
      </c>
      <c r="E32" s="1" t="s">
        <v>151</v>
      </c>
      <c r="J32" s="1" t="s">
        <v>152</v>
      </c>
    </row>
    <row r="33" spans="1:10">
      <c r="A33" s="1" t="s">
        <v>153</v>
      </c>
      <c r="B33" s="1" t="s">
        <v>154</v>
      </c>
      <c r="C33" s="1" t="s">
        <v>155</v>
      </c>
      <c r="E33" s="1" t="s">
        <v>156</v>
      </c>
      <c r="J33" s="1" t="s">
        <v>157</v>
      </c>
    </row>
    <row r="34" spans="1:10">
      <c r="A34" s="1" t="s">
        <v>158</v>
      </c>
      <c r="B34" s="1" t="s">
        <v>159</v>
      </c>
      <c r="E34" s="1" t="s">
        <v>160</v>
      </c>
    </row>
    <row r="35" spans="1:10">
      <c r="A35" s="1" t="s">
        <v>161</v>
      </c>
      <c r="B35" s="1" t="s">
        <v>162</v>
      </c>
      <c r="E35" s="1" t="s">
        <v>163</v>
      </c>
    </row>
    <row r="36" spans="1:10">
      <c r="A36" s="1" t="s">
        <v>164</v>
      </c>
      <c r="B36" s="1" t="s">
        <v>165</v>
      </c>
      <c r="C36" s="1" t="s">
        <v>166</v>
      </c>
      <c r="E36" s="1" t="s">
        <v>167</v>
      </c>
    </row>
    <row r="37" spans="1:10">
      <c r="A37" s="1" t="s">
        <v>168</v>
      </c>
      <c r="B37" s="1" t="s">
        <v>169</v>
      </c>
      <c r="E37" s="1" t="s">
        <v>170</v>
      </c>
    </row>
    <row r="38" spans="1:10">
      <c r="A38" s="1" t="s">
        <v>171</v>
      </c>
      <c r="B38" s="1" t="s">
        <v>172</v>
      </c>
      <c r="C38"/>
    </row>
    <row r="39" spans="1:10">
      <c r="C39"/>
    </row>
    <row r="40" spans="1:10">
      <c r="A40" s="1" t="s">
        <v>3</v>
      </c>
      <c r="C40"/>
    </row>
    <row r="41" spans="1:10">
      <c r="A41" s="1" t="s">
        <v>173</v>
      </c>
      <c r="C41"/>
    </row>
    <row r="42" spans="1:10">
      <c r="A42" s="1" t="s">
        <v>174</v>
      </c>
      <c r="C42"/>
    </row>
    <row r="43" spans="1:10">
      <c r="A43" s="1" t="s">
        <v>175</v>
      </c>
      <c r="C43"/>
    </row>
    <row r="44" spans="1:10">
      <c r="A44" s="1" t="s">
        <v>176</v>
      </c>
      <c r="C44"/>
    </row>
    <row r="45" spans="1:10">
      <c r="A45" s="1" t="s">
        <v>177</v>
      </c>
      <c r="C45"/>
    </row>
    <row r="46" spans="1:10">
      <c r="A46" s="1" t="s">
        <v>178</v>
      </c>
      <c r="C46"/>
    </row>
    <row r="47" spans="1:10">
      <c r="A47" s="1" t="s">
        <v>179</v>
      </c>
      <c r="C47"/>
    </row>
    <row r="48" spans="1:10">
      <c r="A48" s="1" t="s">
        <v>180</v>
      </c>
      <c r="C48"/>
    </row>
    <row r="49" spans="1:3">
      <c r="A49" s="1" t="s">
        <v>181</v>
      </c>
      <c r="C49"/>
    </row>
    <row r="50" spans="1:3">
      <c r="A50" s="1" t="s">
        <v>182</v>
      </c>
      <c r="C50"/>
    </row>
    <row r="51" spans="1:3">
      <c r="A51" s="1" t="s">
        <v>183</v>
      </c>
      <c r="C51"/>
    </row>
    <row r="52" spans="1:3">
      <c r="A52" s="1" t="s">
        <v>184</v>
      </c>
      <c r="C52"/>
    </row>
    <row r="53" spans="1:3">
      <c r="A53" s="1" t="s">
        <v>185</v>
      </c>
      <c r="C53"/>
    </row>
    <row r="54" spans="1:3">
      <c r="A54" s="1" t="s">
        <v>186</v>
      </c>
      <c r="C54"/>
    </row>
    <row r="55" spans="1:3">
      <c r="A55" s="1" t="s">
        <v>187</v>
      </c>
      <c r="C55"/>
    </row>
    <row r="56" spans="1:3">
      <c r="A56" s="1" t="s">
        <v>188</v>
      </c>
      <c r="C56"/>
    </row>
    <row r="57" spans="1:3">
      <c r="A57" s="1" t="s">
        <v>189</v>
      </c>
      <c r="C57"/>
    </row>
    <row r="58" spans="1:3">
      <c r="A58" s="1" t="s">
        <v>190</v>
      </c>
      <c r="C58"/>
    </row>
    <row r="59" spans="1:3">
      <c r="A59" s="1" t="s">
        <v>191</v>
      </c>
      <c r="C59"/>
    </row>
    <row r="60" spans="1:3">
      <c r="C60"/>
    </row>
    <row r="61" spans="1:3">
      <c r="C61"/>
    </row>
    <row r="62" spans="1:3">
      <c r="C62"/>
    </row>
    <row r="63" spans="1:3">
      <c r="C63"/>
    </row>
    <row r="64" spans="1:3">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row r="78" spans="3:3">
      <c r="C78"/>
    </row>
    <row r="79" spans="3:3">
      <c r="C79"/>
    </row>
    <row r="80" spans="3:3">
      <c r="C80"/>
    </row>
    <row r="81" spans="3:3">
      <c r="C81"/>
    </row>
    <row r="82" spans="3:3">
      <c r="C82"/>
    </row>
    <row r="83" spans="3:3">
      <c r="C83"/>
    </row>
    <row r="84" spans="3:3">
      <c r="C84"/>
    </row>
    <row r="85" spans="3:3">
      <c r="C85"/>
    </row>
    <row r="86" spans="3:3">
      <c r="C86"/>
    </row>
    <row r="87" spans="3:3">
      <c r="C87"/>
    </row>
    <row r="88" spans="3:3">
      <c r="C88"/>
    </row>
    <row r="89" spans="3:3">
      <c r="C89"/>
    </row>
    <row r="90" spans="3:3">
      <c r="C90"/>
    </row>
    <row r="91" spans="3:3">
      <c r="C91"/>
    </row>
    <row r="92" spans="3:3">
      <c r="C92"/>
    </row>
    <row r="93" spans="3:3">
      <c r="C93"/>
    </row>
    <row r="94" spans="3:3">
      <c r="C94"/>
    </row>
    <row r="95" spans="3:3">
      <c r="C95"/>
    </row>
    <row r="96" spans="3:3">
      <c r="C96"/>
    </row>
    <row r="97" spans="3:3">
      <c r="C97"/>
    </row>
    <row r="98" spans="3:3">
      <c r="C98"/>
    </row>
    <row r="99" spans="3:3">
      <c r="C99"/>
    </row>
    <row r="100" spans="3:3">
      <c r="C100"/>
    </row>
    <row r="101" spans="3:3">
      <c r="C101"/>
    </row>
    <row r="102" spans="3:3">
      <c r="C102"/>
    </row>
    <row r="103" spans="3:3">
      <c r="C103"/>
    </row>
    <row r="104" spans="3:3">
      <c r="C104"/>
    </row>
    <row r="105" spans="3:3">
      <c r="C105"/>
    </row>
    <row r="106" spans="3:3">
      <c r="C106"/>
    </row>
    <row r="107" spans="3:3">
      <c r="C107"/>
    </row>
    <row r="108" spans="3:3">
      <c r="C108"/>
    </row>
    <row r="109" spans="3:3">
      <c r="C109"/>
    </row>
    <row r="110" spans="3:3">
      <c r="C110"/>
    </row>
    <row r="111" spans="3:3">
      <c r="C111"/>
    </row>
    <row r="112" spans="3:3">
      <c r="C112"/>
    </row>
    <row r="113" spans="3:3">
      <c r="C113"/>
    </row>
    <row r="114" spans="3:3">
      <c r="C114"/>
    </row>
    <row r="115" spans="3:3">
      <c r="C115"/>
    </row>
    <row r="116" spans="3:3">
      <c r="C116"/>
    </row>
    <row r="117" spans="3:3">
      <c r="C117"/>
    </row>
    <row r="118" spans="3:3">
      <c r="C118"/>
    </row>
    <row r="119" spans="3:3">
      <c r="C119"/>
    </row>
    <row r="120" spans="3:3">
      <c r="C120"/>
    </row>
    <row r="121" spans="3:3">
      <c r="C121"/>
    </row>
    <row r="122" spans="3:3">
      <c r="C122"/>
    </row>
    <row r="123" spans="3:3">
      <c r="C123"/>
    </row>
    <row r="124" spans="3:3">
      <c r="C124"/>
    </row>
    <row r="125" spans="3:3">
      <c r="C125"/>
    </row>
    <row r="126" spans="3:3">
      <c r="C126"/>
    </row>
    <row r="127" spans="3:3">
      <c r="C127"/>
    </row>
    <row r="128" spans="3:3">
      <c r="C128"/>
    </row>
    <row r="129" spans="3:3">
      <c r="C129"/>
    </row>
    <row r="130" spans="3:3">
      <c r="C130"/>
    </row>
    <row r="131" spans="3:3">
      <c r="C131"/>
    </row>
    <row r="132" spans="3:3">
      <c r="C132"/>
    </row>
    <row r="133" spans="3:3">
      <c r="C133"/>
    </row>
  </sheetData>
  <sortState xmlns:xlrd2="http://schemas.microsoft.com/office/spreadsheetml/2017/richdata2" ref="C19:C37">
    <sortCondition ref="C19:C37"/>
  </sortState>
  <phoneticPr fontId="9" type="noConversion"/>
  <pageMargins left="0.7" right="0.7" top="0.75" bottom="0.75" header="0.3" footer="0.3"/>
  <headerFooter>
    <oddHeader>&amp;L&amp;"Calibri"&amp;15&amp;K000000 Información Pública Clasificada&amp;1#_x000D_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597B5-D802-4FAE-B200-2C30290B6119}">
  <dimension ref="A1:O24"/>
  <sheetViews>
    <sheetView zoomScale="85" zoomScaleNormal="85" workbookViewId="0">
      <selection activeCell="E3" sqref="E3"/>
    </sheetView>
  </sheetViews>
  <sheetFormatPr defaultColWidth="11.42578125" defaultRowHeight="15"/>
  <cols>
    <col min="1" max="1" width="16.42578125" customWidth="1"/>
    <col min="2" max="2" width="47.140625" customWidth="1"/>
    <col min="3" max="3" width="22.28515625" customWidth="1"/>
    <col min="4" max="4" width="48.42578125" customWidth="1"/>
    <col min="5" max="5" width="50.140625" customWidth="1"/>
    <col min="6" max="6" width="21.28515625" customWidth="1"/>
    <col min="7" max="7" width="32.7109375" customWidth="1"/>
    <col min="8" max="8" width="14.5703125" customWidth="1"/>
    <col min="15" max="15" width="23" customWidth="1"/>
  </cols>
  <sheetData>
    <row r="1" spans="1:15" ht="25.5">
      <c r="A1" s="65" t="s">
        <v>192</v>
      </c>
      <c r="B1" s="65" t="s">
        <v>193</v>
      </c>
      <c r="C1" s="65"/>
      <c r="D1" s="65" t="s">
        <v>194</v>
      </c>
      <c r="E1" s="65" t="s">
        <v>195</v>
      </c>
      <c r="F1" s="65" t="s">
        <v>196</v>
      </c>
      <c r="G1" s="65" t="s">
        <v>197</v>
      </c>
      <c r="H1" s="65" t="s">
        <v>198</v>
      </c>
      <c r="I1" s="65" t="s">
        <v>199</v>
      </c>
      <c r="J1" s="65" t="s">
        <v>200</v>
      </c>
      <c r="K1" s="65" t="s">
        <v>201</v>
      </c>
      <c r="L1" s="65" t="s">
        <v>202</v>
      </c>
      <c r="M1" s="65" t="s">
        <v>203</v>
      </c>
      <c r="N1" s="65" t="s">
        <v>204</v>
      </c>
      <c r="O1" s="65" t="s">
        <v>205</v>
      </c>
    </row>
    <row r="2" spans="1:15" ht="58.5" customHeight="1">
      <c r="A2" s="66" t="s">
        <v>0</v>
      </c>
      <c r="B2" s="66" t="s">
        <v>2</v>
      </c>
      <c r="C2" s="66"/>
      <c r="D2" s="66" t="s">
        <v>5</v>
      </c>
      <c r="E2" s="66" t="s">
        <v>7</v>
      </c>
      <c r="F2" s="66" t="s">
        <v>206</v>
      </c>
      <c r="G2" s="66" t="s">
        <v>168</v>
      </c>
      <c r="H2" s="66" t="s">
        <v>207</v>
      </c>
      <c r="I2" s="67" t="s">
        <v>208</v>
      </c>
      <c r="J2" s="68">
        <v>1</v>
      </c>
      <c r="K2" s="68">
        <v>0.5</v>
      </c>
      <c r="L2" s="68">
        <v>1</v>
      </c>
      <c r="M2" s="68">
        <v>1</v>
      </c>
      <c r="N2" s="68">
        <v>1</v>
      </c>
      <c r="O2" s="66"/>
    </row>
    <row r="3" spans="1:15" ht="71.45" customHeight="1">
      <c r="A3" s="66" t="s">
        <v>0</v>
      </c>
      <c r="B3" s="66" t="s">
        <v>8</v>
      </c>
      <c r="C3" s="66"/>
      <c r="D3" s="66" t="s">
        <v>13</v>
      </c>
      <c r="E3" s="66" t="s">
        <v>15</v>
      </c>
      <c r="F3" s="66" t="s">
        <v>209</v>
      </c>
      <c r="G3" s="66"/>
      <c r="H3" s="66" t="s">
        <v>207</v>
      </c>
      <c r="I3" s="67">
        <v>15</v>
      </c>
      <c r="J3" s="67">
        <v>20</v>
      </c>
      <c r="K3" s="67">
        <v>12</v>
      </c>
      <c r="L3" s="67">
        <v>14</v>
      </c>
      <c r="M3" s="67">
        <v>16</v>
      </c>
      <c r="N3" s="67">
        <v>20</v>
      </c>
      <c r="O3" s="66"/>
    </row>
    <row r="4" spans="1:15" ht="78.95" customHeight="1">
      <c r="A4" s="66" t="s">
        <v>0</v>
      </c>
      <c r="B4" s="66" t="s">
        <v>8</v>
      </c>
      <c r="C4" s="66"/>
      <c r="D4" s="66" t="s">
        <v>20</v>
      </c>
      <c r="E4" s="66" t="s">
        <v>21</v>
      </c>
      <c r="F4" s="66" t="s">
        <v>145</v>
      </c>
      <c r="G4" s="66" t="s">
        <v>207</v>
      </c>
      <c r="H4" s="66" t="s">
        <v>207</v>
      </c>
      <c r="I4" s="67" t="s">
        <v>210</v>
      </c>
      <c r="J4" s="67">
        <v>32</v>
      </c>
      <c r="K4" s="67">
        <v>8</v>
      </c>
      <c r="L4" s="67">
        <v>8</v>
      </c>
      <c r="M4" s="67">
        <v>8</v>
      </c>
      <c r="N4" s="67">
        <v>8</v>
      </c>
      <c r="O4" s="66"/>
    </row>
    <row r="5" spans="1:15" ht="67.5" customHeight="1">
      <c r="A5" s="66" t="s">
        <v>9</v>
      </c>
      <c r="B5" s="66" t="s">
        <v>16</v>
      </c>
      <c r="C5" s="66"/>
      <c r="D5" s="66" t="s">
        <v>27</v>
      </c>
      <c r="E5" s="66" t="s">
        <v>29</v>
      </c>
      <c r="F5" s="66" t="s">
        <v>125</v>
      </c>
      <c r="G5" s="66" t="s">
        <v>207</v>
      </c>
      <c r="H5" s="66" t="s">
        <v>207</v>
      </c>
      <c r="I5" s="67">
        <v>2</v>
      </c>
      <c r="J5" s="67">
        <v>18</v>
      </c>
      <c r="K5" s="67">
        <v>3</v>
      </c>
      <c r="L5" s="67">
        <v>4</v>
      </c>
      <c r="M5" s="67">
        <v>5</v>
      </c>
      <c r="N5" s="67">
        <v>6</v>
      </c>
      <c r="O5" s="66"/>
    </row>
    <row r="6" spans="1:15" ht="64.5" customHeight="1">
      <c r="A6" s="66" t="s">
        <v>9</v>
      </c>
      <c r="B6" s="66" t="s">
        <v>16</v>
      </c>
      <c r="C6" s="66"/>
      <c r="D6" s="66" t="s">
        <v>27</v>
      </c>
      <c r="E6" s="66" t="s">
        <v>32</v>
      </c>
      <c r="F6" s="66" t="s">
        <v>211</v>
      </c>
      <c r="G6" s="66" t="s">
        <v>117</v>
      </c>
      <c r="H6" s="66" t="s">
        <v>145</v>
      </c>
      <c r="I6" s="67"/>
      <c r="J6" s="67">
        <v>20</v>
      </c>
      <c r="K6" s="67">
        <v>5</v>
      </c>
      <c r="L6" s="67">
        <v>5</v>
      </c>
      <c r="M6" s="67">
        <v>5</v>
      </c>
      <c r="N6" s="67">
        <v>5</v>
      </c>
      <c r="O6" s="66"/>
    </row>
    <row r="7" spans="1:15" ht="68.45" customHeight="1">
      <c r="A7" s="66" t="s">
        <v>9</v>
      </c>
      <c r="B7" s="66" t="s">
        <v>22</v>
      </c>
      <c r="C7" s="66"/>
      <c r="D7" s="66" t="s">
        <v>36</v>
      </c>
      <c r="E7" s="66" t="s">
        <v>38</v>
      </c>
      <c r="F7" s="66" t="s">
        <v>153</v>
      </c>
      <c r="G7" s="66" t="s">
        <v>212</v>
      </c>
      <c r="H7" s="66" t="s">
        <v>158</v>
      </c>
      <c r="I7" s="68">
        <v>0.2</v>
      </c>
      <c r="J7" s="68">
        <v>0.3</v>
      </c>
      <c r="K7" s="68">
        <v>0.23</v>
      </c>
      <c r="L7" s="68">
        <v>0.25</v>
      </c>
      <c r="M7" s="68">
        <v>0.27</v>
      </c>
      <c r="N7" s="68">
        <v>0.3</v>
      </c>
      <c r="O7" s="67" t="s">
        <v>213</v>
      </c>
    </row>
    <row r="8" spans="1:15" ht="78.599999999999994" customHeight="1">
      <c r="A8" s="66" t="s">
        <v>9</v>
      </c>
      <c r="B8" s="66" t="s">
        <v>22</v>
      </c>
      <c r="C8" s="66"/>
      <c r="D8" s="66" t="s">
        <v>41</v>
      </c>
      <c r="E8" s="66" t="s">
        <v>43</v>
      </c>
      <c r="F8" s="66" t="s">
        <v>153</v>
      </c>
      <c r="G8" s="66" t="s">
        <v>212</v>
      </c>
      <c r="H8" s="66" t="s">
        <v>158</v>
      </c>
      <c r="I8" s="68">
        <v>0.2</v>
      </c>
      <c r="J8" s="68">
        <v>0.3</v>
      </c>
      <c r="K8" s="68">
        <v>0.23</v>
      </c>
      <c r="L8" s="68">
        <v>0.25</v>
      </c>
      <c r="M8" s="68">
        <v>0.27</v>
      </c>
      <c r="N8" s="68">
        <v>0.3</v>
      </c>
      <c r="O8" s="67" t="s">
        <v>213</v>
      </c>
    </row>
    <row r="9" spans="1:15" ht="61.5" customHeight="1">
      <c r="A9" s="66" t="s">
        <v>9</v>
      </c>
      <c r="B9" s="66" t="s">
        <v>22</v>
      </c>
      <c r="C9" s="66"/>
      <c r="D9" s="66" t="s">
        <v>46</v>
      </c>
      <c r="E9" s="66" t="s">
        <v>48</v>
      </c>
      <c r="F9" s="66" t="s">
        <v>140</v>
      </c>
      <c r="G9" s="66" t="s">
        <v>214</v>
      </c>
      <c r="H9" s="66" t="s">
        <v>143</v>
      </c>
      <c r="I9" s="67" t="s">
        <v>210</v>
      </c>
      <c r="J9" s="68">
        <v>1</v>
      </c>
      <c r="K9" s="68">
        <v>1</v>
      </c>
      <c r="L9" s="68">
        <v>1</v>
      </c>
      <c r="M9" s="68">
        <v>1</v>
      </c>
      <c r="N9" s="68">
        <v>1</v>
      </c>
      <c r="O9" s="69" t="s">
        <v>215</v>
      </c>
    </row>
    <row r="10" spans="1:15" ht="61.5" customHeight="1">
      <c r="A10" s="66" t="s">
        <v>9</v>
      </c>
      <c r="B10" s="66" t="s">
        <v>22</v>
      </c>
      <c r="C10" s="66"/>
      <c r="D10" s="66" t="s">
        <v>50</v>
      </c>
      <c r="E10" s="66" t="s">
        <v>52</v>
      </c>
      <c r="F10" s="66" t="s">
        <v>112</v>
      </c>
      <c r="G10" s="66" t="s">
        <v>207</v>
      </c>
      <c r="H10" s="66" t="s">
        <v>207</v>
      </c>
      <c r="I10" s="67" t="s">
        <v>210</v>
      </c>
      <c r="J10" s="68">
        <v>0.9</v>
      </c>
      <c r="K10" s="68">
        <v>0.8</v>
      </c>
      <c r="L10" s="68">
        <v>0.83</v>
      </c>
      <c r="M10" s="68">
        <v>0.85</v>
      </c>
      <c r="N10" s="68">
        <v>0.9</v>
      </c>
      <c r="O10" s="67" t="s">
        <v>213</v>
      </c>
    </row>
    <row r="11" spans="1:15" ht="55.5" customHeight="1">
      <c r="A11" s="66" t="s">
        <v>9</v>
      </c>
      <c r="B11" s="66" t="s">
        <v>22</v>
      </c>
      <c r="C11" s="66"/>
      <c r="D11" s="66" t="s">
        <v>50</v>
      </c>
      <c r="E11" s="66" t="s">
        <v>54</v>
      </c>
      <c r="F11" s="66" t="s">
        <v>149</v>
      </c>
      <c r="G11" s="66" t="s">
        <v>161</v>
      </c>
      <c r="H11" s="66" t="s">
        <v>145</v>
      </c>
      <c r="I11" s="67" t="s">
        <v>210</v>
      </c>
      <c r="J11" s="68">
        <v>1</v>
      </c>
      <c r="K11" s="68">
        <v>1</v>
      </c>
      <c r="L11" s="68">
        <v>1</v>
      </c>
      <c r="M11" s="68">
        <v>1</v>
      </c>
      <c r="N11" s="68">
        <v>1</v>
      </c>
      <c r="O11" s="66"/>
    </row>
    <row r="12" spans="1:15" ht="57.95" customHeight="1">
      <c r="A12" s="66" t="s">
        <v>9</v>
      </c>
      <c r="B12" s="66" t="s">
        <v>22</v>
      </c>
      <c r="C12" s="66"/>
      <c r="D12" s="66" t="s">
        <v>56</v>
      </c>
      <c r="E12" s="66" t="s">
        <v>58</v>
      </c>
      <c r="F12" s="66" t="s">
        <v>140</v>
      </c>
      <c r="G12" s="66" t="s">
        <v>216</v>
      </c>
      <c r="H12" s="66" t="s">
        <v>207</v>
      </c>
      <c r="I12" s="67" t="s">
        <v>210</v>
      </c>
      <c r="J12" s="68">
        <v>1</v>
      </c>
      <c r="K12" s="68">
        <v>0.5</v>
      </c>
      <c r="L12" s="68">
        <v>0.7</v>
      </c>
      <c r="M12" s="68">
        <v>0.8</v>
      </c>
      <c r="N12" s="68">
        <v>1</v>
      </c>
      <c r="O12" s="67" t="s">
        <v>213</v>
      </c>
    </row>
    <row r="13" spans="1:15" ht="74.45" customHeight="1">
      <c r="A13" s="66" t="s">
        <v>9</v>
      </c>
      <c r="B13" s="66" t="s">
        <v>30</v>
      </c>
      <c r="C13" s="66"/>
      <c r="D13" s="66" t="s">
        <v>61</v>
      </c>
      <c r="E13" s="66" t="s">
        <v>63</v>
      </c>
      <c r="F13" s="66" t="s">
        <v>217</v>
      </c>
      <c r="G13" s="66" t="s">
        <v>207</v>
      </c>
      <c r="H13" s="66" t="s">
        <v>207</v>
      </c>
      <c r="I13" s="67" t="s">
        <v>210</v>
      </c>
      <c r="J13" s="67">
        <v>7</v>
      </c>
      <c r="K13" s="67">
        <v>1</v>
      </c>
      <c r="L13" s="67">
        <v>3</v>
      </c>
      <c r="M13" s="67">
        <v>5</v>
      </c>
      <c r="N13" s="67">
        <v>7</v>
      </c>
      <c r="O13" s="67" t="s">
        <v>213</v>
      </c>
    </row>
    <row r="14" spans="1:15" ht="78.95" customHeight="1">
      <c r="A14" s="66" t="s">
        <v>9</v>
      </c>
      <c r="B14" s="66" t="s">
        <v>30</v>
      </c>
      <c r="C14" s="66"/>
      <c r="D14" s="66" t="s">
        <v>61</v>
      </c>
      <c r="E14" s="66" t="s">
        <v>65</v>
      </c>
      <c r="F14" s="66" t="s">
        <v>217</v>
      </c>
      <c r="G14" s="66" t="s">
        <v>207</v>
      </c>
      <c r="H14" s="66" t="s">
        <v>207</v>
      </c>
      <c r="I14" s="67" t="s">
        <v>210</v>
      </c>
      <c r="J14" s="67">
        <v>1</v>
      </c>
      <c r="K14" s="67">
        <v>0</v>
      </c>
      <c r="L14" s="67">
        <v>1</v>
      </c>
      <c r="M14" s="67">
        <v>0</v>
      </c>
      <c r="N14" s="67">
        <v>0</v>
      </c>
      <c r="O14" s="66" t="s">
        <v>218</v>
      </c>
    </row>
    <row r="15" spans="1:15" ht="60" customHeight="1">
      <c r="A15" s="66" t="s">
        <v>9</v>
      </c>
      <c r="B15" s="66" t="s">
        <v>30</v>
      </c>
      <c r="C15" s="66"/>
      <c r="D15" s="66" t="s">
        <v>67</v>
      </c>
      <c r="E15" s="66" t="s">
        <v>69</v>
      </c>
      <c r="F15" s="66" t="s">
        <v>219</v>
      </c>
      <c r="G15" s="66" t="s">
        <v>220</v>
      </c>
      <c r="H15" s="66" t="s">
        <v>207</v>
      </c>
      <c r="I15" s="67" t="s">
        <v>210</v>
      </c>
      <c r="J15" s="68">
        <v>1</v>
      </c>
      <c r="K15" s="68">
        <v>0.5</v>
      </c>
      <c r="L15" s="68">
        <v>1</v>
      </c>
      <c r="M15" s="67">
        <v>0</v>
      </c>
      <c r="N15" s="67">
        <v>0</v>
      </c>
      <c r="O15" s="66"/>
    </row>
    <row r="16" spans="1:15" ht="62.1" customHeight="1">
      <c r="A16" s="66" t="s">
        <v>17</v>
      </c>
      <c r="B16" s="66" t="s">
        <v>33</v>
      </c>
      <c r="C16" s="66"/>
      <c r="D16" s="66" t="s">
        <v>72</v>
      </c>
      <c r="E16" s="66" t="s">
        <v>74</v>
      </c>
      <c r="F16" s="66" t="s">
        <v>219</v>
      </c>
      <c r="G16" s="66" t="s">
        <v>207</v>
      </c>
      <c r="H16" s="66" t="s">
        <v>207</v>
      </c>
      <c r="I16" s="67" t="s">
        <v>210</v>
      </c>
      <c r="J16" s="68">
        <v>1</v>
      </c>
      <c r="K16" s="68">
        <v>0.4</v>
      </c>
      <c r="L16" s="68">
        <v>1</v>
      </c>
      <c r="M16" s="67">
        <v>0</v>
      </c>
      <c r="N16" s="67">
        <v>0</v>
      </c>
      <c r="O16" s="66"/>
    </row>
    <row r="17" spans="1:15" ht="71.45" customHeight="1">
      <c r="A17" s="66" t="s">
        <v>17</v>
      </c>
      <c r="B17" s="66" t="s">
        <v>33</v>
      </c>
      <c r="C17" s="66"/>
      <c r="D17" s="66" t="s">
        <v>76</v>
      </c>
      <c r="E17" s="66" t="s">
        <v>78</v>
      </c>
      <c r="F17" s="66" t="s">
        <v>125</v>
      </c>
      <c r="G17" s="66" t="s">
        <v>100</v>
      </c>
      <c r="H17" s="66" t="s">
        <v>207</v>
      </c>
      <c r="I17" s="67" t="s">
        <v>210</v>
      </c>
      <c r="J17" s="68">
        <v>1</v>
      </c>
      <c r="K17" s="68">
        <v>0.3</v>
      </c>
      <c r="L17" s="68">
        <v>0.6</v>
      </c>
      <c r="M17" s="68">
        <v>1</v>
      </c>
      <c r="N17" s="67">
        <v>0</v>
      </c>
      <c r="O17" s="69" t="s">
        <v>221</v>
      </c>
    </row>
    <row r="18" spans="1:15" ht="59.45" customHeight="1">
      <c r="A18" s="66" t="s">
        <v>17</v>
      </c>
      <c r="B18" s="66" t="s">
        <v>39</v>
      </c>
      <c r="C18" s="66"/>
      <c r="D18" s="66" t="s">
        <v>81</v>
      </c>
      <c r="E18" s="66" t="s">
        <v>83</v>
      </c>
      <c r="F18" s="66" t="s">
        <v>125</v>
      </c>
      <c r="G18" s="66" t="s">
        <v>207</v>
      </c>
      <c r="H18" s="66" t="s">
        <v>207</v>
      </c>
      <c r="I18" s="67" t="s">
        <v>210</v>
      </c>
      <c r="J18" s="68">
        <v>1</v>
      </c>
      <c r="K18" s="68">
        <v>0.5</v>
      </c>
      <c r="L18" s="68">
        <v>1</v>
      </c>
      <c r="M18" s="67">
        <v>0</v>
      </c>
      <c r="N18" s="67">
        <v>0</v>
      </c>
      <c r="O18" s="66"/>
    </row>
    <row r="19" spans="1:15" ht="59.1" customHeight="1">
      <c r="A19" s="66" t="s">
        <v>17</v>
      </c>
      <c r="B19" s="66" t="s">
        <v>39</v>
      </c>
      <c r="C19" s="66"/>
      <c r="D19" s="66" t="s">
        <v>85</v>
      </c>
      <c r="E19" s="66" t="s">
        <v>87</v>
      </c>
      <c r="F19" s="66" t="s">
        <v>125</v>
      </c>
      <c r="G19" s="66" t="s">
        <v>207</v>
      </c>
      <c r="H19" s="66" t="s">
        <v>207</v>
      </c>
      <c r="I19" s="67">
        <v>85.9</v>
      </c>
      <c r="J19" s="67">
        <v>96</v>
      </c>
      <c r="K19" s="67">
        <v>90</v>
      </c>
      <c r="L19" s="67">
        <v>92</v>
      </c>
      <c r="M19" s="67">
        <v>94</v>
      </c>
      <c r="N19" s="67">
        <v>96</v>
      </c>
      <c r="O19" s="66"/>
    </row>
    <row r="20" spans="1:15" ht="51">
      <c r="A20" s="66" t="s">
        <v>17</v>
      </c>
      <c r="B20" s="66" t="s">
        <v>39</v>
      </c>
      <c r="C20" s="66"/>
      <c r="D20" s="66" t="s">
        <v>91</v>
      </c>
      <c r="E20" s="66" t="s">
        <v>93</v>
      </c>
      <c r="F20" s="66" t="s">
        <v>112</v>
      </c>
      <c r="G20" s="66" t="s">
        <v>94</v>
      </c>
      <c r="H20" s="66" t="s">
        <v>104</v>
      </c>
      <c r="I20" s="68">
        <v>0.8</v>
      </c>
      <c r="J20" s="68">
        <v>0.95</v>
      </c>
      <c r="K20" s="68">
        <v>0.83</v>
      </c>
      <c r="L20" s="68">
        <v>0.85</v>
      </c>
      <c r="M20" s="68">
        <v>0.9</v>
      </c>
      <c r="N20" s="68">
        <v>0.95</v>
      </c>
      <c r="O20" s="66"/>
    </row>
    <row r="21" spans="1:15" ht="46.5" customHeight="1">
      <c r="A21" s="66" t="s">
        <v>17</v>
      </c>
      <c r="B21" s="66" t="s">
        <v>39</v>
      </c>
      <c r="C21" s="66"/>
      <c r="D21" s="66" t="s">
        <v>97</v>
      </c>
      <c r="E21" s="66" t="s">
        <v>99</v>
      </c>
      <c r="F21" s="66" t="s">
        <v>125</v>
      </c>
      <c r="G21" s="66"/>
      <c r="H21" s="66"/>
      <c r="I21" s="68" t="s">
        <v>210</v>
      </c>
      <c r="J21" s="68">
        <v>1</v>
      </c>
      <c r="K21" s="68">
        <v>0.8</v>
      </c>
      <c r="L21" s="68">
        <v>1</v>
      </c>
      <c r="M21" s="68">
        <v>1</v>
      </c>
      <c r="N21" s="68">
        <v>1</v>
      </c>
      <c r="O21" s="66"/>
    </row>
    <row r="22" spans="1:15" ht="46.5" customHeight="1">
      <c r="A22" s="66" t="s">
        <v>17</v>
      </c>
      <c r="B22" s="66" t="s">
        <v>39</v>
      </c>
      <c r="C22" s="66"/>
      <c r="D22" s="66" t="s">
        <v>97</v>
      </c>
      <c r="E22" s="66" t="s">
        <v>103</v>
      </c>
      <c r="F22" s="66" t="s">
        <v>125</v>
      </c>
      <c r="G22" s="66"/>
      <c r="H22" s="66"/>
      <c r="I22" s="68" t="s">
        <v>210</v>
      </c>
      <c r="J22" s="68">
        <v>1</v>
      </c>
      <c r="K22" s="68">
        <v>0.8</v>
      </c>
      <c r="L22" s="68">
        <v>1</v>
      </c>
      <c r="M22" s="68">
        <v>1</v>
      </c>
      <c r="N22" s="68">
        <v>1</v>
      </c>
      <c r="O22" s="66"/>
    </row>
    <row r="23" spans="1:15" ht="78" customHeight="1">
      <c r="A23" s="66" t="s">
        <v>23</v>
      </c>
      <c r="B23" s="66" t="s">
        <v>44</v>
      </c>
      <c r="C23" s="66"/>
      <c r="D23" s="66" t="s">
        <v>109</v>
      </c>
      <c r="E23" s="66" t="s">
        <v>111</v>
      </c>
      <c r="F23" s="66" t="s">
        <v>125</v>
      </c>
      <c r="G23" s="66" t="s">
        <v>207</v>
      </c>
      <c r="H23" s="66" t="s">
        <v>207</v>
      </c>
      <c r="I23" s="70">
        <v>5.2999999999999999E-2</v>
      </c>
      <c r="J23" s="70">
        <v>0.12</v>
      </c>
      <c r="K23" s="71">
        <v>0.105</v>
      </c>
      <c r="L23" s="71">
        <v>0.11</v>
      </c>
      <c r="M23" s="71">
        <v>0.115</v>
      </c>
      <c r="N23" s="72">
        <v>0.12</v>
      </c>
      <c r="O23" s="69" t="s">
        <v>222</v>
      </c>
    </row>
    <row r="24" spans="1:15" ht="60.6" customHeight="1">
      <c r="A24" s="73" t="s">
        <v>23</v>
      </c>
      <c r="B24" s="73" t="s">
        <v>44</v>
      </c>
      <c r="C24" s="73"/>
      <c r="D24" s="73" t="s">
        <v>109</v>
      </c>
      <c r="E24" s="73" t="s">
        <v>116</v>
      </c>
      <c r="F24" s="73" t="s">
        <v>125</v>
      </c>
      <c r="G24" s="73" t="s">
        <v>207</v>
      </c>
      <c r="H24" s="73" t="s">
        <v>207</v>
      </c>
      <c r="I24" s="74">
        <v>0.24</v>
      </c>
      <c r="J24" s="74">
        <v>0.27</v>
      </c>
      <c r="K24" s="75">
        <v>0.245</v>
      </c>
      <c r="L24" s="74">
        <v>0.25</v>
      </c>
      <c r="M24" s="74">
        <v>0.26</v>
      </c>
      <c r="N24" s="74">
        <v>0.27</v>
      </c>
      <c r="O24" s="76" t="s">
        <v>223</v>
      </c>
    </row>
  </sheetData>
  <autoFilter ref="A1:N24" xr:uid="{5CDCB6C4-8857-439B-95FD-0E99E2509B16}"/>
  <pageMargins left="0.7" right="0.7" top="0.75" bottom="0.75" header="0.3" footer="0.3"/>
  <pageSetup orientation="portrait" r:id="rId1"/>
  <headerFooter>
    <oddHeader>&amp;L&amp;"Calibri"&amp;15&amp;K000000 Información Pública Clasificada&amp;1#_x000D_</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FF5BB-F762-40F2-ACCC-AC9514561655}">
  <sheetPr>
    <pageSetUpPr fitToPage="1"/>
  </sheetPr>
  <dimension ref="A1:U141"/>
  <sheetViews>
    <sheetView tabSelected="1" zoomScale="70" zoomScaleNormal="70" workbookViewId="0">
      <selection activeCell="G6" sqref="G6"/>
    </sheetView>
  </sheetViews>
  <sheetFormatPr defaultColWidth="30.7109375" defaultRowHeight="15"/>
  <cols>
    <col min="1" max="1" width="17" bestFit="1" customWidth="1"/>
    <col min="2" max="2" width="30.7109375" customWidth="1"/>
    <col min="3" max="3" width="23.7109375" customWidth="1"/>
    <col min="4" max="4" width="44" customWidth="1"/>
    <col min="5" max="5" width="51.42578125" customWidth="1"/>
    <col min="6" max="6" width="49.7109375" customWidth="1"/>
    <col min="7" max="7" width="116.140625" customWidth="1"/>
    <col min="9" max="9" width="19.42578125" customWidth="1"/>
    <col min="10" max="10" width="15.5703125" customWidth="1"/>
    <col min="11" max="11" width="144.42578125" customWidth="1"/>
    <col min="13" max="13" width="46.85546875" customWidth="1"/>
    <col min="14" max="15" width="48.28515625" customWidth="1"/>
    <col min="16" max="16" width="41.7109375" customWidth="1"/>
    <col min="17" max="17" width="33" customWidth="1"/>
    <col min="19" max="21" width="30.7109375" hidden="1" customWidth="1"/>
  </cols>
  <sheetData>
    <row r="1" spans="1:21" s="78" customFormat="1" ht="66" customHeight="1">
      <c r="A1" s="102" t="s">
        <v>224</v>
      </c>
      <c r="B1" s="102"/>
      <c r="C1" s="102"/>
      <c r="D1" s="102"/>
      <c r="E1" s="102"/>
      <c r="F1" s="102"/>
      <c r="G1" s="102"/>
      <c r="H1" s="102"/>
      <c r="I1" s="102"/>
      <c r="J1" s="102"/>
      <c r="K1" s="102"/>
      <c r="L1" s="102"/>
      <c r="M1" s="102"/>
      <c r="N1" s="102"/>
      <c r="O1" s="102"/>
      <c r="P1" s="102"/>
      <c r="Q1" s="102"/>
      <c r="R1" s="102"/>
    </row>
    <row r="2" spans="1:21" ht="21" customHeight="1">
      <c r="A2" s="105" t="s">
        <v>225</v>
      </c>
      <c r="B2" s="106"/>
      <c r="C2" s="105" t="s">
        <v>226</v>
      </c>
      <c r="D2" s="107"/>
      <c r="E2" s="107"/>
      <c r="F2" s="106"/>
      <c r="G2" s="105" t="s">
        <v>227</v>
      </c>
      <c r="H2" s="107"/>
      <c r="I2" s="107"/>
      <c r="J2" s="107"/>
      <c r="K2" s="107"/>
      <c r="L2" s="105" t="s">
        <v>228</v>
      </c>
      <c r="M2" s="107"/>
      <c r="N2" s="107"/>
      <c r="O2" s="107"/>
      <c r="P2" s="106"/>
      <c r="Q2" s="108" t="s">
        <v>229</v>
      </c>
      <c r="R2" s="108"/>
    </row>
    <row r="3" spans="1:21" ht="52.5" customHeight="1">
      <c r="A3" s="79" t="s">
        <v>230</v>
      </c>
      <c r="B3" s="80" t="s">
        <v>231</v>
      </c>
      <c r="C3" s="80" t="s">
        <v>192</v>
      </c>
      <c r="D3" s="80" t="s">
        <v>232</v>
      </c>
      <c r="E3" s="80" t="s">
        <v>233</v>
      </c>
      <c r="F3" s="80" t="s">
        <v>234</v>
      </c>
      <c r="G3" s="80" t="s">
        <v>235</v>
      </c>
      <c r="H3" s="80" t="s">
        <v>236</v>
      </c>
      <c r="I3" s="80" t="s">
        <v>237</v>
      </c>
      <c r="J3" s="80" t="s">
        <v>238</v>
      </c>
      <c r="K3" s="80" t="s">
        <v>239</v>
      </c>
      <c r="L3" s="80" t="s">
        <v>240</v>
      </c>
      <c r="M3" s="81" t="s">
        <v>241</v>
      </c>
      <c r="N3" s="81" t="s">
        <v>242</v>
      </c>
      <c r="O3" s="81" t="s">
        <v>243</v>
      </c>
      <c r="P3" s="80" t="s">
        <v>244</v>
      </c>
      <c r="Q3" s="80" t="s">
        <v>245</v>
      </c>
      <c r="R3" s="80" t="s">
        <v>246</v>
      </c>
    </row>
    <row r="4" spans="1:21" s="62" customFormat="1" ht="130.5" customHeight="1">
      <c r="A4" s="82" t="s">
        <v>247</v>
      </c>
      <c r="B4" s="83" t="s">
        <v>140</v>
      </c>
      <c r="C4" s="84" t="s">
        <v>0</v>
      </c>
      <c r="D4" s="84" t="s">
        <v>8</v>
      </c>
      <c r="E4" s="84" t="s">
        <v>13</v>
      </c>
      <c r="F4" s="84" t="s">
        <v>15</v>
      </c>
      <c r="G4" s="83" t="s">
        <v>248</v>
      </c>
      <c r="H4" s="84" t="s">
        <v>142</v>
      </c>
      <c r="I4" s="85">
        <v>45352</v>
      </c>
      <c r="J4" s="85">
        <v>45657</v>
      </c>
      <c r="K4" s="84" t="s">
        <v>249</v>
      </c>
      <c r="L4" s="84" t="s">
        <v>157</v>
      </c>
      <c r="M4" s="84" t="s">
        <v>173</v>
      </c>
      <c r="N4" s="84" t="s">
        <v>3</v>
      </c>
      <c r="O4" s="84" t="s">
        <v>3</v>
      </c>
      <c r="P4" s="84" t="s">
        <v>120</v>
      </c>
      <c r="Q4" s="84" t="s">
        <v>128</v>
      </c>
      <c r="R4" s="86" t="s">
        <v>250</v>
      </c>
      <c r="S4" s="62" t="str">
        <f>VLOOKUP('PAI 2024 V2'!$C4,Datos!$F$1:$G$4,2,FALSE)</f>
        <v>VP</v>
      </c>
      <c r="T4" s="62" t="str">
        <f>VLOOKUP('PAI 2024 V2'!$D4,Datos!$M$1:$N$23,2,FALSE)</f>
        <v>Objetivo2</v>
      </c>
      <c r="U4" s="62" t="str">
        <f>VLOOKUP('PAI 2024 V2'!$E4,Datos!$O$1:$P$23,2,FALSE)</f>
        <v>Iniciativa2</v>
      </c>
    </row>
    <row r="5" spans="1:21" ht="130.5" customHeight="1">
      <c r="A5" s="87" t="s">
        <v>251</v>
      </c>
      <c r="B5" s="88" t="s">
        <v>140</v>
      </c>
      <c r="C5" s="89" t="s">
        <v>0</v>
      </c>
      <c r="D5" s="89" t="s">
        <v>8</v>
      </c>
      <c r="E5" s="89" t="s">
        <v>13</v>
      </c>
      <c r="F5" s="89" t="s">
        <v>15</v>
      </c>
      <c r="G5" s="90" t="s">
        <v>252</v>
      </c>
      <c r="H5" s="89" t="s">
        <v>142</v>
      </c>
      <c r="I5" s="85">
        <v>45309</v>
      </c>
      <c r="J5" s="85">
        <v>45381</v>
      </c>
      <c r="K5" s="90" t="s">
        <v>253</v>
      </c>
      <c r="L5" s="89" t="s">
        <v>157</v>
      </c>
      <c r="M5" s="89" t="s">
        <v>173</v>
      </c>
      <c r="N5" s="89" t="s">
        <v>3</v>
      </c>
      <c r="O5" s="89" t="s">
        <v>3</v>
      </c>
      <c r="P5" s="89" t="s">
        <v>120</v>
      </c>
      <c r="Q5" s="89" t="s">
        <v>128</v>
      </c>
      <c r="R5" s="89" t="s">
        <v>250</v>
      </c>
      <c r="S5" t="str">
        <f>VLOOKUP('PAI 2024 V2'!$C5,Datos!$F$1:$G$4,2,FALSE)</f>
        <v>VP</v>
      </c>
      <c r="T5" t="str">
        <f>VLOOKUP('PAI 2024 V2'!$D5,Datos!$M$1:$N$23,2,FALSE)</f>
        <v>Objetivo2</v>
      </c>
      <c r="U5" t="str">
        <f>VLOOKUP('PAI 2024 V2'!$E5,Datos!$O$1:$P$23,2,FALSE)</f>
        <v>Iniciativa2</v>
      </c>
    </row>
    <row r="6" spans="1:21" ht="207" customHeight="1">
      <c r="A6" s="87" t="s">
        <v>254</v>
      </c>
      <c r="B6" s="88" t="s">
        <v>140</v>
      </c>
      <c r="C6" s="89" t="s">
        <v>9</v>
      </c>
      <c r="D6" s="89" t="s">
        <v>16</v>
      </c>
      <c r="E6" s="89" t="s">
        <v>27</v>
      </c>
      <c r="F6" s="89" t="s">
        <v>29</v>
      </c>
      <c r="G6" s="90" t="s">
        <v>255</v>
      </c>
      <c r="H6" s="89" t="s">
        <v>142</v>
      </c>
      <c r="I6" s="85">
        <v>45309</v>
      </c>
      <c r="J6" s="85">
        <v>45657</v>
      </c>
      <c r="K6" s="90" t="s">
        <v>256</v>
      </c>
      <c r="L6" s="89" t="s">
        <v>157</v>
      </c>
      <c r="M6" s="89" t="s">
        <v>173</v>
      </c>
      <c r="N6" s="89" t="s">
        <v>3</v>
      </c>
      <c r="O6" s="89" t="s">
        <v>3</v>
      </c>
      <c r="P6" s="89" t="s">
        <v>120</v>
      </c>
      <c r="Q6" s="89" t="s">
        <v>138</v>
      </c>
      <c r="R6" s="89" t="s">
        <v>139</v>
      </c>
      <c r="S6" t="str">
        <f>VLOOKUP('PAI 2024 V2'!$C6,Datos!$F$1:$G$4,2,FALSE)</f>
        <v>MS</v>
      </c>
      <c r="T6" t="str">
        <f>VLOOKUP('PAI 2024 V2'!$D6,Datos!$M$1:$N$23,2,FALSE)</f>
        <v>Objetivo3</v>
      </c>
      <c r="U6" t="str">
        <f>VLOOKUP('PAI 2024 V2'!$E6,Datos!$O$1:$P$23,2,FALSE)</f>
        <v>Iniciativa3</v>
      </c>
    </row>
    <row r="7" spans="1:21" ht="130.5" customHeight="1">
      <c r="A7" s="87" t="s">
        <v>257</v>
      </c>
      <c r="B7" s="88" t="s">
        <v>140</v>
      </c>
      <c r="C7" s="89" t="s">
        <v>9</v>
      </c>
      <c r="D7" s="89" t="s">
        <v>22</v>
      </c>
      <c r="E7" s="89" t="s">
        <v>56</v>
      </c>
      <c r="F7" s="89" t="s">
        <v>58</v>
      </c>
      <c r="G7" s="90" t="s">
        <v>258</v>
      </c>
      <c r="H7" s="89" t="s">
        <v>88</v>
      </c>
      <c r="I7" s="85">
        <v>45293</v>
      </c>
      <c r="J7" s="85">
        <v>45657</v>
      </c>
      <c r="K7" s="90" t="s">
        <v>259</v>
      </c>
      <c r="L7" s="89" t="s">
        <v>157</v>
      </c>
      <c r="M7" s="89" t="s">
        <v>3</v>
      </c>
      <c r="N7" s="89" t="s">
        <v>3</v>
      </c>
      <c r="O7" s="89" t="s">
        <v>3</v>
      </c>
      <c r="P7" s="89" t="s">
        <v>3</v>
      </c>
      <c r="Q7" s="89" t="s">
        <v>138</v>
      </c>
      <c r="R7" s="89" t="s">
        <v>139</v>
      </c>
      <c r="S7" t="str">
        <f>VLOOKUP('PAI 2024 V2'!$C7,Datos!$F$1:$G$4,2,FALSE)</f>
        <v>MS</v>
      </c>
      <c r="T7" t="str">
        <f>VLOOKUP('PAI 2024 V2'!$D7,Datos!$M$1:$N$23,2,FALSE)</f>
        <v>Objetivo4</v>
      </c>
      <c r="U7" t="str">
        <f>VLOOKUP('PAI 2024 V2'!$E7,Datos!$O$1:$P$23,2,FALSE)</f>
        <v>Iniciativa8</v>
      </c>
    </row>
    <row r="8" spans="1:21" ht="130.5" customHeight="1">
      <c r="A8" s="87" t="s">
        <v>260</v>
      </c>
      <c r="B8" s="88" t="s">
        <v>140</v>
      </c>
      <c r="C8" s="89" t="s">
        <v>9</v>
      </c>
      <c r="D8" s="89" t="s">
        <v>30</v>
      </c>
      <c r="E8" s="89" t="s">
        <v>61</v>
      </c>
      <c r="F8" s="89" t="s">
        <v>65</v>
      </c>
      <c r="G8" s="90" t="s">
        <v>261</v>
      </c>
      <c r="H8" s="89" t="s">
        <v>142</v>
      </c>
      <c r="I8" s="85">
        <v>45309</v>
      </c>
      <c r="J8" s="85">
        <v>45657</v>
      </c>
      <c r="K8" s="90" t="s">
        <v>262</v>
      </c>
      <c r="L8" s="89" t="s">
        <v>157</v>
      </c>
      <c r="M8" s="89" t="s">
        <v>173</v>
      </c>
      <c r="N8" s="89" t="s">
        <v>3</v>
      </c>
      <c r="O8" s="89" t="s">
        <v>3</v>
      </c>
      <c r="P8" s="89" t="s">
        <v>120</v>
      </c>
      <c r="Q8" s="89" t="s">
        <v>138</v>
      </c>
      <c r="R8" s="89" t="s">
        <v>139</v>
      </c>
      <c r="S8" t="str">
        <f>VLOOKUP('PAI 2024 V2'!$C8,Datos!$F$1:$G$4,2,FALSE)</f>
        <v>MS</v>
      </c>
      <c r="T8" t="str">
        <f>VLOOKUP('PAI 2024 V2'!$D8,Datos!$M$1:$N$23,2,FALSE)</f>
        <v>Objetivo5</v>
      </c>
      <c r="U8" t="str">
        <f>VLOOKUP('PAI 2024 V2'!$E8,Datos!$O$1:$P$23,2,FALSE)</f>
        <v>Iniciativa9</v>
      </c>
    </row>
    <row r="9" spans="1:21" ht="130.5" customHeight="1">
      <c r="A9" s="87" t="s">
        <v>263</v>
      </c>
      <c r="B9" s="91" t="s">
        <v>153</v>
      </c>
      <c r="C9" s="89" t="s">
        <v>9</v>
      </c>
      <c r="D9" s="89" t="s">
        <v>22</v>
      </c>
      <c r="E9" s="89" t="s">
        <v>41</v>
      </c>
      <c r="F9" s="89" t="s">
        <v>43</v>
      </c>
      <c r="G9" s="90" t="s">
        <v>264</v>
      </c>
      <c r="H9" s="77" t="s">
        <v>155</v>
      </c>
      <c r="I9" s="92">
        <v>45295</v>
      </c>
      <c r="J9" s="92">
        <v>45657</v>
      </c>
      <c r="K9" s="93" t="s">
        <v>265</v>
      </c>
      <c r="L9" s="77" t="s">
        <v>157</v>
      </c>
      <c r="M9" s="77" t="s">
        <v>178</v>
      </c>
      <c r="N9" s="77" t="s">
        <v>181</v>
      </c>
      <c r="O9" s="77"/>
      <c r="P9" s="77" t="s">
        <v>3</v>
      </c>
      <c r="Q9" s="77" t="s">
        <v>128</v>
      </c>
      <c r="R9" s="77" t="s">
        <v>139</v>
      </c>
      <c r="S9" t="str">
        <f>VLOOKUP('PAI 2024 V2'!$C9,Datos!$F$1:$G$4,2,FALSE)</f>
        <v>MS</v>
      </c>
      <c r="T9" t="str">
        <f>VLOOKUP('PAI 2024 V2'!$D9,Datos!$M$1:$N$23,2,FALSE)</f>
        <v>Objetivo4</v>
      </c>
      <c r="U9" t="str">
        <f>VLOOKUP('PAI 2024 V2'!$E9,Datos!$O$1:$P$23,2,FALSE)</f>
        <v>Iniciativa5</v>
      </c>
    </row>
    <row r="10" spans="1:21" ht="130.5" customHeight="1">
      <c r="A10" s="87" t="s">
        <v>266</v>
      </c>
      <c r="B10" s="88" t="s">
        <v>88</v>
      </c>
      <c r="C10" s="89" t="s">
        <v>0</v>
      </c>
      <c r="D10" s="89" t="s">
        <v>2</v>
      </c>
      <c r="E10" s="89" t="s">
        <v>267</v>
      </c>
      <c r="F10" s="89" t="s">
        <v>7</v>
      </c>
      <c r="G10" s="90" t="s">
        <v>268</v>
      </c>
      <c r="H10" s="89" t="s">
        <v>88</v>
      </c>
      <c r="I10" s="85">
        <v>45293</v>
      </c>
      <c r="J10" s="85">
        <v>45636</v>
      </c>
      <c r="K10" s="90" t="s">
        <v>269</v>
      </c>
      <c r="L10" s="89" t="s">
        <v>157</v>
      </c>
      <c r="M10" s="89" t="s">
        <v>3</v>
      </c>
      <c r="N10" s="89" t="s">
        <v>3</v>
      </c>
      <c r="O10" s="89" t="s">
        <v>3</v>
      </c>
      <c r="P10" s="89" t="s">
        <v>3</v>
      </c>
      <c r="Q10" s="89" t="s">
        <v>138</v>
      </c>
      <c r="R10" s="89" t="s">
        <v>139</v>
      </c>
      <c r="S10" t="str">
        <f>VLOOKUP('PAI 2024 V2'!$C10,Datos!$F$1:$G$4,2,FALSE)</f>
        <v>VP</v>
      </c>
      <c r="T10" t="str">
        <f>VLOOKUP('PAI 2024 V2'!$D10,Datos!$M$1:$N$23,2,FALSE)</f>
        <v>Objetivo1</v>
      </c>
      <c r="U10" t="str">
        <f>VLOOKUP('PAI 2024 V2'!$E10,Datos!$O$1:$P$23,2,FALSE)</f>
        <v>Iniciativa1</v>
      </c>
    </row>
    <row r="11" spans="1:21" ht="130.5" customHeight="1">
      <c r="A11" s="87" t="s">
        <v>270</v>
      </c>
      <c r="B11" s="88" t="s">
        <v>117</v>
      </c>
      <c r="C11" s="89" t="s">
        <v>9</v>
      </c>
      <c r="D11" s="89" t="s">
        <v>16</v>
      </c>
      <c r="E11" s="89" t="s">
        <v>27</v>
      </c>
      <c r="F11" s="89" t="s">
        <v>32</v>
      </c>
      <c r="G11" s="90" t="s">
        <v>271</v>
      </c>
      <c r="H11" s="89" t="s">
        <v>119</v>
      </c>
      <c r="I11" s="85">
        <v>45323</v>
      </c>
      <c r="J11" s="85">
        <v>45657</v>
      </c>
      <c r="K11" s="90" t="s">
        <v>272</v>
      </c>
      <c r="L11" s="89" t="s">
        <v>157</v>
      </c>
      <c r="M11" s="89" t="s">
        <v>3</v>
      </c>
      <c r="N11" s="89" t="s">
        <v>3</v>
      </c>
      <c r="O11" s="89" t="s">
        <v>3</v>
      </c>
      <c r="P11" s="89" t="s">
        <v>3</v>
      </c>
      <c r="Q11" s="89" t="s">
        <v>128</v>
      </c>
      <c r="R11" s="89" t="s">
        <v>250</v>
      </c>
      <c r="S11" t="str">
        <f>VLOOKUP('PAI 2024 V2'!$C11,Datos!$F$1:$G$4,2,FALSE)</f>
        <v>MS</v>
      </c>
      <c r="T11" t="str">
        <f>VLOOKUP('PAI 2024 V2'!$D11,Datos!$M$1:$N$23,2,FALSE)</f>
        <v>Objetivo3</v>
      </c>
      <c r="U11" t="str">
        <f>VLOOKUP('PAI 2024 V2'!$E11,Datos!$O$1:$P$23,2,FALSE)</f>
        <v>Iniciativa3</v>
      </c>
    </row>
    <row r="12" spans="1:21" ht="130.5" customHeight="1">
      <c r="A12" s="87" t="s">
        <v>273</v>
      </c>
      <c r="B12" s="88" t="s">
        <v>117</v>
      </c>
      <c r="C12" s="89" t="s">
        <v>9</v>
      </c>
      <c r="D12" s="89" t="s">
        <v>30</v>
      </c>
      <c r="E12" s="89" t="s">
        <v>67</v>
      </c>
      <c r="F12" s="89" t="s">
        <v>69</v>
      </c>
      <c r="G12" s="90" t="s">
        <v>274</v>
      </c>
      <c r="H12" s="89" t="s">
        <v>119</v>
      </c>
      <c r="I12" s="85">
        <v>45323</v>
      </c>
      <c r="J12" s="85">
        <v>45657</v>
      </c>
      <c r="K12" s="90" t="s">
        <v>275</v>
      </c>
      <c r="L12" s="89" t="s">
        <v>157</v>
      </c>
      <c r="M12" s="89" t="s">
        <v>178</v>
      </c>
      <c r="N12" s="89" t="s">
        <v>178</v>
      </c>
      <c r="O12" s="89" t="s">
        <v>178</v>
      </c>
      <c r="P12" s="89"/>
      <c r="Q12" s="89" t="s">
        <v>128</v>
      </c>
      <c r="R12" s="89" t="s">
        <v>250</v>
      </c>
      <c r="S12" t="str">
        <f>VLOOKUP('PAI 2024 V2'!$C12,Datos!$F$1:$G$4,2,FALSE)</f>
        <v>MS</v>
      </c>
      <c r="T12" t="str">
        <f>VLOOKUP('PAI 2024 V2'!$D12,Datos!$M$1:$N$23,2,FALSE)</f>
        <v>Objetivo5</v>
      </c>
      <c r="U12" t="str">
        <f>VLOOKUP('PAI 2024 V2'!$E12,Datos!$O$1:$P$23,2,FALSE)</f>
        <v>Iniciativa10</v>
      </c>
    </row>
    <row r="13" spans="1:21" ht="130.5" customHeight="1">
      <c r="A13" s="87" t="s">
        <v>276</v>
      </c>
      <c r="B13" s="88" t="s">
        <v>117</v>
      </c>
      <c r="C13" s="89" t="s">
        <v>17</v>
      </c>
      <c r="D13" s="89" t="s">
        <v>39</v>
      </c>
      <c r="E13" s="89" t="s">
        <v>85</v>
      </c>
      <c r="F13" s="89" t="s">
        <v>87</v>
      </c>
      <c r="G13" s="90" t="s">
        <v>277</v>
      </c>
      <c r="H13" s="89" t="s">
        <v>119</v>
      </c>
      <c r="I13" s="85">
        <v>45292</v>
      </c>
      <c r="J13" s="85">
        <v>45657</v>
      </c>
      <c r="K13" s="90" t="s">
        <v>278</v>
      </c>
      <c r="L13" s="89" t="s">
        <v>152</v>
      </c>
      <c r="M13" s="89" t="s">
        <v>185</v>
      </c>
      <c r="N13" s="89" t="s">
        <v>3</v>
      </c>
      <c r="O13" s="89" t="s">
        <v>3</v>
      </c>
      <c r="P13" s="89" t="s">
        <v>3</v>
      </c>
      <c r="Q13" s="89" t="s">
        <v>133</v>
      </c>
      <c r="R13" s="89" t="s">
        <v>250</v>
      </c>
      <c r="S13" t="str">
        <f>VLOOKUP('PAI 2024 V2'!$C13,Datos!$F$1:$G$4,2,FALSE)</f>
        <v>DO</v>
      </c>
      <c r="T13" t="str">
        <f>VLOOKUP('PAI 2024 V2'!$D13,Datos!$M$1:$N$23,2,FALSE)</f>
        <v>Objetivo7</v>
      </c>
      <c r="U13" t="str">
        <f>VLOOKUP('PAI 2024 V2'!$E13,Datos!$O$1:$P$23,2,FALSE)</f>
        <v>Iniciativa14</v>
      </c>
    </row>
    <row r="14" spans="1:21" ht="130.5" customHeight="1">
      <c r="A14" s="87" t="s">
        <v>279</v>
      </c>
      <c r="B14" s="88" t="s">
        <v>117</v>
      </c>
      <c r="C14" s="89" t="s">
        <v>17</v>
      </c>
      <c r="D14" s="89" t="s">
        <v>39</v>
      </c>
      <c r="E14" s="89" t="s">
        <v>91</v>
      </c>
      <c r="F14" s="89" t="s">
        <v>93</v>
      </c>
      <c r="G14" s="90" t="s">
        <v>280</v>
      </c>
      <c r="H14" s="89" t="s">
        <v>119</v>
      </c>
      <c r="I14" s="85">
        <v>45323</v>
      </c>
      <c r="J14" s="85">
        <v>45473</v>
      </c>
      <c r="K14" s="90" t="s">
        <v>281</v>
      </c>
      <c r="L14" s="89" t="s">
        <v>157</v>
      </c>
      <c r="M14" s="89" t="s">
        <v>178</v>
      </c>
      <c r="N14" s="89" t="s">
        <v>3</v>
      </c>
      <c r="O14" s="89" t="s">
        <v>3</v>
      </c>
      <c r="P14" s="89" t="s">
        <v>3</v>
      </c>
      <c r="Q14" s="89" t="s">
        <v>128</v>
      </c>
      <c r="R14" s="89" t="s">
        <v>250</v>
      </c>
      <c r="S14" t="str">
        <f>VLOOKUP('PAI 2024 V2'!$C14,Datos!$F$1:$G$4,2,FALSE)</f>
        <v>DO</v>
      </c>
      <c r="T14" t="str">
        <f>VLOOKUP('PAI 2024 V2'!$D14,Datos!$M$1:$N$23,2,FALSE)</f>
        <v>Objetivo7</v>
      </c>
      <c r="U14" t="str">
        <f>VLOOKUP('PAI 2024 V2'!$E14,Datos!$O$1:$P$23,2,FALSE)</f>
        <v>Iniciativa15</v>
      </c>
    </row>
    <row r="15" spans="1:21" ht="130.5" customHeight="1">
      <c r="A15" s="87" t="s">
        <v>282</v>
      </c>
      <c r="B15" s="88" t="s">
        <v>117</v>
      </c>
      <c r="C15" s="89" t="s">
        <v>17</v>
      </c>
      <c r="D15" s="89" t="s">
        <v>39</v>
      </c>
      <c r="E15" s="89" t="s">
        <v>91</v>
      </c>
      <c r="F15" s="89" t="s">
        <v>93</v>
      </c>
      <c r="G15" s="90" t="s">
        <v>283</v>
      </c>
      <c r="H15" s="89" t="s">
        <v>119</v>
      </c>
      <c r="I15" s="85">
        <v>45323</v>
      </c>
      <c r="J15" s="85">
        <v>45473</v>
      </c>
      <c r="K15" s="90" t="s">
        <v>284</v>
      </c>
      <c r="L15" s="89" t="s">
        <v>157</v>
      </c>
      <c r="M15" s="89" t="s">
        <v>178</v>
      </c>
      <c r="N15" s="89" t="s">
        <v>178</v>
      </c>
      <c r="O15" s="89" t="s">
        <v>178</v>
      </c>
      <c r="P15" s="89" t="s">
        <v>3</v>
      </c>
      <c r="Q15" s="89" t="s">
        <v>128</v>
      </c>
      <c r="R15" s="89" t="s">
        <v>250</v>
      </c>
      <c r="S15" t="str">
        <f>VLOOKUP('PAI 2024 V2'!$C15,Datos!$F$1:$G$4,2,FALSE)</f>
        <v>DO</v>
      </c>
      <c r="T15" t="str">
        <f>VLOOKUP('PAI 2024 V2'!$D15,Datos!$M$1:$N$23,2,FALSE)</f>
        <v>Objetivo7</v>
      </c>
      <c r="U15" t="str">
        <f>VLOOKUP('PAI 2024 V2'!$E15,Datos!$O$1:$P$23,2,FALSE)</f>
        <v>Iniciativa15</v>
      </c>
    </row>
    <row r="16" spans="1:21" ht="130.5" customHeight="1">
      <c r="A16" s="87" t="s">
        <v>285</v>
      </c>
      <c r="B16" s="88" t="s">
        <v>117</v>
      </c>
      <c r="C16" s="89" t="s">
        <v>17</v>
      </c>
      <c r="D16" s="89" t="s">
        <v>39</v>
      </c>
      <c r="E16" s="89" t="s">
        <v>91</v>
      </c>
      <c r="F16" s="89" t="s">
        <v>93</v>
      </c>
      <c r="G16" s="90" t="s">
        <v>286</v>
      </c>
      <c r="H16" s="89" t="s">
        <v>119</v>
      </c>
      <c r="I16" s="85">
        <v>45323</v>
      </c>
      <c r="J16" s="85">
        <v>45657</v>
      </c>
      <c r="K16" s="90" t="s">
        <v>287</v>
      </c>
      <c r="L16" s="89" t="s">
        <v>157</v>
      </c>
      <c r="M16" s="89" t="s">
        <v>3</v>
      </c>
      <c r="N16" s="89" t="s">
        <v>3</v>
      </c>
      <c r="O16" s="89" t="s">
        <v>3</v>
      </c>
      <c r="P16" s="89" t="s">
        <v>3</v>
      </c>
      <c r="Q16" s="89" t="s">
        <v>128</v>
      </c>
      <c r="R16" s="89" t="s">
        <v>250</v>
      </c>
      <c r="S16" t="str">
        <f>VLOOKUP('PAI 2024 V2'!$C16,Datos!$F$1:$G$4,2,FALSE)</f>
        <v>DO</v>
      </c>
      <c r="T16" t="str">
        <f>VLOOKUP('PAI 2024 V2'!$D16,Datos!$M$1:$N$23,2,FALSE)</f>
        <v>Objetivo7</v>
      </c>
      <c r="U16" t="str">
        <f>VLOOKUP('PAI 2024 V2'!$E16,Datos!$O$1:$P$23,2,FALSE)</f>
        <v>Iniciativa15</v>
      </c>
    </row>
    <row r="17" spans="1:21" ht="130.5" customHeight="1">
      <c r="A17" s="87" t="s">
        <v>288</v>
      </c>
      <c r="B17" s="88" t="s">
        <v>125</v>
      </c>
      <c r="C17" s="89" t="s">
        <v>17</v>
      </c>
      <c r="D17" s="89" t="s">
        <v>33</v>
      </c>
      <c r="E17" s="89" t="s">
        <v>289</v>
      </c>
      <c r="F17" s="89" t="s">
        <v>78</v>
      </c>
      <c r="G17" s="90" t="s">
        <v>290</v>
      </c>
      <c r="H17" s="89" t="s">
        <v>127</v>
      </c>
      <c r="I17" s="85">
        <v>45292</v>
      </c>
      <c r="J17" s="85">
        <v>45657</v>
      </c>
      <c r="K17" s="90" t="s">
        <v>291</v>
      </c>
      <c r="L17" s="89" t="s">
        <v>157</v>
      </c>
      <c r="M17" s="89" t="s">
        <v>174</v>
      </c>
      <c r="N17" s="89" t="s">
        <v>3</v>
      </c>
      <c r="O17" s="89" t="s">
        <v>3</v>
      </c>
      <c r="P17" s="89" t="s">
        <v>3</v>
      </c>
      <c r="Q17" s="89" t="s">
        <v>138</v>
      </c>
      <c r="R17" s="89" t="s">
        <v>139</v>
      </c>
      <c r="S17" t="str">
        <f>VLOOKUP('PAI 2024 V2'!$C17,Datos!$F$1:$G$4,2,FALSE)</f>
        <v>DO</v>
      </c>
      <c r="T17" t="str">
        <f>VLOOKUP('PAI 2024 V2'!$D17,Datos!$M$1:$N$23,2,FALSE)</f>
        <v>Objetivo6</v>
      </c>
      <c r="U17" t="str">
        <f>VLOOKUP('PAI 2024 V2'!$E17,Datos!$O$1:$P$23,2,FALSE)</f>
        <v>Iniciativa12</v>
      </c>
    </row>
    <row r="18" spans="1:21" ht="130.5" customHeight="1">
      <c r="A18" s="87" t="s">
        <v>292</v>
      </c>
      <c r="B18" s="88" t="s">
        <v>125</v>
      </c>
      <c r="C18" s="89" t="s">
        <v>17</v>
      </c>
      <c r="D18" s="89" t="s">
        <v>33</v>
      </c>
      <c r="E18" s="89" t="s">
        <v>289</v>
      </c>
      <c r="F18" s="89" t="s">
        <v>78</v>
      </c>
      <c r="G18" s="90" t="s">
        <v>293</v>
      </c>
      <c r="H18" s="89" t="s">
        <v>127</v>
      </c>
      <c r="I18" s="85">
        <v>45306</v>
      </c>
      <c r="J18" s="85">
        <v>45657</v>
      </c>
      <c r="K18" s="90" t="s">
        <v>294</v>
      </c>
      <c r="L18" s="89" t="s">
        <v>157</v>
      </c>
      <c r="M18" s="89" t="s">
        <v>173</v>
      </c>
      <c r="N18" s="89" t="s">
        <v>3</v>
      </c>
      <c r="O18" s="89" t="s">
        <v>3</v>
      </c>
      <c r="P18" s="89" t="s">
        <v>3</v>
      </c>
      <c r="Q18" s="89" t="s">
        <v>133</v>
      </c>
      <c r="R18" s="89" t="s">
        <v>250</v>
      </c>
      <c r="S18" t="str">
        <f>VLOOKUP('PAI 2024 V2'!$C18,Datos!$F$1:$G$4,2,FALSE)</f>
        <v>DO</v>
      </c>
      <c r="T18" t="str">
        <f>VLOOKUP('PAI 2024 V2'!$D18,Datos!$M$1:$N$23,2,FALSE)</f>
        <v>Objetivo6</v>
      </c>
      <c r="U18" t="str">
        <f>VLOOKUP('PAI 2024 V2'!$E18,Datos!$O$1:$P$23,2,FALSE)</f>
        <v>Iniciativa12</v>
      </c>
    </row>
    <row r="19" spans="1:21" ht="130.5" customHeight="1">
      <c r="A19" s="87" t="s">
        <v>295</v>
      </c>
      <c r="B19" s="88" t="s">
        <v>125</v>
      </c>
      <c r="C19" s="89" t="s">
        <v>17</v>
      </c>
      <c r="D19" s="89" t="s">
        <v>39</v>
      </c>
      <c r="E19" s="89" t="s">
        <v>85</v>
      </c>
      <c r="F19" s="89" t="s">
        <v>87</v>
      </c>
      <c r="G19" s="90" t="s">
        <v>296</v>
      </c>
      <c r="H19" s="89" t="s">
        <v>88</v>
      </c>
      <c r="I19" s="85">
        <v>45293</v>
      </c>
      <c r="J19" s="85">
        <v>45657</v>
      </c>
      <c r="K19" s="90" t="s">
        <v>297</v>
      </c>
      <c r="L19" s="89" t="s">
        <v>157</v>
      </c>
      <c r="M19" s="89" t="s">
        <v>173</v>
      </c>
      <c r="N19" s="89" t="s">
        <v>187</v>
      </c>
      <c r="O19" s="89" t="s">
        <v>3</v>
      </c>
      <c r="P19" s="89" t="s">
        <v>3</v>
      </c>
      <c r="Q19" s="89" t="s">
        <v>133</v>
      </c>
      <c r="R19" s="89" t="s">
        <v>250</v>
      </c>
      <c r="S19" t="str">
        <f>VLOOKUP('PAI 2024 V2'!$C19,Datos!$F$1:$G$4,2,FALSE)</f>
        <v>DO</v>
      </c>
      <c r="T19" t="str">
        <f>VLOOKUP('PAI 2024 V2'!$D19,Datos!$M$1:$N$23,2,FALSE)</f>
        <v>Objetivo7</v>
      </c>
      <c r="U19" t="str">
        <f>VLOOKUP('PAI 2024 V2'!$E19,Datos!$O$1:$P$23,2,FALSE)</f>
        <v>Iniciativa14</v>
      </c>
    </row>
    <row r="20" spans="1:21" ht="130.5" customHeight="1">
      <c r="A20" s="87" t="s">
        <v>298</v>
      </c>
      <c r="B20" s="88" t="s">
        <v>125</v>
      </c>
      <c r="C20" s="89" t="s">
        <v>17</v>
      </c>
      <c r="D20" s="89" t="s">
        <v>39</v>
      </c>
      <c r="E20" s="89" t="s">
        <v>85</v>
      </c>
      <c r="F20" s="89" t="s">
        <v>87</v>
      </c>
      <c r="G20" s="90" t="s">
        <v>299</v>
      </c>
      <c r="H20" s="89" t="s">
        <v>127</v>
      </c>
      <c r="I20" s="85">
        <v>45323</v>
      </c>
      <c r="J20" s="85">
        <v>45595</v>
      </c>
      <c r="K20" s="90" t="s">
        <v>300</v>
      </c>
      <c r="L20" s="89" t="s">
        <v>157</v>
      </c>
      <c r="M20" s="89" t="s">
        <v>3</v>
      </c>
      <c r="N20" s="89" t="s">
        <v>3</v>
      </c>
      <c r="O20" s="89" t="s">
        <v>3</v>
      </c>
      <c r="P20" s="89" t="s">
        <v>3</v>
      </c>
      <c r="Q20" s="89" t="s">
        <v>133</v>
      </c>
      <c r="R20" s="89" t="s">
        <v>250</v>
      </c>
      <c r="S20" t="str">
        <f>VLOOKUP('PAI 2024 V2'!$C20,Datos!$F$1:$G$4,2,FALSE)</f>
        <v>DO</v>
      </c>
      <c r="T20" t="str">
        <f>VLOOKUP('PAI 2024 V2'!$D20,Datos!$M$1:$N$23,2,FALSE)</f>
        <v>Objetivo7</v>
      </c>
      <c r="U20" t="str">
        <f>VLOOKUP('PAI 2024 V2'!$E20,Datos!$O$1:$P$23,2,FALSE)</f>
        <v>Iniciativa14</v>
      </c>
    </row>
    <row r="21" spans="1:21" ht="130.5" customHeight="1">
      <c r="A21" s="87" t="s">
        <v>301</v>
      </c>
      <c r="B21" s="88" t="s">
        <v>125</v>
      </c>
      <c r="C21" s="89" t="s">
        <v>17</v>
      </c>
      <c r="D21" s="89" t="s">
        <v>39</v>
      </c>
      <c r="E21" s="89" t="s">
        <v>97</v>
      </c>
      <c r="F21" s="89" t="s">
        <v>103</v>
      </c>
      <c r="G21" s="90" t="s">
        <v>302</v>
      </c>
      <c r="H21" s="89" t="s">
        <v>127</v>
      </c>
      <c r="I21" s="85">
        <v>45323</v>
      </c>
      <c r="J21" s="85">
        <v>45657</v>
      </c>
      <c r="K21" s="90" t="s">
        <v>303</v>
      </c>
      <c r="L21" s="89" t="s">
        <v>157</v>
      </c>
      <c r="M21" s="89" t="s">
        <v>3</v>
      </c>
      <c r="N21" s="89" t="s">
        <v>3</v>
      </c>
      <c r="O21" s="89" t="s">
        <v>3</v>
      </c>
      <c r="P21" s="89" t="s">
        <v>3</v>
      </c>
      <c r="Q21" s="89" t="s">
        <v>128</v>
      </c>
      <c r="R21" s="89" t="s">
        <v>250</v>
      </c>
      <c r="S21" t="str">
        <f>VLOOKUP('PAI 2024 V2'!$C21,Datos!$F$1:$G$4,2,FALSE)</f>
        <v>DO</v>
      </c>
      <c r="T21" t="str">
        <f>VLOOKUP('PAI 2024 V2'!$D21,Datos!$M$1:$N$23,2,FALSE)</f>
        <v>Objetivo7</v>
      </c>
      <c r="U21" t="str">
        <f>VLOOKUP('PAI 2024 V2'!$E21,Datos!$O$1:$P$23,2,FALSE)</f>
        <v>Iniciativa16</v>
      </c>
    </row>
    <row r="22" spans="1:21" ht="130.5" customHeight="1">
      <c r="A22" s="87" t="s">
        <v>304</v>
      </c>
      <c r="B22" s="88" t="s">
        <v>125</v>
      </c>
      <c r="C22" s="89" t="s">
        <v>17</v>
      </c>
      <c r="D22" s="89" t="s">
        <v>39</v>
      </c>
      <c r="E22" s="89" t="s">
        <v>81</v>
      </c>
      <c r="F22" s="89" t="s">
        <v>83</v>
      </c>
      <c r="G22" s="90" t="s">
        <v>305</v>
      </c>
      <c r="H22" s="89" t="s">
        <v>127</v>
      </c>
      <c r="I22" s="85">
        <v>45306</v>
      </c>
      <c r="J22" s="85">
        <v>45657</v>
      </c>
      <c r="K22" s="90" t="s">
        <v>306</v>
      </c>
      <c r="L22" s="89" t="s">
        <v>157</v>
      </c>
      <c r="M22" s="89" t="s">
        <v>3</v>
      </c>
      <c r="N22" s="89" t="s">
        <v>3</v>
      </c>
      <c r="O22" s="89" t="s">
        <v>3</v>
      </c>
      <c r="P22" s="89" t="s">
        <v>3</v>
      </c>
      <c r="Q22" s="89" t="s">
        <v>133</v>
      </c>
      <c r="R22" s="89" t="s">
        <v>250</v>
      </c>
      <c r="S22" t="str">
        <f>VLOOKUP('PAI 2024 V2'!$C22,Datos!$F$1:$G$4,2,FALSE)</f>
        <v>DO</v>
      </c>
      <c r="T22" t="str">
        <f>VLOOKUP('PAI 2024 V2'!$D22,Datos!$M$1:$N$23,2,FALSE)</f>
        <v>Objetivo7</v>
      </c>
      <c r="U22" t="str">
        <f>VLOOKUP('PAI 2024 V2'!$E22,Datos!$O$1:$P$23,2,FALSE)</f>
        <v>Iniciativa13</v>
      </c>
    </row>
    <row r="23" spans="1:21" ht="130.5" customHeight="1">
      <c r="A23" s="87" t="s">
        <v>307</v>
      </c>
      <c r="B23" s="88" t="s">
        <v>125</v>
      </c>
      <c r="C23" s="89" t="s">
        <v>17</v>
      </c>
      <c r="D23" s="89" t="s">
        <v>39</v>
      </c>
      <c r="E23" s="89" t="s">
        <v>81</v>
      </c>
      <c r="F23" s="89" t="s">
        <v>83</v>
      </c>
      <c r="G23" s="90" t="s">
        <v>308</v>
      </c>
      <c r="H23" s="89" t="s">
        <v>127</v>
      </c>
      <c r="I23" s="85">
        <v>45306</v>
      </c>
      <c r="J23" s="85">
        <v>45657</v>
      </c>
      <c r="K23" s="90" t="s">
        <v>309</v>
      </c>
      <c r="L23" s="89" t="s">
        <v>157</v>
      </c>
      <c r="M23" s="89" t="s">
        <v>3</v>
      </c>
      <c r="N23" s="89" t="s">
        <v>3</v>
      </c>
      <c r="O23" s="89" t="s">
        <v>3</v>
      </c>
      <c r="P23" s="89" t="s">
        <v>3</v>
      </c>
      <c r="Q23" s="89" t="s">
        <v>133</v>
      </c>
      <c r="R23" s="89" t="s">
        <v>250</v>
      </c>
      <c r="S23" t="str">
        <f>VLOOKUP('PAI 2024 V2'!$C23,Datos!$F$1:$G$4,2,FALSE)</f>
        <v>DO</v>
      </c>
      <c r="T23" t="str">
        <f>VLOOKUP('PAI 2024 V2'!$D23,Datos!$M$1:$N$23,2,FALSE)</f>
        <v>Objetivo7</v>
      </c>
      <c r="U23" t="str">
        <f>VLOOKUP('PAI 2024 V2'!$E23,Datos!$O$1:$P$23,2,FALSE)</f>
        <v>Iniciativa13</v>
      </c>
    </row>
    <row r="24" spans="1:21" ht="130.5" customHeight="1">
      <c r="A24" s="87" t="s">
        <v>310</v>
      </c>
      <c r="B24" s="88" t="s">
        <v>125</v>
      </c>
      <c r="C24" s="89" t="s">
        <v>17</v>
      </c>
      <c r="D24" s="89" t="s">
        <v>39</v>
      </c>
      <c r="E24" s="89" t="s">
        <v>81</v>
      </c>
      <c r="F24" s="89" t="s">
        <v>83</v>
      </c>
      <c r="G24" s="90" t="s">
        <v>311</v>
      </c>
      <c r="H24" s="89" t="s">
        <v>127</v>
      </c>
      <c r="I24" s="85">
        <v>45306</v>
      </c>
      <c r="J24" s="85">
        <v>45657</v>
      </c>
      <c r="K24" s="90" t="s">
        <v>312</v>
      </c>
      <c r="L24" s="89" t="s">
        <v>157</v>
      </c>
      <c r="M24" s="89" t="s">
        <v>3</v>
      </c>
      <c r="N24" s="89" t="s">
        <v>3</v>
      </c>
      <c r="O24" s="89" t="s">
        <v>3</v>
      </c>
      <c r="P24" s="89" t="s">
        <v>3</v>
      </c>
      <c r="Q24" s="89" t="s">
        <v>133</v>
      </c>
      <c r="R24" s="89" t="s">
        <v>250</v>
      </c>
      <c r="S24" t="str">
        <f>VLOOKUP('PAI 2024 V2'!$C24,Datos!$F$1:$G$4,2,FALSE)</f>
        <v>DO</v>
      </c>
      <c r="T24" t="str">
        <f>VLOOKUP('PAI 2024 V2'!$D24,Datos!$M$1:$N$23,2,FALSE)</f>
        <v>Objetivo7</v>
      </c>
      <c r="U24" t="str">
        <f>VLOOKUP('PAI 2024 V2'!$E24,Datos!$O$1:$P$23,2,FALSE)</f>
        <v>Iniciativa13</v>
      </c>
    </row>
    <row r="25" spans="1:21" ht="130.5" customHeight="1">
      <c r="A25" s="87" t="s">
        <v>313</v>
      </c>
      <c r="B25" s="88" t="s">
        <v>125</v>
      </c>
      <c r="C25" s="89" t="s">
        <v>17</v>
      </c>
      <c r="D25" s="89" t="s">
        <v>39</v>
      </c>
      <c r="E25" s="89" t="s">
        <v>97</v>
      </c>
      <c r="F25" s="89" t="s">
        <v>99</v>
      </c>
      <c r="G25" s="90" t="s">
        <v>314</v>
      </c>
      <c r="H25" s="89" t="s">
        <v>127</v>
      </c>
      <c r="I25" s="85">
        <v>45323</v>
      </c>
      <c r="J25" s="85">
        <v>45657</v>
      </c>
      <c r="K25" s="90" t="s">
        <v>315</v>
      </c>
      <c r="L25" s="89" t="s">
        <v>157</v>
      </c>
      <c r="M25" s="89" t="s">
        <v>3</v>
      </c>
      <c r="N25" s="89" t="s">
        <v>3</v>
      </c>
      <c r="O25" s="89" t="s">
        <v>3</v>
      </c>
      <c r="P25" s="89" t="s">
        <v>3</v>
      </c>
      <c r="Q25" s="89" t="s">
        <v>128</v>
      </c>
      <c r="R25" s="89" t="s">
        <v>250</v>
      </c>
      <c r="S25" t="str">
        <f>VLOOKUP('PAI 2024 V2'!$C25,Datos!$F$1:$G$4,2,FALSE)</f>
        <v>DO</v>
      </c>
      <c r="T25" t="str">
        <f>VLOOKUP('PAI 2024 V2'!$D25,Datos!$M$1:$N$23,2,FALSE)</f>
        <v>Objetivo7</v>
      </c>
      <c r="U25" t="str">
        <f>VLOOKUP('PAI 2024 V2'!$E25,Datos!$O$1:$P$23,2,FALSE)</f>
        <v>Iniciativa16</v>
      </c>
    </row>
    <row r="26" spans="1:21" ht="130.5" customHeight="1">
      <c r="A26" s="87" t="s">
        <v>316</v>
      </c>
      <c r="B26" s="88" t="s">
        <v>125</v>
      </c>
      <c r="C26" s="89" t="s">
        <v>23</v>
      </c>
      <c r="D26" s="89" t="s">
        <v>44</v>
      </c>
      <c r="E26" s="89" t="s">
        <v>109</v>
      </c>
      <c r="F26" s="89" t="s">
        <v>111</v>
      </c>
      <c r="G26" s="90" t="s">
        <v>317</v>
      </c>
      <c r="H26" s="89" t="s">
        <v>127</v>
      </c>
      <c r="I26" s="85">
        <v>45323</v>
      </c>
      <c r="J26" s="85">
        <v>45595</v>
      </c>
      <c r="K26" s="90" t="s">
        <v>318</v>
      </c>
      <c r="L26" s="89" t="s">
        <v>157</v>
      </c>
      <c r="M26" s="89" t="s">
        <v>3</v>
      </c>
      <c r="N26" s="89" t="s">
        <v>3</v>
      </c>
      <c r="O26" s="89" t="s">
        <v>3</v>
      </c>
      <c r="P26" s="89" t="s">
        <v>3</v>
      </c>
      <c r="Q26" s="89" t="s">
        <v>128</v>
      </c>
      <c r="R26" s="89" t="s">
        <v>250</v>
      </c>
      <c r="S26" t="str">
        <f>VLOOKUP('PAI 2024 V2'!$C26,Datos!$F$1:$G$4,2,FALSE)</f>
        <v>FI</v>
      </c>
      <c r="T26" t="str">
        <f>VLOOKUP('PAI 2024 V2'!$D26,Datos!$M$1:$N$23,2,FALSE)</f>
        <v>Objetivo8</v>
      </c>
      <c r="U26" t="str">
        <f>VLOOKUP('PAI 2024 V2'!$E26,Datos!$O$1:$P$23,2,FALSE)</f>
        <v>Iniciativa17</v>
      </c>
    </row>
    <row r="27" spans="1:21" ht="130.5" customHeight="1">
      <c r="A27" s="87" t="s">
        <v>319</v>
      </c>
      <c r="B27" s="88" t="s">
        <v>125</v>
      </c>
      <c r="C27" s="89" t="s">
        <v>23</v>
      </c>
      <c r="D27" s="89" t="s">
        <v>44</v>
      </c>
      <c r="E27" s="89" t="s">
        <v>109</v>
      </c>
      <c r="F27" s="89" t="s">
        <v>116</v>
      </c>
      <c r="G27" s="90" t="s">
        <v>320</v>
      </c>
      <c r="H27" s="89" t="s">
        <v>127</v>
      </c>
      <c r="I27" s="85">
        <v>45323</v>
      </c>
      <c r="J27" s="85">
        <v>45595</v>
      </c>
      <c r="K27" s="90" t="s">
        <v>321</v>
      </c>
      <c r="L27" s="89" t="s">
        <v>157</v>
      </c>
      <c r="M27" s="89" t="s">
        <v>3</v>
      </c>
      <c r="N27" s="89" t="s">
        <v>3</v>
      </c>
      <c r="O27" s="89" t="s">
        <v>3</v>
      </c>
      <c r="P27" s="89" t="s">
        <v>3</v>
      </c>
      <c r="Q27" s="89" t="s">
        <v>128</v>
      </c>
      <c r="R27" s="89" t="s">
        <v>250</v>
      </c>
      <c r="S27" t="str">
        <f>VLOOKUP('PAI 2024 V2'!$C27,Datos!$F$1:$G$4,2,FALSE)</f>
        <v>FI</v>
      </c>
      <c r="T27" t="str">
        <f>VLOOKUP('PAI 2024 V2'!$D27,Datos!$M$1:$N$23,2,FALSE)</f>
        <v>Objetivo8</v>
      </c>
      <c r="U27" t="str">
        <f>VLOOKUP('PAI 2024 V2'!$E27,Datos!$O$1:$P$23,2,FALSE)</f>
        <v>Iniciativa17</v>
      </c>
    </row>
    <row r="28" spans="1:21" ht="130.5" customHeight="1">
      <c r="A28" s="87" t="s">
        <v>322</v>
      </c>
      <c r="B28" s="88" t="s">
        <v>125</v>
      </c>
      <c r="C28" s="89" t="s">
        <v>23</v>
      </c>
      <c r="D28" s="89" t="s">
        <v>44</v>
      </c>
      <c r="E28" s="89" t="s">
        <v>109</v>
      </c>
      <c r="F28" s="89" t="s">
        <v>116</v>
      </c>
      <c r="G28" s="90" t="s">
        <v>323</v>
      </c>
      <c r="H28" s="89" t="s">
        <v>127</v>
      </c>
      <c r="I28" s="85">
        <v>45323</v>
      </c>
      <c r="J28" s="85">
        <v>45473</v>
      </c>
      <c r="K28" s="90" t="s">
        <v>324</v>
      </c>
      <c r="L28" s="89" t="s">
        <v>157</v>
      </c>
      <c r="M28" s="89" t="s">
        <v>3</v>
      </c>
      <c r="N28" s="89" t="s">
        <v>3</v>
      </c>
      <c r="O28" s="89" t="s">
        <v>3</v>
      </c>
      <c r="P28" s="89" t="s">
        <v>3</v>
      </c>
      <c r="Q28" s="89" t="s">
        <v>133</v>
      </c>
      <c r="R28" s="89" t="s">
        <v>250</v>
      </c>
      <c r="S28" t="str">
        <f>VLOOKUP('PAI 2024 V2'!$C28,Datos!$F$1:$G$4,2,FALSE)</f>
        <v>FI</v>
      </c>
      <c r="T28" t="str">
        <f>VLOOKUP('PAI 2024 V2'!$D28,Datos!$M$1:$N$23,2,FALSE)</f>
        <v>Objetivo8</v>
      </c>
      <c r="U28" t="str">
        <f>VLOOKUP('PAI 2024 V2'!$E28,Datos!$O$1:$P$23,2,FALSE)</f>
        <v>Iniciativa17</v>
      </c>
    </row>
    <row r="29" spans="1:21" ht="130.5" customHeight="1">
      <c r="A29" s="87" t="s">
        <v>325</v>
      </c>
      <c r="B29" s="88" t="s">
        <v>125</v>
      </c>
      <c r="C29" s="89" t="s">
        <v>23</v>
      </c>
      <c r="D29" s="89" t="s">
        <v>44</v>
      </c>
      <c r="E29" s="89" t="s">
        <v>109</v>
      </c>
      <c r="F29" s="89" t="s">
        <v>116</v>
      </c>
      <c r="G29" s="90" t="s">
        <v>326</v>
      </c>
      <c r="H29" s="89" t="s">
        <v>127</v>
      </c>
      <c r="I29" s="85">
        <v>45323</v>
      </c>
      <c r="J29" s="85">
        <v>45473</v>
      </c>
      <c r="K29" s="90" t="s">
        <v>327</v>
      </c>
      <c r="L29" s="89" t="s">
        <v>157</v>
      </c>
      <c r="M29" s="89" t="s">
        <v>3</v>
      </c>
      <c r="N29" s="89" t="s">
        <v>3</v>
      </c>
      <c r="O29" s="89" t="s">
        <v>3</v>
      </c>
      <c r="P29" s="89" t="s">
        <v>3</v>
      </c>
      <c r="Q29" s="89" t="s">
        <v>133</v>
      </c>
      <c r="R29" s="89" t="s">
        <v>250</v>
      </c>
      <c r="S29" t="str">
        <f>VLOOKUP('PAI 2024 V2'!$C29,Datos!$F$1:$G$4,2,FALSE)</f>
        <v>FI</v>
      </c>
      <c r="T29" t="str">
        <f>VLOOKUP('PAI 2024 V2'!$D29,Datos!$M$1:$N$23,2,FALSE)</f>
        <v>Objetivo8</v>
      </c>
      <c r="U29" t="str">
        <f>VLOOKUP('PAI 2024 V2'!$E29,Datos!$O$1:$P$23,2,FALSE)</f>
        <v>Iniciativa17</v>
      </c>
    </row>
    <row r="30" spans="1:21" ht="130.5" customHeight="1">
      <c r="A30" s="87" t="s">
        <v>328</v>
      </c>
      <c r="B30" s="88" t="s">
        <v>125</v>
      </c>
      <c r="C30" s="89" t="s">
        <v>17</v>
      </c>
      <c r="D30" s="89" t="s">
        <v>39</v>
      </c>
      <c r="E30" s="89" t="s">
        <v>85</v>
      </c>
      <c r="F30" s="89" t="s">
        <v>87</v>
      </c>
      <c r="G30" s="90" t="s">
        <v>329</v>
      </c>
      <c r="H30" s="89" t="s">
        <v>127</v>
      </c>
      <c r="I30" s="85">
        <v>45292</v>
      </c>
      <c r="J30" s="85">
        <v>45657</v>
      </c>
      <c r="K30" s="90" t="s">
        <v>330</v>
      </c>
      <c r="L30" s="89" t="s">
        <v>157</v>
      </c>
      <c r="M30" s="89" t="s">
        <v>184</v>
      </c>
      <c r="N30" s="89" t="s">
        <v>183</v>
      </c>
      <c r="O30" s="89"/>
      <c r="P30" s="89" t="s">
        <v>84</v>
      </c>
      <c r="Q30" s="89" t="s">
        <v>128</v>
      </c>
      <c r="R30" s="89" t="s">
        <v>250</v>
      </c>
      <c r="S30" t="str">
        <f>VLOOKUP('PAI 2024 V2'!$C30,Datos!$F$1:$G$4,2,FALSE)</f>
        <v>DO</v>
      </c>
      <c r="T30" t="str">
        <f>VLOOKUP('PAI 2024 V2'!$D30,Datos!$M$1:$N$23,2,FALSE)</f>
        <v>Objetivo7</v>
      </c>
      <c r="U30" t="str">
        <f>VLOOKUP('PAI 2024 V2'!$E30,Datos!$O$1:$P$23,2,FALSE)</f>
        <v>Iniciativa14</v>
      </c>
    </row>
    <row r="31" spans="1:21" ht="130.5" customHeight="1">
      <c r="A31" s="87" t="s">
        <v>331</v>
      </c>
      <c r="B31" s="88" t="s">
        <v>125</v>
      </c>
      <c r="C31" s="89" t="s">
        <v>17</v>
      </c>
      <c r="D31" s="89" t="s">
        <v>39</v>
      </c>
      <c r="E31" s="89" t="s">
        <v>85</v>
      </c>
      <c r="F31" s="89" t="s">
        <v>87</v>
      </c>
      <c r="G31" s="90" t="s">
        <v>332</v>
      </c>
      <c r="H31" s="89" t="s">
        <v>127</v>
      </c>
      <c r="I31" s="85">
        <v>45292</v>
      </c>
      <c r="J31" s="85">
        <v>45657</v>
      </c>
      <c r="K31" s="90" t="s">
        <v>333</v>
      </c>
      <c r="L31" s="89" t="s">
        <v>157</v>
      </c>
      <c r="M31" s="89" t="s">
        <v>184</v>
      </c>
      <c r="N31" s="89" t="s">
        <v>183</v>
      </c>
      <c r="O31" s="89"/>
      <c r="P31" s="89" t="s">
        <v>79</v>
      </c>
      <c r="Q31" s="89" t="s">
        <v>128</v>
      </c>
      <c r="R31" s="89" t="s">
        <v>250</v>
      </c>
      <c r="S31" t="str">
        <f>VLOOKUP('PAI 2024 V2'!$C31,Datos!$F$1:$G$4,2,FALSE)</f>
        <v>DO</v>
      </c>
      <c r="T31" t="str">
        <f>VLOOKUP('PAI 2024 V2'!$D31,Datos!$M$1:$N$23,2,FALSE)</f>
        <v>Objetivo7</v>
      </c>
      <c r="U31" t="str">
        <f>VLOOKUP('PAI 2024 V2'!$E31,Datos!$O$1:$P$23,2,FALSE)</f>
        <v>Iniciativa14</v>
      </c>
    </row>
    <row r="32" spans="1:21" ht="130.5" customHeight="1">
      <c r="A32" s="87" t="s">
        <v>334</v>
      </c>
      <c r="B32" s="88" t="s">
        <v>125</v>
      </c>
      <c r="C32" s="89" t="s">
        <v>17</v>
      </c>
      <c r="D32" s="89" t="s">
        <v>39</v>
      </c>
      <c r="E32" s="89" t="s">
        <v>85</v>
      </c>
      <c r="F32" s="89" t="s">
        <v>87</v>
      </c>
      <c r="G32" s="90" t="s">
        <v>335</v>
      </c>
      <c r="H32" s="89" t="s">
        <v>127</v>
      </c>
      <c r="I32" s="85">
        <v>45292</v>
      </c>
      <c r="J32" s="85">
        <v>45382</v>
      </c>
      <c r="K32" s="90" t="s">
        <v>336</v>
      </c>
      <c r="L32" s="89" t="s">
        <v>148</v>
      </c>
      <c r="M32" s="89" t="s">
        <v>183</v>
      </c>
      <c r="N32" s="89" t="s">
        <v>184</v>
      </c>
      <c r="O32" s="89"/>
      <c r="P32" s="89" t="s">
        <v>79</v>
      </c>
      <c r="Q32" s="89" t="s">
        <v>128</v>
      </c>
      <c r="R32" s="89" t="s">
        <v>250</v>
      </c>
      <c r="S32" t="str">
        <f>VLOOKUP('PAI 2024 V2'!$C32,Datos!$F$1:$G$4,2,FALSE)</f>
        <v>DO</v>
      </c>
      <c r="T32" t="str">
        <f>VLOOKUP('PAI 2024 V2'!$D32,Datos!$M$1:$N$23,2,FALSE)</f>
        <v>Objetivo7</v>
      </c>
      <c r="U32" t="str">
        <f>VLOOKUP('PAI 2024 V2'!$E32,Datos!$O$1:$P$23,2,FALSE)</f>
        <v>Iniciativa14</v>
      </c>
    </row>
    <row r="33" spans="1:21" ht="130.5" customHeight="1">
      <c r="A33" s="87" t="s">
        <v>337</v>
      </c>
      <c r="B33" s="88" t="s">
        <v>125</v>
      </c>
      <c r="C33" s="89" t="s">
        <v>17</v>
      </c>
      <c r="D33" s="89" t="s">
        <v>39</v>
      </c>
      <c r="E33" s="89" t="s">
        <v>85</v>
      </c>
      <c r="F33" s="89" t="s">
        <v>87</v>
      </c>
      <c r="G33" s="90" t="s">
        <v>338</v>
      </c>
      <c r="H33" s="89" t="s">
        <v>127</v>
      </c>
      <c r="I33" s="85">
        <v>45383</v>
      </c>
      <c r="J33" s="85">
        <v>45473</v>
      </c>
      <c r="K33" s="90" t="s">
        <v>339</v>
      </c>
      <c r="L33" s="89" t="s">
        <v>148</v>
      </c>
      <c r="M33" s="89" t="s">
        <v>183</v>
      </c>
      <c r="N33" s="89" t="s">
        <v>184</v>
      </c>
      <c r="O33" s="89"/>
      <c r="P33" s="89" t="s">
        <v>79</v>
      </c>
      <c r="Q33" s="89" t="s">
        <v>128</v>
      </c>
      <c r="R33" s="89" t="s">
        <v>250</v>
      </c>
      <c r="S33" t="str">
        <f>VLOOKUP('PAI 2024 V2'!$C33,Datos!$F$1:$G$4,2,FALSE)</f>
        <v>DO</v>
      </c>
      <c r="T33" t="str">
        <f>VLOOKUP('PAI 2024 V2'!$D33,Datos!$M$1:$N$23,2,FALSE)</f>
        <v>Objetivo7</v>
      </c>
      <c r="U33" t="str">
        <f>VLOOKUP('PAI 2024 V2'!$E33,Datos!$O$1:$P$23,2,FALSE)</f>
        <v>Iniciativa14</v>
      </c>
    </row>
    <row r="34" spans="1:21" ht="130.5" customHeight="1">
      <c r="A34" s="87" t="s">
        <v>340</v>
      </c>
      <c r="B34" s="88" t="s">
        <v>130</v>
      </c>
      <c r="C34" s="89" t="s">
        <v>17</v>
      </c>
      <c r="D34" s="89" t="s">
        <v>39</v>
      </c>
      <c r="E34" s="89" t="s">
        <v>85</v>
      </c>
      <c r="F34" s="89" t="s">
        <v>87</v>
      </c>
      <c r="G34" s="90" t="s">
        <v>341</v>
      </c>
      <c r="H34" s="89" t="s">
        <v>132</v>
      </c>
      <c r="I34" s="85">
        <v>45292</v>
      </c>
      <c r="J34" s="85">
        <v>45657</v>
      </c>
      <c r="K34" s="90" t="s">
        <v>342</v>
      </c>
      <c r="L34" s="89" t="s">
        <v>152</v>
      </c>
      <c r="M34" s="89" t="s">
        <v>185</v>
      </c>
      <c r="N34" s="89" t="s">
        <v>3</v>
      </c>
      <c r="O34" s="89" t="s">
        <v>3</v>
      </c>
      <c r="P34" s="89" t="s">
        <v>3</v>
      </c>
      <c r="Q34" s="89" t="s">
        <v>133</v>
      </c>
      <c r="R34" s="89" t="s">
        <v>250</v>
      </c>
      <c r="S34" t="str">
        <f>VLOOKUP('PAI 2024 V2'!$C34,Datos!$F$1:$G$4,2,FALSE)</f>
        <v>DO</v>
      </c>
      <c r="T34" t="str">
        <f>VLOOKUP('PAI 2024 V2'!$D34,Datos!$M$1:$N$23,2,FALSE)</f>
        <v>Objetivo7</v>
      </c>
      <c r="U34" t="str">
        <f>VLOOKUP('PAI 2024 V2'!$E34,Datos!$O$1:$P$23,2,FALSE)</f>
        <v>Iniciativa14</v>
      </c>
    </row>
    <row r="35" spans="1:21" ht="130.5" customHeight="1">
      <c r="A35" s="87" t="s">
        <v>343</v>
      </c>
      <c r="B35" s="88" t="s">
        <v>130</v>
      </c>
      <c r="C35" s="89" t="s">
        <v>17</v>
      </c>
      <c r="D35" s="89" t="s">
        <v>39</v>
      </c>
      <c r="E35" s="89" t="s">
        <v>85</v>
      </c>
      <c r="F35" s="89" t="s">
        <v>87</v>
      </c>
      <c r="G35" s="90" t="s">
        <v>344</v>
      </c>
      <c r="H35" s="89" t="s">
        <v>132</v>
      </c>
      <c r="I35" s="85">
        <v>45292</v>
      </c>
      <c r="J35" s="85">
        <v>45657</v>
      </c>
      <c r="K35" s="90" t="s">
        <v>345</v>
      </c>
      <c r="L35" s="89" t="s">
        <v>152</v>
      </c>
      <c r="M35" s="89" t="s">
        <v>185</v>
      </c>
      <c r="N35" s="89" t="s">
        <v>3</v>
      </c>
      <c r="O35" s="89" t="s">
        <v>3</v>
      </c>
      <c r="P35" s="89" t="s">
        <v>3</v>
      </c>
      <c r="Q35" s="89" t="s">
        <v>133</v>
      </c>
      <c r="R35" s="89" t="s">
        <v>250</v>
      </c>
      <c r="S35" t="str">
        <f>VLOOKUP('PAI 2024 V2'!$C35,Datos!$F$1:$G$4,2,FALSE)</f>
        <v>DO</v>
      </c>
      <c r="T35" t="str">
        <f>VLOOKUP('PAI 2024 V2'!$D35,Datos!$M$1:$N$23,2,FALSE)</f>
        <v>Objetivo7</v>
      </c>
      <c r="U35" t="str">
        <f>VLOOKUP('PAI 2024 V2'!$E35,Datos!$O$1:$P$23,2,FALSE)</f>
        <v>Iniciativa14</v>
      </c>
    </row>
    <row r="36" spans="1:21" ht="130.5" customHeight="1">
      <c r="A36" s="87" t="s">
        <v>346</v>
      </c>
      <c r="B36" s="88" t="s">
        <v>130</v>
      </c>
      <c r="C36" s="89" t="s">
        <v>17</v>
      </c>
      <c r="D36" s="89" t="s">
        <v>39</v>
      </c>
      <c r="E36" s="89" t="s">
        <v>85</v>
      </c>
      <c r="F36" s="89" t="s">
        <v>87</v>
      </c>
      <c r="G36" s="90" t="s">
        <v>347</v>
      </c>
      <c r="H36" s="89" t="s">
        <v>132</v>
      </c>
      <c r="I36" s="85">
        <v>45292</v>
      </c>
      <c r="J36" s="85">
        <v>45657</v>
      </c>
      <c r="K36" s="90" t="s">
        <v>348</v>
      </c>
      <c r="L36" s="89" t="s">
        <v>152</v>
      </c>
      <c r="M36" s="89" t="s">
        <v>185</v>
      </c>
      <c r="N36" s="89" t="s">
        <v>3</v>
      </c>
      <c r="O36" s="89" t="s">
        <v>3</v>
      </c>
      <c r="P36" s="89" t="s">
        <v>3</v>
      </c>
      <c r="Q36" s="89" t="s">
        <v>133</v>
      </c>
      <c r="R36" s="89" t="s">
        <v>250</v>
      </c>
      <c r="S36" t="str">
        <f>VLOOKUP('PAI 2024 V2'!$C36,Datos!$F$1:$G$4,2,FALSE)</f>
        <v>DO</v>
      </c>
      <c r="T36" t="str">
        <f>VLOOKUP('PAI 2024 V2'!$D36,Datos!$M$1:$N$23,2,FALSE)</f>
        <v>Objetivo7</v>
      </c>
      <c r="U36" t="str">
        <f>VLOOKUP('PAI 2024 V2'!$E36,Datos!$O$1:$P$23,2,FALSE)</f>
        <v>Iniciativa14</v>
      </c>
    </row>
    <row r="37" spans="1:21" ht="130.5" customHeight="1">
      <c r="A37" s="87" t="s">
        <v>349</v>
      </c>
      <c r="B37" s="88" t="s">
        <v>121</v>
      </c>
      <c r="C37" s="89" t="s">
        <v>17</v>
      </c>
      <c r="D37" s="89" t="s">
        <v>39</v>
      </c>
      <c r="E37" s="89" t="s">
        <v>85</v>
      </c>
      <c r="F37" s="89" t="s">
        <v>87</v>
      </c>
      <c r="G37" s="90" t="s">
        <v>350</v>
      </c>
      <c r="H37" s="89" t="s">
        <v>123</v>
      </c>
      <c r="I37" s="85">
        <v>45292</v>
      </c>
      <c r="J37" s="85">
        <v>45657</v>
      </c>
      <c r="K37" s="90" t="s">
        <v>351</v>
      </c>
      <c r="L37" s="89" t="s">
        <v>157</v>
      </c>
      <c r="M37" s="89" t="s">
        <v>191</v>
      </c>
      <c r="N37" s="89" t="s">
        <v>3</v>
      </c>
      <c r="O37" s="89" t="s">
        <v>3</v>
      </c>
      <c r="P37" s="89" t="s">
        <v>3</v>
      </c>
      <c r="Q37" s="89" t="s">
        <v>133</v>
      </c>
      <c r="R37" s="89" t="s">
        <v>250</v>
      </c>
      <c r="S37" t="str">
        <f>VLOOKUP('PAI 2024 V2'!$C37,Datos!$F$1:$G$4,2,FALSE)</f>
        <v>DO</v>
      </c>
      <c r="T37" t="str">
        <f>VLOOKUP('PAI 2024 V2'!$D37,Datos!$M$1:$N$23,2,FALSE)</f>
        <v>Objetivo7</v>
      </c>
      <c r="U37" t="str">
        <f>VLOOKUP('PAI 2024 V2'!$E37,Datos!$O$1:$P$23,2,FALSE)</f>
        <v>Iniciativa14</v>
      </c>
    </row>
    <row r="38" spans="1:21" ht="130.5" customHeight="1">
      <c r="A38" s="87" t="s">
        <v>352</v>
      </c>
      <c r="B38" s="88" t="s">
        <v>135</v>
      </c>
      <c r="C38" s="89" t="s">
        <v>0</v>
      </c>
      <c r="D38" s="89" t="s">
        <v>8</v>
      </c>
      <c r="E38" s="89" t="s">
        <v>13</v>
      </c>
      <c r="F38" s="89" t="s">
        <v>15</v>
      </c>
      <c r="G38" s="90" t="s">
        <v>353</v>
      </c>
      <c r="H38" s="89" t="s">
        <v>137</v>
      </c>
      <c r="I38" s="85">
        <v>45323</v>
      </c>
      <c r="J38" s="85">
        <v>45636</v>
      </c>
      <c r="K38" s="90" t="s">
        <v>354</v>
      </c>
      <c r="L38" s="89" t="s">
        <v>157</v>
      </c>
      <c r="M38" s="89" t="s">
        <v>187</v>
      </c>
      <c r="N38" s="89" t="s">
        <v>187</v>
      </c>
      <c r="O38" s="89"/>
      <c r="P38" s="89" t="s">
        <v>3</v>
      </c>
      <c r="Q38" s="89" t="s">
        <v>128</v>
      </c>
      <c r="R38" s="89" t="s">
        <v>250</v>
      </c>
      <c r="S38" t="str">
        <f>VLOOKUP('PAI 2024 V2'!$C38,Datos!$F$1:$G$4,2,FALSE)</f>
        <v>VP</v>
      </c>
      <c r="T38" t="str">
        <f>VLOOKUP('PAI 2024 V2'!$D38,Datos!$M$1:$N$23,2,FALSE)</f>
        <v>Objetivo2</v>
      </c>
      <c r="U38" t="str">
        <f>VLOOKUP('PAI 2024 V2'!$E38,Datos!$O$1:$P$23,2,FALSE)</f>
        <v>Iniciativa2</v>
      </c>
    </row>
    <row r="39" spans="1:21" ht="130.5" customHeight="1">
      <c r="A39" s="87" t="s">
        <v>355</v>
      </c>
      <c r="B39" s="88" t="s">
        <v>135</v>
      </c>
      <c r="C39" s="89" t="s">
        <v>0</v>
      </c>
      <c r="D39" s="89" t="s">
        <v>8</v>
      </c>
      <c r="E39" s="89" t="s">
        <v>13</v>
      </c>
      <c r="F39" s="89" t="s">
        <v>21</v>
      </c>
      <c r="G39" s="90" t="s">
        <v>356</v>
      </c>
      <c r="H39" s="89" t="s">
        <v>137</v>
      </c>
      <c r="I39" s="85">
        <v>45352</v>
      </c>
      <c r="J39" s="85">
        <v>45657</v>
      </c>
      <c r="K39" s="90" t="s">
        <v>354</v>
      </c>
      <c r="L39" s="89" t="s">
        <v>157</v>
      </c>
      <c r="M39" s="89" t="s">
        <v>187</v>
      </c>
      <c r="N39" s="89" t="s">
        <v>187</v>
      </c>
      <c r="O39" s="89"/>
      <c r="P39" s="89" t="s">
        <v>3</v>
      </c>
      <c r="Q39" s="89" t="s">
        <v>133</v>
      </c>
      <c r="R39" s="89" t="s">
        <v>250</v>
      </c>
      <c r="S39" t="str">
        <f>VLOOKUP('PAI 2024 V2'!$C39,Datos!$F$1:$G$4,2,FALSE)</f>
        <v>VP</v>
      </c>
      <c r="T39" t="str">
        <f>VLOOKUP('PAI 2024 V2'!$D39,Datos!$M$1:$N$23,2,FALSE)</f>
        <v>Objetivo2</v>
      </c>
      <c r="U39" t="str">
        <f>VLOOKUP('PAI 2024 V2'!$E39,Datos!$O$1:$P$23,2,FALSE)</f>
        <v>Iniciativa2</v>
      </c>
    </row>
    <row r="40" spans="1:21" ht="130.5" customHeight="1">
      <c r="A40" s="87" t="s">
        <v>357</v>
      </c>
      <c r="B40" s="88" t="s">
        <v>135</v>
      </c>
      <c r="C40" s="89" t="s">
        <v>9</v>
      </c>
      <c r="D40" s="89" t="s">
        <v>16</v>
      </c>
      <c r="E40" s="89" t="s">
        <v>27</v>
      </c>
      <c r="F40" s="89" t="s">
        <v>29</v>
      </c>
      <c r="G40" s="90" t="s">
        <v>358</v>
      </c>
      <c r="H40" s="89" t="s">
        <v>137</v>
      </c>
      <c r="I40" s="85">
        <v>45323</v>
      </c>
      <c r="J40" s="85">
        <v>45657</v>
      </c>
      <c r="K40" s="90" t="s">
        <v>354</v>
      </c>
      <c r="L40" s="89" t="s">
        <v>157</v>
      </c>
      <c r="M40" s="89" t="s">
        <v>187</v>
      </c>
      <c r="N40" s="89" t="s">
        <v>174</v>
      </c>
      <c r="O40" s="89"/>
      <c r="P40" s="89" t="s">
        <v>3</v>
      </c>
      <c r="Q40" s="89" t="s">
        <v>128</v>
      </c>
      <c r="R40" s="89" t="s">
        <v>250</v>
      </c>
      <c r="S40" t="str">
        <f>VLOOKUP('PAI 2024 V2'!$C40,Datos!$F$1:$G$4,2,FALSE)</f>
        <v>MS</v>
      </c>
      <c r="T40" t="str">
        <f>VLOOKUP('PAI 2024 V2'!$D40,Datos!$M$1:$N$23,2,FALSE)</f>
        <v>Objetivo3</v>
      </c>
      <c r="U40" t="str">
        <f>VLOOKUP('PAI 2024 V2'!$E40,Datos!$O$1:$P$23,2,FALSE)</f>
        <v>Iniciativa3</v>
      </c>
    </row>
    <row r="41" spans="1:21" ht="130.5" customHeight="1">
      <c r="A41" s="87" t="s">
        <v>359</v>
      </c>
      <c r="B41" s="88" t="s">
        <v>135</v>
      </c>
      <c r="C41" s="89" t="s">
        <v>9</v>
      </c>
      <c r="D41" s="89" t="s">
        <v>30</v>
      </c>
      <c r="E41" s="89" t="s">
        <v>61</v>
      </c>
      <c r="F41" s="89" t="s">
        <v>65</v>
      </c>
      <c r="G41" s="90" t="s">
        <v>360</v>
      </c>
      <c r="H41" s="89" t="s">
        <v>137</v>
      </c>
      <c r="I41" s="85">
        <v>45323</v>
      </c>
      <c r="J41" s="85">
        <v>45473</v>
      </c>
      <c r="K41" s="90" t="s">
        <v>354</v>
      </c>
      <c r="L41" s="89" t="s">
        <v>157</v>
      </c>
      <c r="M41" s="89" t="s">
        <v>187</v>
      </c>
      <c r="N41" s="89" t="s">
        <v>181</v>
      </c>
      <c r="O41" s="89"/>
      <c r="P41" s="89" t="s">
        <v>3</v>
      </c>
      <c r="Q41" s="89" t="s">
        <v>128</v>
      </c>
      <c r="R41" s="89" t="s">
        <v>250</v>
      </c>
      <c r="S41" t="str">
        <f>VLOOKUP('PAI 2024 V2'!$C41,Datos!$F$1:$G$4,2,FALSE)</f>
        <v>MS</v>
      </c>
      <c r="T41" t="str">
        <f>VLOOKUP('PAI 2024 V2'!$D41,Datos!$M$1:$N$23,2,FALSE)</f>
        <v>Objetivo5</v>
      </c>
      <c r="U41" t="str">
        <f>VLOOKUP('PAI 2024 V2'!$E41,Datos!$O$1:$P$23,2,FALSE)</f>
        <v>Iniciativa9</v>
      </c>
    </row>
    <row r="42" spans="1:21" ht="130.5" customHeight="1">
      <c r="A42" s="87" t="s">
        <v>361</v>
      </c>
      <c r="B42" s="88" t="s">
        <v>135</v>
      </c>
      <c r="C42" s="89" t="s">
        <v>9</v>
      </c>
      <c r="D42" s="89" t="s">
        <v>30</v>
      </c>
      <c r="E42" s="89" t="s">
        <v>61</v>
      </c>
      <c r="F42" s="89" t="s">
        <v>65</v>
      </c>
      <c r="G42" s="90" t="s">
        <v>362</v>
      </c>
      <c r="H42" s="89" t="s">
        <v>137</v>
      </c>
      <c r="I42" s="85">
        <v>45444</v>
      </c>
      <c r="J42" s="85">
        <v>45657</v>
      </c>
      <c r="K42" s="90" t="s">
        <v>354</v>
      </c>
      <c r="L42" s="89" t="s">
        <v>157</v>
      </c>
      <c r="M42" s="89" t="s">
        <v>187</v>
      </c>
      <c r="N42" s="89" t="s">
        <v>181</v>
      </c>
      <c r="O42" s="89"/>
      <c r="P42" s="89" t="s">
        <v>3</v>
      </c>
      <c r="Q42" s="89" t="s">
        <v>128</v>
      </c>
      <c r="R42" s="89" t="s">
        <v>250</v>
      </c>
      <c r="S42" t="str">
        <f>VLOOKUP('PAI 2024 V2'!$C42,Datos!$F$1:$G$4,2,FALSE)</f>
        <v>MS</v>
      </c>
      <c r="T42" t="str">
        <f>VLOOKUP('PAI 2024 V2'!$D42,Datos!$M$1:$N$23,2,FALSE)</f>
        <v>Objetivo5</v>
      </c>
      <c r="U42" t="str">
        <f>VLOOKUP('PAI 2024 V2'!$E42,Datos!$O$1:$P$23,2,FALSE)</f>
        <v>Iniciativa9</v>
      </c>
    </row>
    <row r="43" spans="1:21" ht="130.5" customHeight="1">
      <c r="A43" s="87" t="s">
        <v>363</v>
      </c>
      <c r="B43" s="88" t="s">
        <v>104</v>
      </c>
      <c r="C43" s="89" t="s">
        <v>17</v>
      </c>
      <c r="D43" s="89" t="s">
        <v>39</v>
      </c>
      <c r="E43" s="89" t="s">
        <v>85</v>
      </c>
      <c r="F43" s="89" t="s">
        <v>87</v>
      </c>
      <c r="G43" s="90" t="s">
        <v>364</v>
      </c>
      <c r="H43" s="89" t="s">
        <v>106</v>
      </c>
      <c r="I43" s="85">
        <v>45293</v>
      </c>
      <c r="J43" s="85">
        <v>45657</v>
      </c>
      <c r="K43" s="90" t="s">
        <v>365</v>
      </c>
      <c r="L43" s="89" t="s">
        <v>157</v>
      </c>
      <c r="M43" s="89" t="s">
        <v>188</v>
      </c>
      <c r="N43" s="89" t="s">
        <v>3</v>
      </c>
      <c r="O43" s="89" t="s">
        <v>3</v>
      </c>
      <c r="P43" s="89" t="s">
        <v>90</v>
      </c>
      <c r="Q43" s="89" t="s">
        <v>133</v>
      </c>
      <c r="R43" s="89" t="s">
        <v>250</v>
      </c>
      <c r="S43" t="str">
        <f>VLOOKUP('PAI 2024 V2'!$C43,Datos!$F$1:$G$4,2,FALSE)</f>
        <v>DO</v>
      </c>
      <c r="T43" t="str">
        <f>VLOOKUP('PAI 2024 V2'!$D43,Datos!$M$1:$N$23,2,FALSE)</f>
        <v>Objetivo7</v>
      </c>
      <c r="U43" t="str">
        <f>VLOOKUP('PAI 2024 V2'!$E43,Datos!$O$1:$P$23,2,FALSE)</f>
        <v>Iniciativa14</v>
      </c>
    </row>
    <row r="44" spans="1:21" ht="130.5" customHeight="1">
      <c r="A44" s="87" t="s">
        <v>366</v>
      </c>
      <c r="B44" s="88" t="s">
        <v>104</v>
      </c>
      <c r="C44" s="89" t="s">
        <v>17</v>
      </c>
      <c r="D44" s="89" t="s">
        <v>39</v>
      </c>
      <c r="E44" s="89" t="s">
        <v>85</v>
      </c>
      <c r="F44" s="89" t="s">
        <v>87</v>
      </c>
      <c r="G44" s="90" t="s">
        <v>367</v>
      </c>
      <c r="H44" s="89" t="s">
        <v>106</v>
      </c>
      <c r="I44" s="85">
        <v>45293</v>
      </c>
      <c r="J44" s="85">
        <v>45657</v>
      </c>
      <c r="K44" s="90" t="s">
        <v>368</v>
      </c>
      <c r="L44" s="89" t="s">
        <v>157</v>
      </c>
      <c r="M44" s="89" t="s">
        <v>188</v>
      </c>
      <c r="N44" s="89" t="s">
        <v>3</v>
      </c>
      <c r="O44" s="89" t="s">
        <v>3</v>
      </c>
      <c r="P44" s="89" t="s">
        <v>96</v>
      </c>
      <c r="Q44" s="89" t="s">
        <v>133</v>
      </c>
      <c r="R44" s="89" t="s">
        <v>250</v>
      </c>
      <c r="S44" t="str">
        <f>VLOOKUP('PAI 2024 V2'!$C44,Datos!$F$1:$G$4,2,FALSE)</f>
        <v>DO</v>
      </c>
      <c r="T44" t="str">
        <f>VLOOKUP('PAI 2024 V2'!$D44,Datos!$M$1:$N$23,2,FALSE)</f>
        <v>Objetivo7</v>
      </c>
      <c r="U44" t="str">
        <f>VLOOKUP('PAI 2024 V2'!$E44,Datos!$O$1:$P$23,2,FALSE)</f>
        <v>Iniciativa14</v>
      </c>
    </row>
    <row r="45" spans="1:21" ht="130.5" customHeight="1">
      <c r="A45" s="87" t="s">
        <v>369</v>
      </c>
      <c r="B45" s="88" t="s">
        <v>104</v>
      </c>
      <c r="C45" s="89" t="s">
        <v>17</v>
      </c>
      <c r="D45" s="89" t="s">
        <v>39</v>
      </c>
      <c r="E45" s="89" t="s">
        <v>85</v>
      </c>
      <c r="F45" s="89" t="s">
        <v>87</v>
      </c>
      <c r="G45" s="90" t="s">
        <v>370</v>
      </c>
      <c r="H45" s="89" t="s">
        <v>106</v>
      </c>
      <c r="I45" s="85">
        <v>45293</v>
      </c>
      <c r="J45" s="85">
        <v>45657</v>
      </c>
      <c r="K45" s="90" t="s">
        <v>371</v>
      </c>
      <c r="L45" s="89" t="s">
        <v>157</v>
      </c>
      <c r="M45" s="89" t="s">
        <v>188</v>
      </c>
      <c r="N45" s="89" t="s">
        <v>3</v>
      </c>
      <c r="O45" s="89" t="s">
        <v>3</v>
      </c>
      <c r="P45" s="89" t="s">
        <v>102</v>
      </c>
      <c r="Q45" s="89" t="s">
        <v>133</v>
      </c>
      <c r="R45" s="89" t="s">
        <v>250</v>
      </c>
      <c r="S45" t="str">
        <f>VLOOKUP('PAI 2024 V2'!$C45,Datos!$F$1:$G$4,2,FALSE)</f>
        <v>DO</v>
      </c>
      <c r="T45" t="str">
        <f>VLOOKUP('PAI 2024 V2'!$D45,Datos!$M$1:$N$23,2,FALSE)</f>
        <v>Objetivo7</v>
      </c>
      <c r="U45" t="str">
        <f>VLOOKUP('PAI 2024 V2'!$E45,Datos!$O$1:$P$23,2,FALSE)</f>
        <v>Iniciativa14</v>
      </c>
    </row>
    <row r="46" spans="1:21" ht="130.5" customHeight="1">
      <c r="A46" s="87" t="s">
        <v>372</v>
      </c>
      <c r="B46" s="88" t="s">
        <v>104</v>
      </c>
      <c r="C46" s="89" t="s">
        <v>17</v>
      </c>
      <c r="D46" s="89" t="s">
        <v>39</v>
      </c>
      <c r="E46" s="89" t="s">
        <v>85</v>
      </c>
      <c r="F46" s="89" t="s">
        <v>87</v>
      </c>
      <c r="G46" s="90" t="s">
        <v>373</v>
      </c>
      <c r="H46" s="89" t="s">
        <v>106</v>
      </c>
      <c r="I46" s="85">
        <v>45293</v>
      </c>
      <c r="J46" s="85">
        <v>45657</v>
      </c>
      <c r="K46" s="90" t="s">
        <v>374</v>
      </c>
      <c r="L46" s="89" t="s">
        <v>157</v>
      </c>
      <c r="M46" s="89" t="s">
        <v>175</v>
      </c>
      <c r="N46" s="89" t="s">
        <v>3</v>
      </c>
      <c r="O46" s="89" t="s">
        <v>3</v>
      </c>
      <c r="P46" s="89" t="s">
        <v>120</v>
      </c>
      <c r="Q46" s="89" t="s">
        <v>133</v>
      </c>
      <c r="R46" s="89" t="s">
        <v>250</v>
      </c>
      <c r="S46" t="str">
        <f>VLOOKUP('PAI 2024 V2'!$C46,Datos!$F$1:$G$4,2,FALSE)</f>
        <v>DO</v>
      </c>
      <c r="T46" t="str">
        <f>VLOOKUP('PAI 2024 V2'!$D46,Datos!$M$1:$N$23,2,FALSE)</f>
        <v>Objetivo7</v>
      </c>
      <c r="U46" t="str">
        <f>VLOOKUP('PAI 2024 V2'!$E46,Datos!$O$1:$P$23,2,FALSE)</f>
        <v>Iniciativa14</v>
      </c>
    </row>
    <row r="47" spans="1:21" ht="130.5" customHeight="1">
      <c r="A47" s="87" t="s">
        <v>375</v>
      </c>
      <c r="B47" s="88" t="s">
        <v>104</v>
      </c>
      <c r="C47" s="89" t="s">
        <v>17</v>
      </c>
      <c r="D47" s="89" t="s">
        <v>39</v>
      </c>
      <c r="E47" s="89" t="s">
        <v>85</v>
      </c>
      <c r="F47" s="89" t="s">
        <v>87</v>
      </c>
      <c r="G47" s="90" t="s">
        <v>376</v>
      </c>
      <c r="H47" s="89" t="s">
        <v>106</v>
      </c>
      <c r="I47" s="85">
        <v>45293</v>
      </c>
      <c r="J47" s="85">
        <v>45657</v>
      </c>
      <c r="K47" s="90" t="s">
        <v>377</v>
      </c>
      <c r="L47" s="89" t="s">
        <v>157</v>
      </c>
      <c r="M47" s="89" t="s">
        <v>3</v>
      </c>
      <c r="N47" s="89" t="s">
        <v>3</v>
      </c>
      <c r="O47" s="89" t="s">
        <v>3</v>
      </c>
      <c r="P47" s="89" t="s">
        <v>107</v>
      </c>
      <c r="Q47" s="89" t="s">
        <v>133</v>
      </c>
      <c r="R47" s="89" t="s">
        <v>250</v>
      </c>
      <c r="S47" t="str">
        <f>VLOOKUP('PAI 2024 V2'!$C47,Datos!$F$1:$G$4,2,FALSE)</f>
        <v>DO</v>
      </c>
      <c r="T47" t="str">
        <f>VLOOKUP('PAI 2024 V2'!$D47,Datos!$M$1:$N$23,2,FALSE)</f>
        <v>Objetivo7</v>
      </c>
      <c r="U47" t="str">
        <f>VLOOKUP('PAI 2024 V2'!$E47,Datos!$O$1:$P$23,2,FALSE)</f>
        <v>Iniciativa14</v>
      </c>
    </row>
    <row r="48" spans="1:21" ht="130.5" customHeight="1">
      <c r="A48" s="87" t="s">
        <v>378</v>
      </c>
      <c r="B48" s="88" t="s">
        <v>145</v>
      </c>
      <c r="C48" s="89" t="s">
        <v>0</v>
      </c>
      <c r="D48" s="89" t="s">
        <v>8</v>
      </c>
      <c r="E48" s="89" t="s">
        <v>13</v>
      </c>
      <c r="F48" s="89" t="s">
        <v>15</v>
      </c>
      <c r="G48" s="90" t="s">
        <v>379</v>
      </c>
      <c r="H48" s="89" t="s">
        <v>170</v>
      </c>
      <c r="I48" s="85">
        <v>45337</v>
      </c>
      <c r="J48" s="85">
        <v>45656</v>
      </c>
      <c r="K48" s="90" t="s">
        <v>380</v>
      </c>
      <c r="L48" s="89" t="s">
        <v>157</v>
      </c>
      <c r="M48" s="89" t="s">
        <v>187</v>
      </c>
      <c r="N48" s="89" t="s">
        <v>178</v>
      </c>
      <c r="O48" s="89" t="s">
        <v>189</v>
      </c>
      <c r="P48" s="89" t="s">
        <v>45</v>
      </c>
      <c r="Q48" s="89" t="s">
        <v>128</v>
      </c>
      <c r="R48" s="89" t="s">
        <v>250</v>
      </c>
      <c r="S48" t="str">
        <f>VLOOKUP('PAI 2024 V2'!$C48,Datos!$F$1:$G$4,2,FALSE)</f>
        <v>VP</v>
      </c>
      <c r="T48" t="str">
        <f>VLOOKUP('PAI 2024 V2'!$D48,Datos!$M$1:$N$23,2,FALSE)</f>
        <v>Objetivo2</v>
      </c>
      <c r="U48" t="str">
        <f>VLOOKUP('PAI 2024 V2'!$E48,Datos!$O$1:$P$23,2,FALSE)</f>
        <v>Iniciativa2</v>
      </c>
    </row>
    <row r="49" spans="1:21" ht="130.5" customHeight="1">
      <c r="A49" s="87" t="s">
        <v>381</v>
      </c>
      <c r="B49" s="88" t="s">
        <v>145</v>
      </c>
      <c r="C49" s="89" t="s">
        <v>0</v>
      </c>
      <c r="D49" s="89" t="s">
        <v>8</v>
      </c>
      <c r="E49" s="89" t="s">
        <v>13</v>
      </c>
      <c r="F49" s="89" t="s">
        <v>21</v>
      </c>
      <c r="G49" s="90" t="s">
        <v>382</v>
      </c>
      <c r="H49" s="89" t="s">
        <v>170</v>
      </c>
      <c r="I49" s="85">
        <v>45295</v>
      </c>
      <c r="J49" s="85">
        <v>45657</v>
      </c>
      <c r="K49" s="90" t="s">
        <v>383</v>
      </c>
      <c r="L49" s="89" t="s">
        <v>157</v>
      </c>
      <c r="M49" s="89" t="s">
        <v>187</v>
      </c>
      <c r="N49" s="89" t="s">
        <v>178</v>
      </c>
      <c r="O49" s="89" t="s">
        <v>189</v>
      </c>
      <c r="P49" s="89" t="s">
        <v>45</v>
      </c>
      <c r="Q49" s="89" t="s">
        <v>128</v>
      </c>
      <c r="R49" s="89" t="s">
        <v>250</v>
      </c>
      <c r="S49" t="str">
        <f>VLOOKUP('PAI 2024 V2'!$C49,Datos!$F$1:$G$4,2,FALSE)</f>
        <v>VP</v>
      </c>
      <c r="T49" t="str">
        <f>VLOOKUP('PAI 2024 V2'!$D49,Datos!$M$1:$N$23,2,FALSE)</f>
        <v>Objetivo2</v>
      </c>
      <c r="U49" t="str">
        <f>VLOOKUP('PAI 2024 V2'!$E49,Datos!$O$1:$P$23,2,FALSE)</f>
        <v>Iniciativa2</v>
      </c>
    </row>
    <row r="50" spans="1:21" ht="130.5" customHeight="1">
      <c r="A50" s="87" t="s">
        <v>384</v>
      </c>
      <c r="B50" s="88" t="s">
        <v>145</v>
      </c>
      <c r="C50" s="89" t="s">
        <v>0</v>
      </c>
      <c r="D50" s="89" t="s">
        <v>8</v>
      </c>
      <c r="E50" s="89" t="s">
        <v>13</v>
      </c>
      <c r="F50" s="89" t="s">
        <v>21</v>
      </c>
      <c r="G50" s="90" t="s">
        <v>385</v>
      </c>
      <c r="H50" s="89" t="s">
        <v>170</v>
      </c>
      <c r="I50" s="85">
        <v>45306</v>
      </c>
      <c r="J50" s="85">
        <v>45657</v>
      </c>
      <c r="K50" s="90" t="s">
        <v>383</v>
      </c>
      <c r="L50" s="89" t="s">
        <v>157</v>
      </c>
      <c r="M50" s="89" t="s">
        <v>187</v>
      </c>
      <c r="N50" s="89" t="s">
        <v>178</v>
      </c>
      <c r="O50" s="89" t="s">
        <v>189</v>
      </c>
      <c r="P50" s="89" t="s">
        <v>45</v>
      </c>
      <c r="Q50" s="89" t="s">
        <v>128</v>
      </c>
      <c r="R50" s="89" t="s">
        <v>250</v>
      </c>
      <c r="S50" t="str">
        <f>VLOOKUP('PAI 2024 V2'!$C50,Datos!$F$1:$G$4,2,FALSE)</f>
        <v>VP</v>
      </c>
      <c r="T50" t="str">
        <f>VLOOKUP('PAI 2024 V2'!$D50,Datos!$M$1:$N$23,2,FALSE)</f>
        <v>Objetivo2</v>
      </c>
      <c r="U50" t="str">
        <f>VLOOKUP('PAI 2024 V2'!$E50,Datos!$O$1:$P$23,2,FALSE)</f>
        <v>Iniciativa2</v>
      </c>
    </row>
    <row r="51" spans="1:21" ht="130.5" customHeight="1">
      <c r="A51" s="87" t="s">
        <v>386</v>
      </c>
      <c r="B51" s="88" t="s">
        <v>145</v>
      </c>
      <c r="C51" s="89" t="s">
        <v>0</v>
      </c>
      <c r="D51" s="89" t="s">
        <v>8</v>
      </c>
      <c r="E51" s="89" t="s">
        <v>13</v>
      </c>
      <c r="F51" s="89" t="s">
        <v>15</v>
      </c>
      <c r="G51" s="90" t="s">
        <v>387</v>
      </c>
      <c r="H51" s="89" t="s">
        <v>170</v>
      </c>
      <c r="I51" s="85">
        <v>45295</v>
      </c>
      <c r="J51" s="85">
        <v>45657</v>
      </c>
      <c r="K51" s="90" t="s">
        <v>388</v>
      </c>
      <c r="L51" s="89" t="s">
        <v>157</v>
      </c>
      <c r="M51" s="89" t="s">
        <v>189</v>
      </c>
      <c r="N51" s="89" t="s">
        <v>187</v>
      </c>
      <c r="O51" s="89" t="s">
        <v>178</v>
      </c>
      <c r="P51" s="89" t="s">
        <v>3</v>
      </c>
      <c r="Q51" s="89" t="s">
        <v>128</v>
      </c>
      <c r="R51" s="89" t="s">
        <v>250</v>
      </c>
      <c r="S51" t="str">
        <f>VLOOKUP('PAI 2024 V2'!$C51,Datos!$F$1:$G$4,2,FALSE)</f>
        <v>VP</v>
      </c>
      <c r="T51" t="str">
        <f>VLOOKUP('PAI 2024 V2'!$D51,Datos!$M$1:$N$23,2,FALSE)</f>
        <v>Objetivo2</v>
      </c>
      <c r="U51" t="str">
        <f>VLOOKUP('PAI 2024 V2'!$E51,Datos!$O$1:$P$23,2,FALSE)</f>
        <v>Iniciativa2</v>
      </c>
    </row>
    <row r="52" spans="1:21" ht="130.5" customHeight="1">
      <c r="A52" s="87" t="s">
        <v>389</v>
      </c>
      <c r="B52" s="88" t="s">
        <v>145</v>
      </c>
      <c r="C52" s="89" t="s">
        <v>0</v>
      </c>
      <c r="D52" s="89" t="s">
        <v>8</v>
      </c>
      <c r="E52" s="89" t="s">
        <v>13</v>
      </c>
      <c r="F52" s="89" t="s">
        <v>21</v>
      </c>
      <c r="G52" s="90" t="s">
        <v>390</v>
      </c>
      <c r="H52" s="89" t="s">
        <v>170</v>
      </c>
      <c r="I52" s="85">
        <v>45337</v>
      </c>
      <c r="J52" s="85">
        <v>45657</v>
      </c>
      <c r="K52" s="90" t="s">
        <v>383</v>
      </c>
      <c r="L52" s="89" t="s">
        <v>157</v>
      </c>
      <c r="M52" s="89" t="s">
        <v>187</v>
      </c>
      <c r="N52" s="89" t="s">
        <v>178</v>
      </c>
      <c r="O52" s="89" t="s">
        <v>189</v>
      </c>
      <c r="P52" s="89" t="s">
        <v>45</v>
      </c>
      <c r="Q52" s="89" t="s">
        <v>128</v>
      </c>
      <c r="R52" s="89" t="s">
        <v>250</v>
      </c>
      <c r="S52" t="str">
        <f>VLOOKUP('PAI 2024 V2'!$C52,Datos!$F$1:$G$4,2,FALSE)</f>
        <v>VP</v>
      </c>
      <c r="T52" t="str">
        <f>VLOOKUP('PAI 2024 V2'!$D52,Datos!$M$1:$N$23,2,FALSE)</f>
        <v>Objetivo2</v>
      </c>
      <c r="U52" t="str">
        <f>VLOOKUP('PAI 2024 V2'!$E52,Datos!$O$1:$P$23,2,FALSE)</f>
        <v>Iniciativa2</v>
      </c>
    </row>
    <row r="53" spans="1:21" ht="130.5" customHeight="1">
      <c r="A53" s="87" t="s">
        <v>391</v>
      </c>
      <c r="B53" s="88" t="s">
        <v>145</v>
      </c>
      <c r="C53" s="89" t="s">
        <v>0</v>
      </c>
      <c r="D53" s="89" t="s">
        <v>8</v>
      </c>
      <c r="E53" s="89" t="s">
        <v>13</v>
      </c>
      <c r="F53" s="89" t="s">
        <v>21</v>
      </c>
      <c r="G53" s="90" t="s">
        <v>392</v>
      </c>
      <c r="H53" s="89" t="s">
        <v>170</v>
      </c>
      <c r="I53" s="85">
        <v>45397</v>
      </c>
      <c r="J53" s="85">
        <v>45626</v>
      </c>
      <c r="K53" s="90" t="s">
        <v>383</v>
      </c>
      <c r="L53" s="89" t="s">
        <v>157</v>
      </c>
      <c r="M53" s="89" t="s">
        <v>187</v>
      </c>
      <c r="N53" s="89" t="s">
        <v>178</v>
      </c>
      <c r="O53" s="89" t="s">
        <v>189</v>
      </c>
      <c r="P53" s="89" t="s">
        <v>45</v>
      </c>
      <c r="Q53" s="89" t="s">
        <v>128</v>
      </c>
      <c r="R53" s="89" t="s">
        <v>250</v>
      </c>
      <c r="S53" t="str">
        <f>VLOOKUP('PAI 2024 V2'!$C53,Datos!$F$1:$G$4,2,FALSE)</f>
        <v>VP</v>
      </c>
      <c r="T53" t="str">
        <f>VLOOKUP('PAI 2024 V2'!$D53,Datos!$M$1:$N$23,2,FALSE)</f>
        <v>Objetivo2</v>
      </c>
      <c r="U53" t="str">
        <f>VLOOKUP('PAI 2024 V2'!$E53,Datos!$O$1:$P$23,2,FALSE)</f>
        <v>Iniciativa2</v>
      </c>
    </row>
    <row r="54" spans="1:21" ht="130.5" customHeight="1">
      <c r="A54" s="87" t="s">
        <v>393</v>
      </c>
      <c r="B54" s="88" t="s">
        <v>145</v>
      </c>
      <c r="C54" s="89" t="s">
        <v>0</v>
      </c>
      <c r="D54" s="89" t="s">
        <v>8</v>
      </c>
      <c r="E54" s="89" t="s">
        <v>13</v>
      </c>
      <c r="F54" s="89" t="s">
        <v>21</v>
      </c>
      <c r="G54" s="90" t="s">
        <v>394</v>
      </c>
      <c r="H54" s="89" t="s">
        <v>170</v>
      </c>
      <c r="I54" s="85">
        <v>45337</v>
      </c>
      <c r="J54" s="85">
        <v>45657</v>
      </c>
      <c r="K54" s="90" t="s">
        <v>383</v>
      </c>
      <c r="L54" s="89" t="s">
        <v>157</v>
      </c>
      <c r="M54" s="89" t="s">
        <v>187</v>
      </c>
      <c r="N54" s="89" t="s">
        <v>178</v>
      </c>
      <c r="O54" s="89" t="s">
        <v>189</v>
      </c>
      <c r="P54" s="89" t="s">
        <v>45</v>
      </c>
      <c r="Q54" s="89" t="s">
        <v>128</v>
      </c>
      <c r="R54" s="89" t="s">
        <v>250</v>
      </c>
      <c r="S54" t="str">
        <f>VLOOKUP('PAI 2024 V2'!$C54,Datos!$F$1:$G$4,2,FALSE)</f>
        <v>VP</v>
      </c>
      <c r="T54" t="str">
        <f>VLOOKUP('PAI 2024 V2'!$D54,Datos!$M$1:$N$23,2,FALSE)</f>
        <v>Objetivo2</v>
      </c>
      <c r="U54" t="str">
        <f>VLOOKUP('PAI 2024 V2'!$E54,Datos!$O$1:$P$23,2,FALSE)</f>
        <v>Iniciativa2</v>
      </c>
    </row>
    <row r="55" spans="1:21" ht="130.5" customHeight="1">
      <c r="A55" s="87" t="s">
        <v>395</v>
      </c>
      <c r="B55" s="88" t="s">
        <v>145</v>
      </c>
      <c r="C55" s="89" t="s">
        <v>0</v>
      </c>
      <c r="D55" s="89" t="s">
        <v>8</v>
      </c>
      <c r="E55" s="89" t="s">
        <v>13</v>
      </c>
      <c r="F55" s="89" t="s">
        <v>21</v>
      </c>
      <c r="G55" s="90" t="s">
        <v>396</v>
      </c>
      <c r="H55" s="89" t="s">
        <v>170</v>
      </c>
      <c r="I55" s="85">
        <v>45337</v>
      </c>
      <c r="J55" s="85">
        <v>45657</v>
      </c>
      <c r="K55" s="90" t="s">
        <v>383</v>
      </c>
      <c r="L55" s="89" t="s">
        <v>157</v>
      </c>
      <c r="M55" s="89" t="s">
        <v>187</v>
      </c>
      <c r="N55" s="89" t="s">
        <v>178</v>
      </c>
      <c r="O55" s="89" t="s">
        <v>189</v>
      </c>
      <c r="P55" s="89" t="s">
        <v>45</v>
      </c>
      <c r="Q55" s="89" t="s">
        <v>128</v>
      </c>
      <c r="R55" s="89" t="s">
        <v>250</v>
      </c>
      <c r="S55" t="str">
        <f>VLOOKUP('PAI 2024 V2'!$C55,Datos!$F$1:$G$4,2,FALSE)</f>
        <v>VP</v>
      </c>
      <c r="T55" t="str">
        <f>VLOOKUP('PAI 2024 V2'!$D55,Datos!$M$1:$N$23,2,FALSE)</f>
        <v>Objetivo2</v>
      </c>
      <c r="U55" t="str">
        <f>VLOOKUP('PAI 2024 V2'!$E55,Datos!$O$1:$P$23,2,FALSE)</f>
        <v>Iniciativa2</v>
      </c>
    </row>
    <row r="56" spans="1:21" ht="130.5" customHeight="1">
      <c r="A56" s="87" t="s">
        <v>397</v>
      </c>
      <c r="B56" s="88" t="s">
        <v>145</v>
      </c>
      <c r="C56" s="89" t="s">
        <v>0</v>
      </c>
      <c r="D56" s="89" t="s">
        <v>8</v>
      </c>
      <c r="E56" s="89" t="s">
        <v>13</v>
      </c>
      <c r="F56" s="89" t="s">
        <v>21</v>
      </c>
      <c r="G56" s="90" t="s">
        <v>398</v>
      </c>
      <c r="H56" s="89" t="s">
        <v>170</v>
      </c>
      <c r="I56" s="85">
        <v>45337</v>
      </c>
      <c r="J56" s="85">
        <v>45657</v>
      </c>
      <c r="K56" s="90" t="s">
        <v>383</v>
      </c>
      <c r="L56" s="89" t="s">
        <v>157</v>
      </c>
      <c r="M56" s="89" t="s">
        <v>187</v>
      </c>
      <c r="N56" s="89" t="s">
        <v>178</v>
      </c>
      <c r="O56" s="89" t="s">
        <v>189</v>
      </c>
      <c r="P56" s="89" t="s">
        <v>45</v>
      </c>
      <c r="Q56" s="89" t="s">
        <v>128</v>
      </c>
      <c r="R56" s="89" t="s">
        <v>250</v>
      </c>
      <c r="S56" t="str">
        <f>VLOOKUP('PAI 2024 V2'!$C56,Datos!$F$1:$G$4,2,FALSE)</f>
        <v>VP</v>
      </c>
      <c r="T56" t="str">
        <f>VLOOKUP('PAI 2024 V2'!$D56,Datos!$M$1:$N$23,2,FALSE)</f>
        <v>Objetivo2</v>
      </c>
      <c r="U56" t="str">
        <f>VLOOKUP('PAI 2024 V2'!$E56,Datos!$O$1:$P$23,2,FALSE)</f>
        <v>Iniciativa2</v>
      </c>
    </row>
    <row r="57" spans="1:21" ht="130.5" customHeight="1">
      <c r="A57" s="87" t="s">
        <v>399</v>
      </c>
      <c r="B57" s="88" t="s">
        <v>145</v>
      </c>
      <c r="C57" s="89" t="s">
        <v>0</v>
      </c>
      <c r="D57" s="89" t="s">
        <v>8</v>
      </c>
      <c r="E57" s="89" t="s">
        <v>13</v>
      </c>
      <c r="F57" s="89" t="s">
        <v>21</v>
      </c>
      <c r="G57" s="90" t="s">
        <v>400</v>
      </c>
      <c r="H57" s="89" t="s">
        <v>170</v>
      </c>
      <c r="I57" s="85">
        <v>45337</v>
      </c>
      <c r="J57" s="85">
        <v>45657</v>
      </c>
      <c r="K57" s="90" t="s">
        <v>383</v>
      </c>
      <c r="L57" s="89" t="s">
        <v>157</v>
      </c>
      <c r="M57" s="89" t="s">
        <v>187</v>
      </c>
      <c r="N57" s="89" t="s">
        <v>178</v>
      </c>
      <c r="O57" s="89" t="s">
        <v>189</v>
      </c>
      <c r="P57" s="89" t="s">
        <v>45</v>
      </c>
      <c r="Q57" s="89" t="s">
        <v>128</v>
      </c>
      <c r="R57" s="89" t="s">
        <v>250</v>
      </c>
      <c r="S57" t="str">
        <f>VLOOKUP('PAI 2024 V2'!$C57,Datos!$F$1:$G$4,2,FALSE)</f>
        <v>VP</v>
      </c>
      <c r="T57" t="str">
        <f>VLOOKUP('PAI 2024 V2'!$D57,Datos!$M$1:$N$23,2,FALSE)</f>
        <v>Objetivo2</v>
      </c>
      <c r="U57" t="str">
        <f>VLOOKUP('PAI 2024 V2'!$E57,Datos!$O$1:$P$23,2,FALSE)</f>
        <v>Iniciativa2</v>
      </c>
    </row>
    <row r="58" spans="1:21" ht="130.5" customHeight="1">
      <c r="A58" s="87" t="s">
        <v>401</v>
      </c>
      <c r="B58" s="88" t="s">
        <v>145</v>
      </c>
      <c r="C58" s="89" t="s">
        <v>0</v>
      </c>
      <c r="D58" s="89" t="s">
        <v>8</v>
      </c>
      <c r="E58" s="89" t="s">
        <v>13</v>
      </c>
      <c r="F58" s="89" t="s">
        <v>21</v>
      </c>
      <c r="G58" s="90" t="s">
        <v>402</v>
      </c>
      <c r="H58" s="89" t="s">
        <v>170</v>
      </c>
      <c r="I58" s="85">
        <v>45306</v>
      </c>
      <c r="J58" s="85">
        <v>45657</v>
      </c>
      <c r="K58" s="90" t="s">
        <v>383</v>
      </c>
      <c r="L58" s="89" t="s">
        <v>157</v>
      </c>
      <c r="M58" s="89" t="s">
        <v>187</v>
      </c>
      <c r="N58" s="89" t="s">
        <v>178</v>
      </c>
      <c r="O58" s="89" t="s">
        <v>189</v>
      </c>
      <c r="P58" s="89" t="s">
        <v>45</v>
      </c>
      <c r="Q58" s="89" t="s">
        <v>128</v>
      </c>
      <c r="R58" s="89" t="s">
        <v>250</v>
      </c>
      <c r="S58" t="str">
        <f>VLOOKUP('PAI 2024 V2'!$C58,Datos!$F$1:$G$4,2,FALSE)</f>
        <v>VP</v>
      </c>
      <c r="T58" t="str">
        <f>VLOOKUP('PAI 2024 V2'!$D58,Datos!$M$1:$N$23,2,FALSE)</f>
        <v>Objetivo2</v>
      </c>
      <c r="U58" t="str">
        <f>VLOOKUP('PAI 2024 V2'!$E58,Datos!$O$1:$P$23,2,FALSE)</f>
        <v>Iniciativa2</v>
      </c>
    </row>
    <row r="59" spans="1:21" ht="130.5" customHeight="1">
      <c r="A59" s="87" t="s">
        <v>403</v>
      </c>
      <c r="B59" s="88" t="s">
        <v>145</v>
      </c>
      <c r="C59" s="89" t="s">
        <v>0</v>
      </c>
      <c r="D59" s="89" t="s">
        <v>8</v>
      </c>
      <c r="E59" s="89" t="s">
        <v>13</v>
      </c>
      <c r="F59" s="89" t="s">
        <v>15</v>
      </c>
      <c r="G59" s="90" t="s">
        <v>404</v>
      </c>
      <c r="H59" s="89" t="s">
        <v>170</v>
      </c>
      <c r="I59" s="85">
        <v>45323</v>
      </c>
      <c r="J59" s="85">
        <v>45646</v>
      </c>
      <c r="K59" s="90" t="s">
        <v>405</v>
      </c>
      <c r="L59" s="89" t="s">
        <v>157</v>
      </c>
      <c r="M59" s="89" t="s">
        <v>187</v>
      </c>
      <c r="N59" s="89" t="s">
        <v>178</v>
      </c>
      <c r="O59" s="89" t="s">
        <v>189</v>
      </c>
      <c r="P59" s="89" t="s">
        <v>45</v>
      </c>
      <c r="Q59" s="89" t="s">
        <v>128</v>
      </c>
      <c r="R59" s="89" t="s">
        <v>250</v>
      </c>
      <c r="S59" t="str">
        <f>VLOOKUP('PAI 2024 V2'!$C59,Datos!$F$1:$G$4,2,FALSE)</f>
        <v>VP</v>
      </c>
      <c r="T59" t="str">
        <f>VLOOKUP('PAI 2024 V2'!$D59,Datos!$M$1:$N$23,2,FALSE)</f>
        <v>Objetivo2</v>
      </c>
      <c r="U59" t="str">
        <f>VLOOKUP('PAI 2024 V2'!$E59,Datos!$O$1:$P$23,2,FALSE)</f>
        <v>Iniciativa2</v>
      </c>
    </row>
    <row r="60" spans="1:21" ht="130.5" customHeight="1">
      <c r="A60" s="87" t="s">
        <v>406</v>
      </c>
      <c r="B60" s="88" t="s">
        <v>145</v>
      </c>
      <c r="C60" s="89" t="s">
        <v>0</v>
      </c>
      <c r="D60" s="89" t="s">
        <v>8</v>
      </c>
      <c r="E60" s="89" t="s">
        <v>13</v>
      </c>
      <c r="F60" s="89" t="s">
        <v>21</v>
      </c>
      <c r="G60" s="90" t="s">
        <v>407</v>
      </c>
      <c r="H60" s="89" t="s">
        <v>170</v>
      </c>
      <c r="I60" s="85">
        <v>45306</v>
      </c>
      <c r="J60" s="85">
        <v>45657</v>
      </c>
      <c r="K60" s="90" t="s">
        <v>383</v>
      </c>
      <c r="L60" s="89" t="s">
        <v>157</v>
      </c>
      <c r="M60" s="89" t="s">
        <v>187</v>
      </c>
      <c r="N60" s="89" t="s">
        <v>178</v>
      </c>
      <c r="O60" s="89" t="s">
        <v>189</v>
      </c>
      <c r="P60" s="89" t="s">
        <v>45</v>
      </c>
      <c r="Q60" s="89" t="s">
        <v>128</v>
      </c>
      <c r="R60" s="89" t="s">
        <v>250</v>
      </c>
      <c r="S60" t="str">
        <f>VLOOKUP('PAI 2024 V2'!$C60,Datos!$F$1:$G$4,2,FALSE)</f>
        <v>VP</v>
      </c>
      <c r="T60" t="str">
        <f>VLOOKUP('PAI 2024 V2'!$D60,Datos!$M$1:$N$23,2,FALSE)</f>
        <v>Objetivo2</v>
      </c>
      <c r="U60" t="str">
        <f>VLOOKUP('PAI 2024 V2'!$E60,Datos!$O$1:$P$23,2,FALSE)</f>
        <v>Iniciativa2</v>
      </c>
    </row>
    <row r="61" spans="1:21" ht="130.5" customHeight="1">
      <c r="A61" s="87" t="s">
        <v>408</v>
      </c>
      <c r="B61" s="88" t="s">
        <v>145</v>
      </c>
      <c r="C61" s="89" t="s">
        <v>9</v>
      </c>
      <c r="D61" s="89" t="s">
        <v>22</v>
      </c>
      <c r="E61" s="89" t="s">
        <v>50</v>
      </c>
      <c r="F61" s="89" t="s">
        <v>54</v>
      </c>
      <c r="G61" s="90" t="s">
        <v>409</v>
      </c>
      <c r="H61" s="89" t="s">
        <v>170</v>
      </c>
      <c r="I61" s="85">
        <v>45306</v>
      </c>
      <c r="J61" s="85">
        <v>45632</v>
      </c>
      <c r="K61" s="90" t="s">
        <v>410</v>
      </c>
      <c r="L61" s="89" t="s">
        <v>157</v>
      </c>
      <c r="M61" s="89" t="s">
        <v>187</v>
      </c>
      <c r="N61" s="89" t="s">
        <v>178</v>
      </c>
      <c r="O61" s="89" t="s">
        <v>189</v>
      </c>
      <c r="P61" s="89" t="s">
        <v>31</v>
      </c>
      <c r="Q61" s="89" t="s">
        <v>128</v>
      </c>
      <c r="R61" s="89" t="s">
        <v>250</v>
      </c>
      <c r="S61" t="str">
        <f>VLOOKUP('PAI 2024 V2'!$C61,Datos!$F$1:$G$4,2,FALSE)</f>
        <v>MS</v>
      </c>
      <c r="T61" t="str">
        <f>VLOOKUP('PAI 2024 V2'!$D61,Datos!$M$1:$N$23,2,FALSE)</f>
        <v>Objetivo4</v>
      </c>
      <c r="U61" t="str">
        <f>VLOOKUP('PAI 2024 V2'!$E61,Datos!$O$1:$P$23,2,FALSE)</f>
        <v>Iniciativa7</v>
      </c>
    </row>
    <row r="62" spans="1:21" ht="130.5" customHeight="1">
      <c r="A62" s="87" t="s">
        <v>411</v>
      </c>
      <c r="B62" s="88" t="s">
        <v>145</v>
      </c>
      <c r="C62" s="89" t="s">
        <v>9</v>
      </c>
      <c r="D62" s="89" t="s">
        <v>22</v>
      </c>
      <c r="E62" s="89" t="s">
        <v>50</v>
      </c>
      <c r="F62" s="89" t="s">
        <v>54</v>
      </c>
      <c r="G62" s="90" t="s">
        <v>412</v>
      </c>
      <c r="H62" s="89" t="s">
        <v>170</v>
      </c>
      <c r="I62" s="85">
        <v>45300</v>
      </c>
      <c r="J62" s="85">
        <v>45646</v>
      </c>
      <c r="K62" s="90" t="s">
        <v>413</v>
      </c>
      <c r="L62" s="89" t="s">
        <v>157</v>
      </c>
      <c r="M62" s="89" t="s">
        <v>187</v>
      </c>
      <c r="N62" s="89" t="s">
        <v>178</v>
      </c>
      <c r="O62" s="89" t="s">
        <v>189</v>
      </c>
      <c r="P62" s="89" t="s">
        <v>64</v>
      </c>
      <c r="Q62" s="89" t="s">
        <v>128</v>
      </c>
      <c r="R62" s="89" t="s">
        <v>250</v>
      </c>
      <c r="S62" t="str">
        <f>VLOOKUP('PAI 2024 V2'!$C62,Datos!$F$1:$G$4,2,FALSE)</f>
        <v>MS</v>
      </c>
      <c r="T62" t="str">
        <f>VLOOKUP('PAI 2024 V2'!$D62,Datos!$M$1:$N$23,2,FALSE)</f>
        <v>Objetivo4</v>
      </c>
      <c r="U62" t="str">
        <f>VLOOKUP('PAI 2024 V2'!$E62,Datos!$O$1:$P$23,2,FALSE)</f>
        <v>Iniciativa7</v>
      </c>
    </row>
    <row r="63" spans="1:21" ht="130.5" customHeight="1">
      <c r="A63" s="87" t="s">
        <v>414</v>
      </c>
      <c r="B63" s="88" t="s">
        <v>145</v>
      </c>
      <c r="C63" s="89" t="s">
        <v>0</v>
      </c>
      <c r="D63" s="89" t="s">
        <v>8</v>
      </c>
      <c r="E63" s="89" t="s">
        <v>13</v>
      </c>
      <c r="F63" s="89" t="s">
        <v>15</v>
      </c>
      <c r="G63" s="90" t="s">
        <v>415</v>
      </c>
      <c r="H63" s="89" t="s">
        <v>170</v>
      </c>
      <c r="I63" s="85">
        <v>45295</v>
      </c>
      <c r="J63" s="85">
        <v>45657</v>
      </c>
      <c r="K63" s="90" t="s">
        <v>416</v>
      </c>
      <c r="L63" s="89" t="s">
        <v>157</v>
      </c>
      <c r="M63" s="89" t="s">
        <v>189</v>
      </c>
      <c r="N63" s="89" t="s">
        <v>187</v>
      </c>
      <c r="O63" s="89" t="s">
        <v>178</v>
      </c>
      <c r="P63" s="89" t="s">
        <v>3</v>
      </c>
      <c r="Q63" s="89" t="s">
        <v>128</v>
      </c>
      <c r="R63" s="89" t="s">
        <v>250</v>
      </c>
      <c r="S63" t="str">
        <f>VLOOKUP('PAI 2024 V2'!$C63,Datos!$F$1:$G$4,2,FALSE)</f>
        <v>VP</v>
      </c>
      <c r="T63" t="str">
        <f>VLOOKUP('PAI 2024 V2'!$D63,Datos!$M$1:$N$23,2,FALSE)</f>
        <v>Objetivo2</v>
      </c>
      <c r="U63" t="str">
        <f>VLOOKUP('PAI 2024 V2'!$E63,Datos!$O$1:$P$23,2,FALSE)</f>
        <v>Iniciativa2</v>
      </c>
    </row>
    <row r="64" spans="1:21" ht="130.5" customHeight="1">
      <c r="A64" s="87" t="s">
        <v>417</v>
      </c>
      <c r="B64" s="88" t="s">
        <v>145</v>
      </c>
      <c r="C64" s="89" t="s">
        <v>9</v>
      </c>
      <c r="D64" s="89" t="s">
        <v>30</v>
      </c>
      <c r="E64" s="89" t="s">
        <v>61</v>
      </c>
      <c r="F64" s="89" t="s">
        <v>63</v>
      </c>
      <c r="G64" s="90" t="s">
        <v>418</v>
      </c>
      <c r="H64" s="89" t="s">
        <v>170</v>
      </c>
      <c r="I64" s="85">
        <v>45341</v>
      </c>
      <c r="J64" s="85">
        <v>45632</v>
      </c>
      <c r="K64" s="90" t="s">
        <v>419</v>
      </c>
      <c r="L64" s="89" t="s">
        <v>157</v>
      </c>
      <c r="M64" s="89" t="s">
        <v>187</v>
      </c>
      <c r="N64" s="89" t="s">
        <v>178</v>
      </c>
      <c r="O64" s="89" t="s">
        <v>189</v>
      </c>
      <c r="P64" s="89" t="s">
        <v>45</v>
      </c>
      <c r="Q64" s="89" t="s">
        <v>128</v>
      </c>
      <c r="R64" s="89" t="s">
        <v>250</v>
      </c>
      <c r="S64" t="str">
        <f>VLOOKUP('PAI 2024 V2'!$C64,Datos!$F$1:$G$4,2,FALSE)</f>
        <v>MS</v>
      </c>
      <c r="T64" t="str">
        <f>VLOOKUP('PAI 2024 V2'!$D64,Datos!$M$1:$N$23,2,FALSE)</f>
        <v>Objetivo5</v>
      </c>
      <c r="U64" t="str">
        <f>VLOOKUP('PAI 2024 V2'!$E64,Datos!$O$1:$P$23,2,FALSE)</f>
        <v>Iniciativa9</v>
      </c>
    </row>
    <row r="65" spans="1:21" ht="130.5" customHeight="1">
      <c r="A65" s="87" t="s">
        <v>420</v>
      </c>
      <c r="B65" s="88" t="s">
        <v>145</v>
      </c>
      <c r="C65" s="89" t="s">
        <v>9</v>
      </c>
      <c r="D65" s="89" t="s">
        <v>30</v>
      </c>
      <c r="E65" s="89" t="s">
        <v>61</v>
      </c>
      <c r="F65" s="89" t="s">
        <v>63</v>
      </c>
      <c r="G65" s="90" t="s">
        <v>421</v>
      </c>
      <c r="H65" s="89" t="s">
        <v>170</v>
      </c>
      <c r="I65" s="85">
        <v>45446</v>
      </c>
      <c r="J65" s="85">
        <v>45639</v>
      </c>
      <c r="K65" s="90" t="s">
        <v>422</v>
      </c>
      <c r="L65" s="89" t="s">
        <v>157</v>
      </c>
      <c r="M65" s="89" t="s">
        <v>187</v>
      </c>
      <c r="N65" s="89" t="s">
        <v>178</v>
      </c>
      <c r="O65" s="89" t="s">
        <v>189</v>
      </c>
      <c r="P65" s="89" t="s">
        <v>59</v>
      </c>
      <c r="Q65" s="89" t="s">
        <v>128</v>
      </c>
      <c r="R65" s="89" t="s">
        <v>250</v>
      </c>
      <c r="S65" t="str">
        <f>VLOOKUP('PAI 2024 V2'!$C65,Datos!$F$1:$G$4,2,FALSE)</f>
        <v>MS</v>
      </c>
      <c r="T65" t="str">
        <f>VLOOKUP('PAI 2024 V2'!$D65,Datos!$M$1:$N$23,2,FALSE)</f>
        <v>Objetivo5</v>
      </c>
      <c r="U65" t="str">
        <f>VLOOKUP('PAI 2024 V2'!$E65,Datos!$O$1:$P$23,2,FALSE)</f>
        <v>Iniciativa9</v>
      </c>
    </row>
    <row r="66" spans="1:21" ht="130.5" customHeight="1">
      <c r="A66" s="87" t="s">
        <v>423</v>
      </c>
      <c r="B66" s="88" t="s">
        <v>145</v>
      </c>
      <c r="C66" s="89" t="s">
        <v>17</v>
      </c>
      <c r="D66" s="89" t="s">
        <v>33</v>
      </c>
      <c r="E66" s="89" t="s">
        <v>72</v>
      </c>
      <c r="F66" s="89" t="s">
        <v>74</v>
      </c>
      <c r="G66" s="90" t="s">
        <v>424</v>
      </c>
      <c r="H66" s="89" t="s">
        <v>170</v>
      </c>
      <c r="I66" s="85">
        <v>45337</v>
      </c>
      <c r="J66" s="85">
        <v>45656</v>
      </c>
      <c r="K66" s="90" t="s">
        <v>425</v>
      </c>
      <c r="L66" s="89" t="s">
        <v>157</v>
      </c>
      <c r="M66" s="89" t="s">
        <v>187</v>
      </c>
      <c r="N66" s="89" t="s">
        <v>178</v>
      </c>
      <c r="O66" s="89" t="s">
        <v>189</v>
      </c>
      <c r="P66" s="89" t="s">
        <v>45</v>
      </c>
      <c r="Q66" s="89" t="s">
        <v>128</v>
      </c>
      <c r="R66" s="89" t="s">
        <v>250</v>
      </c>
      <c r="S66" t="str">
        <f>VLOOKUP('PAI 2024 V2'!$C66,Datos!$F$1:$G$4,2,FALSE)</f>
        <v>DO</v>
      </c>
      <c r="T66" t="str">
        <f>VLOOKUP('PAI 2024 V2'!$D66,Datos!$M$1:$N$23,2,FALSE)</f>
        <v>Objetivo6</v>
      </c>
      <c r="U66" t="str">
        <f>VLOOKUP('PAI 2024 V2'!$E66,Datos!$O$1:$P$23,2,FALSE)</f>
        <v>Iniciativa11</v>
      </c>
    </row>
    <row r="67" spans="1:21" ht="130.5" customHeight="1">
      <c r="A67" s="87" t="s">
        <v>426</v>
      </c>
      <c r="B67" s="88" t="s">
        <v>145</v>
      </c>
      <c r="C67" s="89" t="s">
        <v>17</v>
      </c>
      <c r="D67" s="89" t="s">
        <v>39</v>
      </c>
      <c r="E67" s="89" t="s">
        <v>85</v>
      </c>
      <c r="F67" s="89" t="s">
        <v>87</v>
      </c>
      <c r="G67" s="90" t="s">
        <v>427</v>
      </c>
      <c r="H67" s="89" t="s">
        <v>170</v>
      </c>
      <c r="I67" s="85">
        <v>45306</v>
      </c>
      <c r="J67" s="85">
        <v>45657</v>
      </c>
      <c r="K67" s="90" t="s">
        <v>428</v>
      </c>
      <c r="L67" s="89" t="s">
        <v>157</v>
      </c>
      <c r="M67" s="89" t="s">
        <v>187</v>
      </c>
      <c r="N67" s="89" t="s">
        <v>178</v>
      </c>
      <c r="O67" s="89" t="s">
        <v>189</v>
      </c>
      <c r="P67" s="89" t="s">
        <v>64</v>
      </c>
      <c r="Q67" s="89" t="s">
        <v>128</v>
      </c>
      <c r="R67" s="89" t="s">
        <v>250</v>
      </c>
      <c r="S67" t="str">
        <f>VLOOKUP('PAI 2024 V2'!$C67,Datos!$F$1:$G$4,2,FALSE)</f>
        <v>DO</v>
      </c>
      <c r="T67" t="str">
        <f>VLOOKUP('PAI 2024 V2'!$D67,Datos!$M$1:$N$23,2,FALSE)</f>
        <v>Objetivo7</v>
      </c>
      <c r="U67" t="str">
        <f>VLOOKUP('PAI 2024 V2'!$E67,Datos!$O$1:$P$23,2,FALSE)</f>
        <v>Iniciativa14</v>
      </c>
    </row>
    <row r="68" spans="1:21" ht="130.5" customHeight="1">
      <c r="A68" s="87" t="s">
        <v>429</v>
      </c>
      <c r="B68" s="88" t="s">
        <v>145</v>
      </c>
      <c r="C68" s="89" t="s">
        <v>17</v>
      </c>
      <c r="D68" s="89" t="s">
        <v>39</v>
      </c>
      <c r="E68" s="89" t="s">
        <v>81</v>
      </c>
      <c r="F68" s="89" t="s">
        <v>83</v>
      </c>
      <c r="G68" s="90" t="s">
        <v>430</v>
      </c>
      <c r="H68" s="89" t="s">
        <v>170</v>
      </c>
      <c r="I68" s="85">
        <v>45337</v>
      </c>
      <c r="J68" s="85">
        <v>45656</v>
      </c>
      <c r="K68" s="90" t="s">
        <v>431</v>
      </c>
      <c r="L68" s="89" t="s">
        <v>157</v>
      </c>
      <c r="M68" s="89" t="s">
        <v>187</v>
      </c>
      <c r="N68" s="89" t="s">
        <v>178</v>
      </c>
      <c r="O68" s="89" t="s">
        <v>189</v>
      </c>
      <c r="P68" s="89" t="s">
        <v>45</v>
      </c>
      <c r="Q68" s="89" t="s">
        <v>128</v>
      </c>
      <c r="R68" s="89" t="s">
        <v>250</v>
      </c>
      <c r="S68" t="str">
        <f>VLOOKUP('PAI 2024 V2'!$C68,Datos!$F$1:$G$4,2,FALSE)</f>
        <v>DO</v>
      </c>
      <c r="T68" t="str">
        <f>VLOOKUP('PAI 2024 V2'!$D68,Datos!$M$1:$N$23,2,FALSE)</f>
        <v>Objetivo7</v>
      </c>
      <c r="U68" t="str">
        <f>VLOOKUP('PAI 2024 V2'!$E68,Datos!$O$1:$P$23,2,FALSE)</f>
        <v>Iniciativa13</v>
      </c>
    </row>
    <row r="69" spans="1:21" ht="130.5" customHeight="1">
      <c r="A69" s="87" t="s">
        <v>432</v>
      </c>
      <c r="B69" s="88" t="s">
        <v>145</v>
      </c>
      <c r="C69" s="89" t="s">
        <v>0</v>
      </c>
      <c r="D69" s="89" t="s">
        <v>8</v>
      </c>
      <c r="E69" s="89" t="s">
        <v>13</v>
      </c>
      <c r="F69" s="89" t="s">
        <v>15</v>
      </c>
      <c r="G69" s="90" t="s">
        <v>433</v>
      </c>
      <c r="H69" s="89" t="s">
        <v>170</v>
      </c>
      <c r="I69" s="85">
        <v>45295</v>
      </c>
      <c r="J69" s="85">
        <v>45657</v>
      </c>
      <c r="K69" s="90" t="s">
        <v>434</v>
      </c>
      <c r="L69" s="89" t="s">
        <v>157</v>
      </c>
      <c r="M69" s="89" t="s">
        <v>189</v>
      </c>
      <c r="N69" s="89" t="s">
        <v>187</v>
      </c>
      <c r="O69" s="89" t="s">
        <v>178</v>
      </c>
      <c r="P69" s="89" t="s">
        <v>3</v>
      </c>
      <c r="Q69" s="89" t="s">
        <v>128</v>
      </c>
      <c r="R69" s="89" t="s">
        <v>250</v>
      </c>
      <c r="S69" t="str">
        <f>VLOOKUP('PAI 2024 V2'!$C69,Datos!$F$1:$G$4,2,FALSE)</f>
        <v>VP</v>
      </c>
      <c r="T69" t="str">
        <f>VLOOKUP('PAI 2024 V2'!$D69,Datos!$M$1:$N$23,2,FALSE)</f>
        <v>Objetivo2</v>
      </c>
      <c r="U69" t="str">
        <f>VLOOKUP('PAI 2024 V2'!$E69,Datos!$O$1:$P$23,2,FALSE)</f>
        <v>Iniciativa2</v>
      </c>
    </row>
    <row r="70" spans="1:21" ht="130.5" customHeight="1">
      <c r="A70" s="87" t="s">
        <v>435</v>
      </c>
      <c r="B70" s="88" t="s">
        <v>145</v>
      </c>
      <c r="C70" s="89" t="s">
        <v>0</v>
      </c>
      <c r="D70" s="89" t="s">
        <v>8</v>
      </c>
      <c r="E70" s="89" t="s">
        <v>13</v>
      </c>
      <c r="F70" s="89" t="s">
        <v>15</v>
      </c>
      <c r="G70" s="90" t="s">
        <v>436</v>
      </c>
      <c r="H70" s="89" t="s">
        <v>170</v>
      </c>
      <c r="I70" s="85">
        <v>45323</v>
      </c>
      <c r="J70" s="85">
        <v>45646</v>
      </c>
      <c r="K70" s="90" t="s">
        <v>437</v>
      </c>
      <c r="L70" s="89" t="s">
        <v>157</v>
      </c>
      <c r="M70" s="89" t="s">
        <v>187</v>
      </c>
      <c r="N70" s="89" t="s">
        <v>178</v>
      </c>
      <c r="O70" s="89" t="s">
        <v>189</v>
      </c>
      <c r="P70" s="89" t="s">
        <v>45</v>
      </c>
      <c r="Q70" s="89" t="s">
        <v>128</v>
      </c>
      <c r="R70" s="89" t="s">
        <v>250</v>
      </c>
      <c r="S70" t="str">
        <f>VLOOKUP('PAI 2024 V2'!$C70,Datos!$F$1:$G$4,2,FALSE)</f>
        <v>VP</v>
      </c>
      <c r="T70" t="str">
        <f>VLOOKUP('PAI 2024 V2'!$D70,Datos!$M$1:$N$23,2,FALSE)</f>
        <v>Objetivo2</v>
      </c>
      <c r="U70" t="str">
        <f>VLOOKUP('PAI 2024 V2'!$E70,Datos!$O$1:$P$23,2,FALSE)</f>
        <v>Iniciativa2</v>
      </c>
    </row>
    <row r="71" spans="1:21" ht="130.5" customHeight="1">
      <c r="A71" s="87" t="s">
        <v>438</v>
      </c>
      <c r="B71" s="88" t="s">
        <v>145</v>
      </c>
      <c r="C71" s="89" t="s">
        <v>0</v>
      </c>
      <c r="D71" s="89" t="s">
        <v>8</v>
      </c>
      <c r="E71" s="89" t="s">
        <v>13</v>
      </c>
      <c r="F71" s="89" t="s">
        <v>15</v>
      </c>
      <c r="G71" s="90" t="s">
        <v>439</v>
      </c>
      <c r="H71" s="89" t="s">
        <v>170</v>
      </c>
      <c r="I71" s="85">
        <v>45566</v>
      </c>
      <c r="J71" s="85">
        <v>45657</v>
      </c>
      <c r="K71" s="90" t="s">
        <v>440</v>
      </c>
      <c r="L71" s="89" t="s">
        <v>157</v>
      </c>
      <c r="M71" s="89" t="s">
        <v>189</v>
      </c>
      <c r="N71" s="89" t="s">
        <v>187</v>
      </c>
      <c r="O71" s="89" t="s">
        <v>178</v>
      </c>
      <c r="P71" s="89" t="s">
        <v>3</v>
      </c>
      <c r="Q71" s="89" t="s">
        <v>128</v>
      </c>
      <c r="R71" s="89" t="s">
        <v>250</v>
      </c>
      <c r="S71" t="str">
        <f>VLOOKUP('PAI 2024 V2'!$C71,Datos!$F$1:$G$4,2,FALSE)</f>
        <v>VP</v>
      </c>
      <c r="T71" t="str">
        <f>VLOOKUP('PAI 2024 V2'!$D71,Datos!$M$1:$N$23,2,FALSE)</f>
        <v>Objetivo2</v>
      </c>
      <c r="U71" t="str">
        <f>VLOOKUP('PAI 2024 V2'!$E71,Datos!$O$1:$P$23,2,FALSE)</f>
        <v>Iniciativa2</v>
      </c>
    </row>
    <row r="72" spans="1:21" ht="130.5" customHeight="1">
      <c r="A72" s="87" t="s">
        <v>441</v>
      </c>
      <c r="B72" s="88" t="s">
        <v>145</v>
      </c>
      <c r="C72" s="89" t="s">
        <v>0</v>
      </c>
      <c r="D72" s="89" t="s">
        <v>8</v>
      </c>
      <c r="E72" s="89" t="s">
        <v>13</v>
      </c>
      <c r="F72" s="89" t="s">
        <v>15</v>
      </c>
      <c r="G72" s="90" t="s">
        <v>442</v>
      </c>
      <c r="H72" s="89" t="s">
        <v>170</v>
      </c>
      <c r="I72" s="85">
        <v>45295</v>
      </c>
      <c r="J72" s="85">
        <v>45657</v>
      </c>
      <c r="K72" s="90" t="s">
        <v>440</v>
      </c>
      <c r="L72" s="89" t="s">
        <v>157</v>
      </c>
      <c r="M72" s="89" t="s">
        <v>189</v>
      </c>
      <c r="N72" s="89" t="s">
        <v>187</v>
      </c>
      <c r="O72" s="89" t="s">
        <v>178</v>
      </c>
      <c r="P72" s="89" t="s">
        <v>3</v>
      </c>
      <c r="Q72" s="89" t="s">
        <v>128</v>
      </c>
      <c r="R72" s="89" t="s">
        <v>250</v>
      </c>
      <c r="S72" t="str">
        <f>VLOOKUP('PAI 2024 V2'!$C72,Datos!$F$1:$G$4,2,FALSE)</f>
        <v>VP</v>
      </c>
      <c r="T72" t="str">
        <f>VLOOKUP('PAI 2024 V2'!$D72,Datos!$M$1:$N$23,2,FALSE)</f>
        <v>Objetivo2</v>
      </c>
      <c r="U72" t="str">
        <f>VLOOKUP('PAI 2024 V2'!$E72,Datos!$O$1:$P$23,2,FALSE)</f>
        <v>Iniciativa2</v>
      </c>
    </row>
    <row r="73" spans="1:21" ht="130.5" customHeight="1">
      <c r="A73" s="87" t="s">
        <v>443</v>
      </c>
      <c r="B73" s="88" t="s">
        <v>145</v>
      </c>
      <c r="C73" s="89" t="s">
        <v>0</v>
      </c>
      <c r="D73" s="89" t="s">
        <v>8</v>
      </c>
      <c r="E73" s="89" t="s">
        <v>13</v>
      </c>
      <c r="F73" s="89" t="s">
        <v>15</v>
      </c>
      <c r="G73" s="90" t="s">
        <v>444</v>
      </c>
      <c r="H73" s="89" t="s">
        <v>170</v>
      </c>
      <c r="I73" s="85">
        <v>45323</v>
      </c>
      <c r="J73" s="85">
        <v>45646</v>
      </c>
      <c r="K73" s="90" t="s">
        <v>445</v>
      </c>
      <c r="L73" s="89" t="s">
        <v>157</v>
      </c>
      <c r="M73" s="89" t="s">
        <v>187</v>
      </c>
      <c r="N73" s="89" t="s">
        <v>178</v>
      </c>
      <c r="O73" s="89" t="s">
        <v>189</v>
      </c>
      <c r="P73" s="89" t="s">
        <v>45</v>
      </c>
      <c r="Q73" s="89" t="s">
        <v>128</v>
      </c>
      <c r="R73" s="89" t="s">
        <v>250</v>
      </c>
      <c r="S73" t="str">
        <f>VLOOKUP('PAI 2024 V2'!$C73,Datos!$F$1:$G$4,2,FALSE)</f>
        <v>VP</v>
      </c>
      <c r="T73" t="str">
        <f>VLOOKUP('PAI 2024 V2'!$D73,Datos!$M$1:$N$23,2,FALSE)</f>
        <v>Objetivo2</v>
      </c>
      <c r="U73" t="str">
        <f>VLOOKUP('PAI 2024 V2'!$E73,Datos!$O$1:$P$23,2,FALSE)</f>
        <v>Iniciativa2</v>
      </c>
    </row>
    <row r="74" spans="1:21" ht="130.5" customHeight="1">
      <c r="A74" s="87" t="s">
        <v>446</v>
      </c>
      <c r="B74" s="88" t="s">
        <v>145</v>
      </c>
      <c r="C74" s="89" t="s">
        <v>0</v>
      </c>
      <c r="D74" s="89" t="s">
        <v>8</v>
      </c>
      <c r="E74" s="89" t="s">
        <v>13</v>
      </c>
      <c r="F74" s="89" t="s">
        <v>15</v>
      </c>
      <c r="G74" s="90" t="s">
        <v>447</v>
      </c>
      <c r="H74" s="89" t="s">
        <v>170</v>
      </c>
      <c r="I74" s="85">
        <v>45323</v>
      </c>
      <c r="J74" s="85">
        <v>45646</v>
      </c>
      <c r="K74" s="90" t="s">
        <v>448</v>
      </c>
      <c r="L74" s="89" t="s">
        <v>157</v>
      </c>
      <c r="M74" s="89" t="s">
        <v>187</v>
      </c>
      <c r="N74" s="89" t="s">
        <v>178</v>
      </c>
      <c r="O74" s="89" t="s">
        <v>189</v>
      </c>
      <c r="P74" s="89" t="s">
        <v>45</v>
      </c>
      <c r="Q74" s="89" t="s">
        <v>128</v>
      </c>
      <c r="R74" s="89" t="s">
        <v>250</v>
      </c>
      <c r="S74" t="str">
        <f>VLOOKUP('PAI 2024 V2'!$C74,Datos!$F$1:$G$4,2,FALSE)</f>
        <v>VP</v>
      </c>
      <c r="T74" t="str">
        <f>VLOOKUP('PAI 2024 V2'!$D74,Datos!$M$1:$N$23,2,FALSE)</f>
        <v>Objetivo2</v>
      </c>
      <c r="U74" t="str">
        <f>VLOOKUP('PAI 2024 V2'!$E74,Datos!$O$1:$P$23,2,FALSE)</f>
        <v>Iniciativa2</v>
      </c>
    </row>
    <row r="75" spans="1:21" ht="130.5" customHeight="1">
      <c r="A75" s="87" t="s">
        <v>449</v>
      </c>
      <c r="B75" s="88" t="s">
        <v>145</v>
      </c>
      <c r="C75" s="89" t="s">
        <v>0</v>
      </c>
      <c r="D75" s="89" t="s">
        <v>8</v>
      </c>
      <c r="E75" s="89" t="s">
        <v>13</v>
      </c>
      <c r="F75" s="89" t="s">
        <v>15</v>
      </c>
      <c r="G75" s="90" t="s">
        <v>450</v>
      </c>
      <c r="H75" s="89" t="s">
        <v>170</v>
      </c>
      <c r="I75" s="85">
        <v>45323</v>
      </c>
      <c r="J75" s="85">
        <v>45646</v>
      </c>
      <c r="K75" s="90" t="s">
        <v>451</v>
      </c>
      <c r="L75" s="89" t="s">
        <v>157</v>
      </c>
      <c r="M75" s="89" t="s">
        <v>187</v>
      </c>
      <c r="N75" s="89" t="s">
        <v>178</v>
      </c>
      <c r="O75" s="89" t="s">
        <v>189</v>
      </c>
      <c r="P75" s="89" t="s">
        <v>45</v>
      </c>
      <c r="Q75" s="89" t="s">
        <v>128</v>
      </c>
      <c r="R75" s="89" t="s">
        <v>250</v>
      </c>
      <c r="S75" t="str">
        <f>VLOOKUP('PAI 2024 V2'!$C75,Datos!$F$1:$G$4,2,FALSE)</f>
        <v>VP</v>
      </c>
      <c r="T75" t="str">
        <f>VLOOKUP('PAI 2024 V2'!$D75,Datos!$M$1:$N$23,2,FALSE)</f>
        <v>Objetivo2</v>
      </c>
      <c r="U75" t="str">
        <f>VLOOKUP('PAI 2024 V2'!$E75,Datos!$O$1:$P$23,2,FALSE)</f>
        <v>Iniciativa2</v>
      </c>
    </row>
    <row r="76" spans="1:21" ht="130.5" customHeight="1">
      <c r="A76" s="87" t="s">
        <v>452</v>
      </c>
      <c r="B76" s="88" t="s">
        <v>145</v>
      </c>
      <c r="C76" s="89" t="s">
        <v>0</v>
      </c>
      <c r="D76" s="89" t="s">
        <v>8</v>
      </c>
      <c r="E76" s="89" t="s">
        <v>13</v>
      </c>
      <c r="F76" s="89" t="s">
        <v>15</v>
      </c>
      <c r="G76" s="90" t="s">
        <v>453</v>
      </c>
      <c r="H76" s="89" t="s">
        <v>170</v>
      </c>
      <c r="I76" s="85">
        <v>45323</v>
      </c>
      <c r="J76" s="85">
        <v>45646</v>
      </c>
      <c r="K76" s="90" t="s">
        <v>454</v>
      </c>
      <c r="L76" s="89" t="s">
        <v>157</v>
      </c>
      <c r="M76" s="89" t="s">
        <v>187</v>
      </c>
      <c r="N76" s="89" t="s">
        <v>178</v>
      </c>
      <c r="O76" s="89" t="s">
        <v>189</v>
      </c>
      <c r="P76" s="89" t="s">
        <v>45</v>
      </c>
      <c r="Q76" s="89" t="s">
        <v>128</v>
      </c>
      <c r="R76" s="89" t="s">
        <v>250</v>
      </c>
      <c r="S76" t="str">
        <f>VLOOKUP('PAI 2024 V2'!$C76,Datos!$F$1:$G$4,2,FALSE)</f>
        <v>VP</v>
      </c>
      <c r="T76" t="str">
        <f>VLOOKUP('PAI 2024 V2'!$D76,Datos!$M$1:$N$23,2,FALSE)</f>
        <v>Objetivo2</v>
      </c>
      <c r="U76" t="str">
        <f>VLOOKUP('PAI 2024 V2'!$E76,Datos!$O$1:$P$23,2,FALSE)</f>
        <v>Iniciativa2</v>
      </c>
    </row>
    <row r="77" spans="1:21" ht="130.5" customHeight="1">
      <c r="A77" s="87" t="s">
        <v>455</v>
      </c>
      <c r="B77" s="88" t="s">
        <v>145</v>
      </c>
      <c r="C77" s="89" t="s">
        <v>0</v>
      </c>
      <c r="D77" s="89" t="s">
        <v>8</v>
      </c>
      <c r="E77" s="89" t="s">
        <v>13</v>
      </c>
      <c r="F77" s="89" t="s">
        <v>15</v>
      </c>
      <c r="G77" s="90" t="s">
        <v>456</v>
      </c>
      <c r="H77" s="89" t="s">
        <v>170</v>
      </c>
      <c r="I77" s="85">
        <v>45323</v>
      </c>
      <c r="J77" s="85">
        <v>45646</v>
      </c>
      <c r="K77" s="90" t="s">
        <v>457</v>
      </c>
      <c r="L77" s="89" t="s">
        <v>157</v>
      </c>
      <c r="M77" s="89" t="s">
        <v>187</v>
      </c>
      <c r="N77" s="89" t="s">
        <v>178</v>
      </c>
      <c r="O77" s="89" t="s">
        <v>189</v>
      </c>
      <c r="P77" s="89" t="s">
        <v>45</v>
      </c>
      <c r="Q77" s="89" t="s">
        <v>128</v>
      </c>
      <c r="R77" s="89" t="s">
        <v>250</v>
      </c>
      <c r="S77" t="str">
        <f>VLOOKUP('PAI 2024 V2'!$C77,Datos!$F$1:$G$4,2,FALSE)</f>
        <v>VP</v>
      </c>
      <c r="T77" t="str">
        <f>VLOOKUP('PAI 2024 V2'!$D77,Datos!$M$1:$N$23,2,FALSE)</f>
        <v>Objetivo2</v>
      </c>
      <c r="U77" t="str">
        <f>VLOOKUP('PAI 2024 V2'!$E77,Datos!$O$1:$P$23,2,FALSE)</f>
        <v>Iniciativa2</v>
      </c>
    </row>
    <row r="78" spans="1:21" ht="130.5" customHeight="1">
      <c r="A78" s="87" t="s">
        <v>458</v>
      </c>
      <c r="B78" s="88" t="s">
        <v>145</v>
      </c>
      <c r="C78" s="89" t="s">
        <v>0</v>
      </c>
      <c r="D78" s="89" t="s">
        <v>8</v>
      </c>
      <c r="E78" s="89" t="s">
        <v>13</v>
      </c>
      <c r="F78" s="89" t="s">
        <v>15</v>
      </c>
      <c r="G78" s="90" t="s">
        <v>459</v>
      </c>
      <c r="H78" s="89" t="s">
        <v>170</v>
      </c>
      <c r="I78" s="85">
        <v>45323</v>
      </c>
      <c r="J78" s="85">
        <v>45646</v>
      </c>
      <c r="K78" s="90" t="s">
        <v>460</v>
      </c>
      <c r="L78" s="89" t="s">
        <v>157</v>
      </c>
      <c r="M78" s="89" t="s">
        <v>187</v>
      </c>
      <c r="N78" s="89" t="s">
        <v>178</v>
      </c>
      <c r="O78" s="89" t="s">
        <v>189</v>
      </c>
      <c r="P78" s="89" t="s">
        <v>45</v>
      </c>
      <c r="Q78" s="89" t="s">
        <v>128</v>
      </c>
      <c r="R78" s="89" t="s">
        <v>250</v>
      </c>
      <c r="S78" t="str">
        <f>VLOOKUP('PAI 2024 V2'!$C78,Datos!$F$1:$G$4,2,FALSE)</f>
        <v>VP</v>
      </c>
      <c r="T78" t="str">
        <f>VLOOKUP('PAI 2024 V2'!$D78,Datos!$M$1:$N$23,2,FALSE)</f>
        <v>Objetivo2</v>
      </c>
      <c r="U78" t="str">
        <f>VLOOKUP('PAI 2024 V2'!$E78,Datos!$O$1:$P$23,2,FALSE)</f>
        <v>Iniciativa2</v>
      </c>
    </row>
    <row r="79" spans="1:21" ht="130.5" customHeight="1">
      <c r="A79" s="87" t="s">
        <v>461</v>
      </c>
      <c r="B79" s="88" t="s">
        <v>145</v>
      </c>
      <c r="C79" s="89" t="s">
        <v>0</v>
      </c>
      <c r="D79" s="89" t="s">
        <v>8</v>
      </c>
      <c r="E79" s="89" t="s">
        <v>13</v>
      </c>
      <c r="F79" s="89" t="s">
        <v>15</v>
      </c>
      <c r="G79" s="90" t="s">
        <v>462</v>
      </c>
      <c r="H79" s="89" t="s">
        <v>170</v>
      </c>
      <c r="I79" s="85">
        <v>45323</v>
      </c>
      <c r="J79" s="85">
        <v>45646</v>
      </c>
      <c r="K79" s="90" t="s">
        <v>463</v>
      </c>
      <c r="L79" s="89" t="s">
        <v>157</v>
      </c>
      <c r="M79" s="89" t="s">
        <v>187</v>
      </c>
      <c r="N79" s="89" t="s">
        <v>178</v>
      </c>
      <c r="O79" s="89" t="s">
        <v>189</v>
      </c>
      <c r="P79" s="89" t="s">
        <v>45</v>
      </c>
      <c r="Q79" s="89" t="s">
        <v>128</v>
      </c>
      <c r="R79" s="89" t="s">
        <v>250</v>
      </c>
      <c r="S79" t="str">
        <f>VLOOKUP('PAI 2024 V2'!$C79,Datos!$F$1:$G$4,2,FALSE)</f>
        <v>VP</v>
      </c>
      <c r="T79" t="str">
        <f>VLOOKUP('PAI 2024 V2'!$D79,Datos!$M$1:$N$23,2,FALSE)</f>
        <v>Objetivo2</v>
      </c>
      <c r="U79" t="str">
        <f>VLOOKUP('PAI 2024 V2'!$E79,Datos!$O$1:$P$23,2,FALSE)</f>
        <v>Iniciativa2</v>
      </c>
    </row>
    <row r="80" spans="1:21" ht="130.5" customHeight="1">
      <c r="A80" s="87" t="s">
        <v>464</v>
      </c>
      <c r="B80" s="88" t="s">
        <v>145</v>
      </c>
      <c r="C80" s="89" t="s">
        <v>0</v>
      </c>
      <c r="D80" s="89" t="s">
        <v>8</v>
      </c>
      <c r="E80" s="89" t="s">
        <v>13</v>
      </c>
      <c r="F80" s="89" t="s">
        <v>15</v>
      </c>
      <c r="G80" s="90" t="s">
        <v>465</v>
      </c>
      <c r="H80" s="89" t="s">
        <v>170</v>
      </c>
      <c r="I80" s="85">
        <v>45295</v>
      </c>
      <c r="J80" s="85">
        <v>45646</v>
      </c>
      <c r="K80" s="90" t="s">
        <v>466</v>
      </c>
      <c r="L80" s="89" t="s">
        <v>157</v>
      </c>
      <c r="M80" s="89" t="s">
        <v>187</v>
      </c>
      <c r="N80" s="89" t="s">
        <v>178</v>
      </c>
      <c r="O80" s="89" t="s">
        <v>189</v>
      </c>
      <c r="P80" s="89" t="s">
        <v>45</v>
      </c>
      <c r="Q80" s="89" t="s">
        <v>128</v>
      </c>
      <c r="R80" s="89" t="s">
        <v>250</v>
      </c>
      <c r="S80" t="str">
        <f>VLOOKUP('PAI 2024 V2'!$C80,Datos!$F$1:$G$4,2,FALSE)</f>
        <v>VP</v>
      </c>
      <c r="T80" t="str">
        <f>VLOOKUP('PAI 2024 V2'!$D80,Datos!$M$1:$N$23,2,FALSE)</f>
        <v>Objetivo2</v>
      </c>
      <c r="U80" t="str">
        <f>VLOOKUP('PAI 2024 V2'!$E80,Datos!$O$1:$P$23,2,FALSE)</f>
        <v>Iniciativa2</v>
      </c>
    </row>
    <row r="81" spans="1:21" ht="130.5" customHeight="1">
      <c r="A81" s="87" t="s">
        <v>467</v>
      </c>
      <c r="B81" s="88" t="s">
        <v>145</v>
      </c>
      <c r="C81" s="89" t="s">
        <v>0</v>
      </c>
      <c r="D81" s="89" t="s">
        <v>8</v>
      </c>
      <c r="E81" s="89" t="s">
        <v>13</v>
      </c>
      <c r="F81" s="89" t="s">
        <v>15</v>
      </c>
      <c r="G81" s="90" t="s">
        <v>468</v>
      </c>
      <c r="H81" s="89" t="s">
        <v>170</v>
      </c>
      <c r="I81" s="85">
        <v>45337</v>
      </c>
      <c r="J81" s="85">
        <v>45656</v>
      </c>
      <c r="K81" s="90" t="s">
        <v>469</v>
      </c>
      <c r="L81" s="89" t="s">
        <v>157</v>
      </c>
      <c r="M81" s="89" t="s">
        <v>187</v>
      </c>
      <c r="N81" s="89" t="s">
        <v>178</v>
      </c>
      <c r="O81" s="89" t="s">
        <v>189</v>
      </c>
      <c r="P81" s="89" t="s">
        <v>45</v>
      </c>
      <c r="Q81" s="89" t="s">
        <v>128</v>
      </c>
      <c r="R81" s="89" t="s">
        <v>250</v>
      </c>
      <c r="S81" t="str">
        <f>VLOOKUP('PAI 2024 V2'!$C81,Datos!$F$1:$G$4,2,FALSE)</f>
        <v>VP</v>
      </c>
      <c r="T81" t="str">
        <f>VLOOKUP('PAI 2024 V2'!$D81,Datos!$M$1:$N$23,2,FALSE)</f>
        <v>Objetivo2</v>
      </c>
      <c r="U81" t="str">
        <f>VLOOKUP('PAI 2024 V2'!$E81,Datos!$O$1:$P$23,2,FALSE)</f>
        <v>Iniciativa2</v>
      </c>
    </row>
    <row r="82" spans="1:21" ht="409.5">
      <c r="A82" s="87" t="s">
        <v>470</v>
      </c>
      <c r="B82" s="88" t="s">
        <v>158</v>
      </c>
      <c r="C82" s="89" t="s">
        <v>9</v>
      </c>
      <c r="D82" s="89" t="s">
        <v>22</v>
      </c>
      <c r="E82" s="89" t="s">
        <v>36</v>
      </c>
      <c r="F82" s="89" t="s">
        <v>38</v>
      </c>
      <c r="G82" s="90" t="s">
        <v>471</v>
      </c>
      <c r="H82" s="84" t="s">
        <v>472</v>
      </c>
      <c r="I82" s="101">
        <v>45295</v>
      </c>
      <c r="J82" s="101">
        <v>45657</v>
      </c>
      <c r="K82" s="90" t="s">
        <v>265</v>
      </c>
      <c r="L82" s="89" t="s">
        <v>157</v>
      </c>
      <c r="M82" s="89" t="s">
        <v>178</v>
      </c>
      <c r="N82" s="89" t="s">
        <v>180</v>
      </c>
      <c r="O82" s="89"/>
      <c r="P82" s="89" t="s">
        <v>3</v>
      </c>
      <c r="Q82" s="89" t="s">
        <v>128</v>
      </c>
      <c r="R82" s="89" t="s">
        <v>250</v>
      </c>
      <c r="S82" t="str">
        <f>VLOOKUP('PAI 2024 V2'!$C82,Datos!$F$1:$G$4,2,FALSE)</f>
        <v>MS</v>
      </c>
      <c r="T82" t="str">
        <f>VLOOKUP('PAI 2024 V2'!$D82,Datos!$M$1:$N$23,2,FALSE)</f>
        <v>Objetivo4</v>
      </c>
      <c r="U82" t="str">
        <f>VLOOKUP('PAI 2024 V2'!$E82,Datos!$O$1:$P$23,2,FALSE)</f>
        <v>Iniciativa4</v>
      </c>
    </row>
    <row r="83" spans="1:21" ht="315">
      <c r="A83" s="87" t="s">
        <v>473</v>
      </c>
      <c r="B83" s="88" t="s">
        <v>171</v>
      </c>
      <c r="C83" s="89" t="s">
        <v>17</v>
      </c>
      <c r="D83" s="89" t="s">
        <v>33</v>
      </c>
      <c r="E83" s="89" t="s">
        <v>72</v>
      </c>
      <c r="F83" s="89" t="s">
        <v>74</v>
      </c>
      <c r="G83" s="90" t="s">
        <v>474</v>
      </c>
      <c r="H83" s="99" t="s">
        <v>147</v>
      </c>
      <c r="I83" s="100">
        <v>45292</v>
      </c>
      <c r="J83" s="100">
        <v>45504</v>
      </c>
      <c r="K83" s="98" t="s">
        <v>475</v>
      </c>
      <c r="L83" s="89" t="s">
        <v>157</v>
      </c>
      <c r="M83" s="89" t="s">
        <v>183</v>
      </c>
      <c r="N83" s="89" t="s">
        <v>3</v>
      </c>
      <c r="O83" s="89" t="s">
        <v>3</v>
      </c>
      <c r="P83" s="89" t="s">
        <v>3</v>
      </c>
      <c r="Q83" s="89" t="s">
        <v>138</v>
      </c>
      <c r="R83" s="89" t="s">
        <v>134</v>
      </c>
      <c r="S83" t="str">
        <f>VLOOKUP('PAI 2024 V2'!$C83,Datos!$F$1:$G$4,2,FALSE)</f>
        <v>DO</v>
      </c>
      <c r="T83" t="str">
        <f>VLOOKUP('PAI 2024 V2'!$D83,Datos!$M$1:$N$23,2,FALSE)</f>
        <v>Objetivo6</v>
      </c>
      <c r="U83" t="str">
        <f>VLOOKUP('PAI 2024 V2'!$E83,Datos!$O$1:$P$23,2,FALSE)</f>
        <v>Iniciativa11</v>
      </c>
    </row>
    <row r="84" spans="1:21" ht="409.5">
      <c r="A84" s="87" t="s">
        <v>476</v>
      </c>
      <c r="B84" s="88" t="s">
        <v>171</v>
      </c>
      <c r="C84" s="89" t="s">
        <v>17</v>
      </c>
      <c r="D84" s="89" t="s">
        <v>33</v>
      </c>
      <c r="E84" s="89" t="s">
        <v>72</v>
      </c>
      <c r="F84" s="89" t="s">
        <v>74</v>
      </c>
      <c r="G84" s="90" t="s">
        <v>477</v>
      </c>
      <c r="H84" s="89" t="s">
        <v>147</v>
      </c>
      <c r="I84" s="85">
        <v>45292</v>
      </c>
      <c r="J84" s="85">
        <v>45596</v>
      </c>
      <c r="K84" s="90" t="s">
        <v>478</v>
      </c>
      <c r="L84" s="89" t="s">
        <v>157</v>
      </c>
      <c r="M84" s="89" t="s">
        <v>183</v>
      </c>
      <c r="N84" s="89" t="s">
        <v>3</v>
      </c>
      <c r="O84" s="89" t="s">
        <v>3</v>
      </c>
      <c r="P84" s="89" t="s">
        <v>3</v>
      </c>
      <c r="Q84" s="89" t="s">
        <v>138</v>
      </c>
      <c r="R84" s="89" t="s">
        <v>134</v>
      </c>
      <c r="S84" t="str">
        <f>VLOOKUP('PAI 2024 V2'!$C84,Datos!$F$1:$G$4,2,FALSE)</f>
        <v>DO</v>
      </c>
      <c r="T84" t="str">
        <f>VLOOKUP('PAI 2024 V2'!$D84,Datos!$M$1:$N$23,2,FALSE)</f>
        <v>Objetivo6</v>
      </c>
      <c r="U84" t="str">
        <f>VLOOKUP('PAI 2024 V2'!$E84,Datos!$O$1:$P$23,2,FALSE)</f>
        <v>Iniciativa11</v>
      </c>
    </row>
    <row r="85" spans="1:21" ht="409.5">
      <c r="A85" s="87" t="s">
        <v>479</v>
      </c>
      <c r="B85" s="88" t="s">
        <v>171</v>
      </c>
      <c r="C85" s="89" t="s">
        <v>17</v>
      </c>
      <c r="D85" s="89" t="s">
        <v>33</v>
      </c>
      <c r="E85" s="89" t="s">
        <v>72</v>
      </c>
      <c r="F85" s="89" t="s">
        <v>74</v>
      </c>
      <c r="G85" s="90" t="s">
        <v>480</v>
      </c>
      <c r="H85" s="89" t="s">
        <v>147</v>
      </c>
      <c r="I85" s="85">
        <v>45292</v>
      </c>
      <c r="J85" s="85">
        <v>45412</v>
      </c>
      <c r="K85" s="90" t="s">
        <v>481</v>
      </c>
      <c r="L85" s="89" t="s">
        <v>157</v>
      </c>
      <c r="M85" s="89" t="s">
        <v>183</v>
      </c>
      <c r="N85" s="89" t="s">
        <v>3</v>
      </c>
      <c r="O85" s="89" t="s">
        <v>3</v>
      </c>
      <c r="P85" s="89" t="s">
        <v>3</v>
      </c>
      <c r="Q85" s="89" t="s">
        <v>138</v>
      </c>
      <c r="R85" s="89" t="s">
        <v>134</v>
      </c>
      <c r="S85" t="str">
        <f>VLOOKUP('PAI 2024 V2'!$C85,Datos!$F$1:$G$4,2,FALSE)</f>
        <v>DO</v>
      </c>
      <c r="T85" t="str">
        <f>VLOOKUP('PAI 2024 V2'!$D85,Datos!$M$1:$N$23,2,FALSE)</f>
        <v>Objetivo6</v>
      </c>
      <c r="U85" t="str">
        <f>VLOOKUP('PAI 2024 V2'!$E85,Datos!$O$1:$P$23,2,FALSE)</f>
        <v>Iniciativa11</v>
      </c>
    </row>
    <row r="86" spans="1:21" ht="409.5">
      <c r="A86" s="87" t="s">
        <v>482</v>
      </c>
      <c r="B86" s="88" t="s">
        <v>171</v>
      </c>
      <c r="C86" s="89" t="s">
        <v>17</v>
      </c>
      <c r="D86" s="89" t="s">
        <v>33</v>
      </c>
      <c r="E86" s="89" t="s">
        <v>72</v>
      </c>
      <c r="F86" s="89" t="s">
        <v>74</v>
      </c>
      <c r="G86" s="90" t="s">
        <v>483</v>
      </c>
      <c r="H86" s="89" t="s">
        <v>147</v>
      </c>
      <c r="I86" s="85">
        <v>45292</v>
      </c>
      <c r="J86" s="85">
        <v>45626</v>
      </c>
      <c r="K86" s="90" t="s">
        <v>484</v>
      </c>
      <c r="L86" s="89" t="s">
        <v>157</v>
      </c>
      <c r="M86" s="89" t="s">
        <v>183</v>
      </c>
      <c r="N86" s="89" t="s">
        <v>3</v>
      </c>
      <c r="O86" s="89" t="s">
        <v>3</v>
      </c>
      <c r="P86" s="89" t="s">
        <v>3</v>
      </c>
      <c r="Q86" s="89" t="s">
        <v>138</v>
      </c>
      <c r="R86" s="89" t="s">
        <v>134</v>
      </c>
      <c r="S86" t="str">
        <f>VLOOKUP('PAI 2024 V2'!$C86,Datos!$F$1:$G$4,2,FALSE)</f>
        <v>DO</v>
      </c>
      <c r="T86" t="str">
        <f>VLOOKUP('PAI 2024 V2'!$D86,Datos!$M$1:$N$23,2,FALSE)</f>
        <v>Objetivo6</v>
      </c>
      <c r="U86" t="str">
        <f>VLOOKUP('PAI 2024 V2'!$E86,Datos!$O$1:$P$23,2,FALSE)</f>
        <v>Iniciativa11</v>
      </c>
    </row>
    <row r="87" spans="1:21" ht="252">
      <c r="A87" s="87" t="s">
        <v>485</v>
      </c>
      <c r="B87" s="88" t="s">
        <v>171</v>
      </c>
      <c r="C87" s="89" t="s">
        <v>17</v>
      </c>
      <c r="D87" s="89" t="s">
        <v>39</v>
      </c>
      <c r="E87" s="89" t="s">
        <v>85</v>
      </c>
      <c r="F87" s="89" t="s">
        <v>87</v>
      </c>
      <c r="G87" s="90" t="s">
        <v>486</v>
      </c>
      <c r="H87" s="89" t="s">
        <v>147</v>
      </c>
      <c r="I87" s="85">
        <v>45292</v>
      </c>
      <c r="J87" s="85">
        <v>45473</v>
      </c>
      <c r="K87" s="90" t="s">
        <v>487</v>
      </c>
      <c r="L87" s="89" t="s">
        <v>157</v>
      </c>
      <c r="M87" s="89" t="s">
        <v>183</v>
      </c>
      <c r="N87" s="89" t="s">
        <v>184</v>
      </c>
      <c r="O87" s="89"/>
      <c r="P87" s="89" t="s">
        <v>70</v>
      </c>
      <c r="Q87" s="89" t="s">
        <v>133</v>
      </c>
      <c r="R87" s="89" t="s">
        <v>250</v>
      </c>
      <c r="S87" t="str">
        <f>VLOOKUP('PAI 2024 V2'!$C87,Datos!$F$1:$G$4,2,FALSE)</f>
        <v>DO</v>
      </c>
      <c r="T87" t="str">
        <f>VLOOKUP('PAI 2024 V2'!$D87,Datos!$M$1:$N$23,2,FALSE)</f>
        <v>Objetivo7</v>
      </c>
      <c r="U87" t="str">
        <f>VLOOKUP('PAI 2024 V2'!$E87,Datos!$O$1:$P$23,2,FALSE)</f>
        <v>Iniciativa14</v>
      </c>
    </row>
    <row r="88" spans="1:21" ht="130.5" customHeight="1">
      <c r="A88" s="87" t="s">
        <v>488</v>
      </c>
      <c r="B88" s="88" t="s">
        <v>149</v>
      </c>
      <c r="C88" s="89" t="s">
        <v>9</v>
      </c>
      <c r="D88" s="89" t="s">
        <v>22</v>
      </c>
      <c r="E88" s="89" t="s">
        <v>46</v>
      </c>
      <c r="F88" s="89" t="s">
        <v>48</v>
      </c>
      <c r="G88" s="90" t="s">
        <v>489</v>
      </c>
      <c r="H88" s="89" t="s">
        <v>151</v>
      </c>
      <c r="I88" s="85">
        <v>45474</v>
      </c>
      <c r="J88" s="85">
        <v>45657</v>
      </c>
      <c r="K88" s="90" t="s">
        <v>490</v>
      </c>
      <c r="L88" s="89" t="s">
        <v>157</v>
      </c>
      <c r="M88" s="89" t="s">
        <v>173</v>
      </c>
      <c r="N88" s="89" t="s">
        <v>180</v>
      </c>
      <c r="O88" s="89" t="s">
        <v>181</v>
      </c>
      <c r="P88" s="89" t="s">
        <v>3</v>
      </c>
      <c r="Q88" s="89" t="s">
        <v>138</v>
      </c>
      <c r="R88" s="89" t="s">
        <v>139</v>
      </c>
      <c r="S88" t="str">
        <f>VLOOKUP('PAI 2024 V2'!$C88,Datos!$F$1:$G$4,2,FALSE)</f>
        <v>MS</v>
      </c>
      <c r="T88" t="str">
        <f>VLOOKUP('PAI 2024 V2'!$D88,Datos!$M$1:$N$23,2,FALSE)</f>
        <v>Objetivo4</v>
      </c>
      <c r="U88" t="str">
        <f>VLOOKUP('PAI 2024 V2'!$E88,Datos!$O$1:$P$23,2,FALSE)</f>
        <v>Iniciativa6</v>
      </c>
    </row>
    <row r="89" spans="1:21" ht="130.5" customHeight="1">
      <c r="A89" s="87" t="s">
        <v>491</v>
      </c>
      <c r="B89" s="88" t="s">
        <v>149</v>
      </c>
      <c r="C89" s="89" t="s">
        <v>9</v>
      </c>
      <c r="D89" s="89" t="s">
        <v>22</v>
      </c>
      <c r="E89" s="89" t="s">
        <v>41</v>
      </c>
      <c r="F89" s="89" t="s">
        <v>43</v>
      </c>
      <c r="G89" s="90" t="s">
        <v>492</v>
      </c>
      <c r="H89" s="89" t="s">
        <v>151</v>
      </c>
      <c r="I89" s="85">
        <v>45293</v>
      </c>
      <c r="J89" s="85">
        <v>45473</v>
      </c>
      <c r="K89" s="90" t="s">
        <v>493</v>
      </c>
      <c r="L89" s="89" t="s">
        <v>157</v>
      </c>
      <c r="M89" s="89" t="s">
        <v>173</v>
      </c>
      <c r="N89" s="89" t="s">
        <v>180</v>
      </c>
      <c r="O89" s="89"/>
      <c r="P89" s="89" t="s">
        <v>3</v>
      </c>
      <c r="Q89" s="89" t="s">
        <v>133</v>
      </c>
      <c r="R89" s="89" t="s">
        <v>250</v>
      </c>
      <c r="S89" t="str">
        <f>VLOOKUP('PAI 2024 V2'!$C89,Datos!$F$1:$G$4,2,FALSE)</f>
        <v>MS</v>
      </c>
      <c r="T89" t="str">
        <f>VLOOKUP('PAI 2024 V2'!$D89,Datos!$M$1:$N$23,2,FALSE)</f>
        <v>Objetivo4</v>
      </c>
      <c r="U89" t="str">
        <f>VLOOKUP('PAI 2024 V2'!$E89,Datos!$O$1:$P$23,2,FALSE)</f>
        <v>Iniciativa5</v>
      </c>
    </row>
    <row r="90" spans="1:21" ht="130.5" customHeight="1">
      <c r="A90" s="87" t="s">
        <v>494</v>
      </c>
      <c r="B90" s="88" t="s">
        <v>143</v>
      </c>
      <c r="C90" s="89" t="s">
        <v>9</v>
      </c>
      <c r="D90" s="89" t="s">
        <v>22</v>
      </c>
      <c r="E90" s="89" t="s">
        <v>50</v>
      </c>
      <c r="F90" s="89" t="s">
        <v>52</v>
      </c>
      <c r="G90" s="90" t="s">
        <v>495</v>
      </c>
      <c r="H90" s="89" t="s">
        <v>156</v>
      </c>
      <c r="I90" s="85">
        <v>45292</v>
      </c>
      <c r="J90" s="85">
        <v>45657</v>
      </c>
      <c r="K90" s="90" t="s">
        <v>496</v>
      </c>
      <c r="L90" s="89" t="s">
        <v>157</v>
      </c>
      <c r="M90" s="89" t="s">
        <v>189</v>
      </c>
      <c r="N90" s="89" t="s">
        <v>3</v>
      </c>
      <c r="O90" s="89" t="s">
        <v>3</v>
      </c>
      <c r="P90" s="89" t="s">
        <v>3</v>
      </c>
      <c r="Q90" s="89" t="s">
        <v>128</v>
      </c>
      <c r="R90" s="89" t="s">
        <v>250</v>
      </c>
      <c r="S90" t="str">
        <f>VLOOKUP('PAI 2024 V2'!$C90,Datos!$F$1:$G$4,2,FALSE)</f>
        <v>MS</v>
      </c>
      <c r="T90" t="str">
        <f>VLOOKUP('PAI 2024 V2'!$D90,Datos!$M$1:$N$23,2,FALSE)</f>
        <v>Objetivo4</v>
      </c>
      <c r="U90" t="str">
        <f>VLOOKUP('PAI 2024 V2'!$E90,Datos!$O$1:$P$23,2,FALSE)</f>
        <v>Iniciativa7</v>
      </c>
    </row>
    <row r="91" spans="1:21" ht="130.5" customHeight="1">
      <c r="A91" s="87" t="s">
        <v>497</v>
      </c>
      <c r="B91" s="88" t="s">
        <v>168</v>
      </c>
      <c r="C91" s="89" t="s">
        <v>17</v>
      </c>
      <c r="D91" s="89" t="s">
        <v>33</v>
      </c>
      <c r="E91" s="89" t="s">
        <v>72</v>
      </c>
      <c r="F91" s="89" t="s">
        <v>74</v>
      </c>
      <c r="G91" s="90" t="s">
        <v>498</v>
      </c>
      <c r="H91" s="89" t="s">
        <v>160</v>
      </c>
      <c r="I91" s="85">
        <v>45292</v>
      </c>
      <c r="J91" s="85">
        <v>45473</v>
      </c>
      <c r="K91" s="90" t="s">
        <v>499</v>
      </c>
      <c r="L91" s="89" t="s">
        <v>157</v>
      </c>
      <c r="M91" s="89" t="s">
        <v>183</v>
      </c>
      <c r="N91" s="89" t="s">
        <v>3</v>
      </c>
      <c r="O91" s="89" t="s">
        <v>3</v>
      </c>
      <c r="P91" s="89" t="s">
        <v>3</v>
      </c>
      <c r="Q91" s="89" t="s">
        <v>138</v>
      </c>
      <c r="R91" s="89" t="s">
        <v>134</v>
      </c>
      <c r="S91" t="str">
        <f>VLOOKUP('PAI 2024 V2'!$C91,Datos!$F$1:$G$4,2,FALSE)</f>
        <v>DO</v>
      </c>
      <c r="T91" t="str">
        <f>VLOOKUP('PAI 2024 V2'!$D91,Datos!$M$1:$N$23,2,FALSE)</f>
        <v>Objetivo6</v>
      </c>
      <c r="U91" t="str">
        <f>VLOOKUP('PAI 2024 V2'!$E91,Datos!$O$1:$P$23,2,FALSE)</f>
        <v>Iniciativa11</v>
      </c>
    </row>
    <row r="92" spans="1:21" ht="126">
      <c r="A92" s="87" t="s">
        <v>500</v>
      </c>
      <c r="B92" s="88" t="s">
        <v>168</v>
      </c>
      <c r="C92" s="89" t="s">
        <v>17</v>
      </c>
      <c r="D92" s="89" t="s">
        <v>33</v>
      </c>
      <c r="E92" s="89" t="s">
        <v>72</v>
      </c>
      <c r="F92" s="89" t="s">
        <v>74</v>
      </c>
      <c r="G92" s="90" t="s">
        <v>501</v>
      </c>
      <c r="H92" s="89" t="s">
        <v>160</v>
      </c>
      <c r="I92" s="85">
        <v>45292</v>
      </c>
      <c r="J92" s="85">
        <v>45382</v>
      </c>
      <c r="K92" s="90" t="s">
        <v>502</v>
      </c>
      <c r="L92" s="89" t="s">
        <v>157</v>
      </c>
      <c r="M92" s="89" t="s">
        <v>183</v>
      </c>
      <c r="N92" s="89" t="s">
        <v>3</v>
      </c>
      <c r="O92" s="89" t="s">
        <v>3</v>
      </c>
      <c r="P92" s="89" t="s">
        <v>3</v>
      </c>
      <c r="Q92" s="89" t="s">
        <v>138</v>
      </c>
      <c r="R92" s="89" t="s">
        <v>129</v>
      </c>
      <c r="S92" t="str">
        <f>VLOOKUP('PAI 2024 V2'!$C92,Datos!$F$1:$G$4,2,FALSE)</f>
        <v>DO</v>
      </c>
      <c r="T92" t="str">
        <f>VLOOKUP('PAI 2024 V2'!$D92,Datos!$M$1:$N$23,2,FALSE)</f>
        <v>Objetivo6</v>
      </c>
      <c r="U92" t="str">
        <f>VLOOKUP('PAI 2024 V2'!$E92,Datos!$O$1:$P$23,2,FALSE)</f>
        <v>Iniciativa11</v>
      </c>
    </row>
    <row r="93" spans="1:21" ht="130.5" customHeight="1">
      <c r="A93" s="87" t="s">
        <v>503</v>
      </c>
      <c r="B93" s="88" t="s">
        <v>168</v>
      </c>
      <c r="C93" s="89" t="s">
        <v>17</v>
      </c>
      <c r="D93" s="89" t="s">
        <v>39</v>
      </c>
      <c r="E93" s="89" t="s">
        <v>85</v>
      </c>
      <c r="F93" s="89" t="s">
        <v>87</v>
      </c>
      <c r="G93" s="90" t="s">
        <v>504</v>
      </c>
      <c r="H93" s="89" t="s">
        <v>160</v>
      </c>
      <c r="I93" s="85">
        <v>45292</v>
      </c>
      <c r="J93" s="85">
        <v>45657</v>
      </c>
      <c r="K93" s="90" t="s">
        <v>505</v>
      </c>
      <c r="L93" s="89" t="s">
        <v>157</v>
      </c>
      <c r="M93" s="89" t="s">
        <v>183</v>
      </c>
      <c r="N93" s="89" t="s">
        <v>184</v>
      </c>
      <c r="O93" s="89"/>
      <c r="P93" s="89" t="s">
        <v>75</v>
      </c>
      <c r="Q93" s="89" t="s">
        <v>128</v>
      </c>
      <c r="R93" s="89" t="s">
        <v>250</v>
      </c>
      <c r="S93" t="str">
        <f>VLOOKUP('PAI 2024 V2'!$C93,Datos!$F$1:$G$4,2,FALSE)</f>
        <v>DO</v>
      </c>
      <c r="T93" t="str">
        <f>VLOOKUP('PAI 2024 V2'!$D93,Datos!$M$1:$N$23,2,FALSE)</f>
        <v>Objetivo7</v>
      </c>
      <c r="U93" t="str">
        <f>VLOOKUP('PAI 2024 V2'!$E93,Datos!$O$1:$P$23,2,FALSE)</f>
        <v>Iniciativa14</v>
      </c>
    </row>
    <row r="94" spans="1:21" ht="130.5" customHeight="1">
      <c r="A94" s="87" t="s">
        <v>506</v>
      </c>
      <c r="B94" s="88" t="s">
        <v>168</v>
      </c>
      <c r="C94" s="89" t="s">
        <v>17</v>
      </c>
      <c r="D94" s="89" t="s">
        <v>39</v>
      </c>
      <c r="E94" s="89" t="s">
        <v>85</v>
      </c>
      <c r="F94" s="89" t="s">
        <v>87</v>
      </c>
      <c r="G94" s="90" t="s">
        <v>507</v>
      </c>
      <c r="H94" s="89" t="s">
        <v>160</v>
      </c>
      <c r="I94" s="85">
        <v>45292</v>
      </c>
      <c r="J94" s="85">
        <v>45473</v>
      </c>
      <c r="K94" s="90" t="s">
        <v>508</v>
      </c>
      <c r="L94" s="89" t="s">
        <v>157</v>
      </c>
      <c r="M94" s="89" t="s">
        <v>183</v>
      </c>
      <c r="N94" s="89" t="s">
        <v>3</v>
      </c>
      <c r="O94" s="89" t="s">
        <v>3</v>
      </c>
      <c r="P94" s="89" t="s">
        <v>70</v>
      </c>
      <c r="Q94" s="89" t="s">
        <v>128</v>
      </c>
      <c r="R94" s="89" t="s">
        <v>250</v>
      </c>
      <c r="S94" t="str">
        <f>VLOOKUP('PAI 2024 V2'!$C94,Datos!$F$1:$G$4,2,FALSE)</f>
        <v>DO</v>
      </c>
      <c r="T94" t="str">
        <f>VLOOKUP('PAI 2024 V2'!$D94,Datos!$M$1:$N$23,2,FALSE)</f>
        <v>Objetivo7</v>
      </c>
      <c r="U94" t="str">
        <f>VLOOKUP('PAI 2024 V2'!$E94,Datos!$O$1:$P$23,2,FALSE)</f>
        <v>Iniciativa14</v>
      </c>
    </row>
    <row r="95" spans="1:21" ht="130.5" customHeight="1">
      <c r="A95" s="87" t="s">
        <v>509</v>
      </c>
      <c r="B95" s="88" t="s">
        <v>168</v>
      </c>
      <c r="C95" s="89" t="s">
        <v>17</v>
      </c>
      <c r="D95" s="89" t="s">
        <v>39</v>
      </c>
      <c r="E95" s="89" t="s">
        <v>85</v>
      </c>
      <c r="F95" s="89" t="s">
        <v>87</v>
      </c>
      <c r="G95" s="90" t="s">
        <v>510</v>
      </c>
      <c r="H95" s="89" t="s">
        <v>160</v>
      </c>
      <c r="I95" s="85">
        <v>45292</v>
      </c>
      <c r="J95" s="85">
        <v>45473</v>
      </c>
      <c r="K95" s="90" t="s">
        <v>511</v>
      </c>
      <c r="L95" s="89" t="s">
        <v>157</v>
      </c>
      <c r="M95" s="89" t="s">
        <v>183</v>
      </c>
      <c r="N95" s="89" t="s">
        <v>3</v>
      </c>
      <c r="O95" s="89" t="s">
        <v>3</v>
      </c>
      <c r="P95" s="89" t="s">
        <v>70</v>
      </c>
      <c r="Q95" s="89" t="s">
        <v>128</v>
      </c>
      <c r="R95" s="89" t="s">
        <v>250</v>
      </c>
      <c r="S95" t="str">
        <f>VLOOKUP('PAI 2024 V2'!$C95,Datos!$F$1:$G$4,2,FALSE)</f>
        <v>DO</v>
      </c>
      <c r="T95" t="str">
        <f>VLOOKUP('PAI 2024 V2'!$D95,Datos!$M$1:$N$23,2,FALSE)</f>
        <v>Objetivo7</v>
      </c>
      <c r="U95" t="str">
        <f>VLOOKUP('PAI 2024 V2'!$E95,Datos!$O$1:$P$23,2,FALSE)</f>
        <v>Iniciativa14</v>
      </c>
    </row>
    <row r="96" spans="1:21" ht="409.5">
      <c r="A96" s="87" t="s">
        <v>512</v>
      </c>
      <c r="B96" s="88" t="s">
        <v>168</v>
      </c>
      <c r="C96" s="89" t="s">
        <v>17</v>
      </c>
      <c r="D96" s="89" t="s">
        <v>39</v>
      </c>
      <c r="E96" s="89" t="s">
        <v>85</v>
      </c>
      <c r="F96" s="89" t="s">
        <v>87</v>
      </c>
      <c r="G96" s="90" t="s">
        <v>513</v>
      </c>
      <c r="H96" s="89" t="s">
        <v>160</v>
      </c>
      <c r="I96" s="85">
        <v>45292</v>
      </c>
      <c r="J96" s="85">
        <v>45382</v>
      </c>
      <c r="K96" s="90" t="s">
        <v>514</v>
      </c>
      <c r="L96" s="89" t="s">
        <v>157</v>
      </c>
      <c r="M96" s="89" t="s">
        <v>183</v>
      </c>
      <c r="N96" s="89" t="s">
        <v>3</v>
      </c>
      <c r="O96" s="89" t="s">
        <v>3</v>
      </c>
      <c r="P96" s="89" t="s">
        <v>70</v>
      </c>
      <c r="Q96" s="89" t="s">
        <v>133</v>
      </c>
      <c r="R96" s="89" t="s">
        <v>250</v>
      </c>
      <c r="S96" t="str">
        <f>VLOOKUP('PAI 2024 V2'!$C96,Datos!$F$1:$G$4,2,FALSE)</f>
        <v>DO</v>
      </c>
      <c r="T96" t="str">
        <f>VLOOKUP('PAI 2024 V2'!$D96,Datos!$M$1:$N$23,2,FALSE)</f>
        <v>Objetivo7</v>
      </c>
      <c r="U96" t="str">
        <f>VLOOKUP('PAI 2024 V2'!$E96,Datos!$O$1:$P$23,2,FALSE)</f>
        <v>Iniciativa14</v>
      </c>
    </row>
    <row r="97" spans="1:21" ht="130.5" customHeight="1">
      <c r="A97" s="87" t="s">
        <v>515</v>
      </c>
      <c r="B97" s="88" t="s">
        <v>161</v>
      </c>
      <c r="C97" s="89" t="s">
        <v>9</v>
      </c>
      <c r="D97" s="89" t="s">
        <v>22</v>
      </c>
      <c r="E97" s="89" t="s">
        <v>46</v>
      </c>
      <c r="F97" s="89" t="s">
        <v>48</v>
      </c>
      <c r="G97" s="90" t="s">
        <v>516</v>
      </c>
      <c r="H97" s="89" t="s">
        <v>160</v>
      </c>
      <c r="I97" s="85">
        <v>45295</v>
      </c>
      <c r="J97" s="85">
        <v>45657</v>
      </c>
      <c r="K97" s="90" t="s">
        <v>517</v>
      </c>
      <c r="L97" s="89" t="s">
        <v>157</v>
      </c>
      <c r="M97" s="89" t="s">
        <v>173</v>
      </c>
      <c r="N97" s="89" t="s">
        <v>180</v>
      </c>
      <c r="O97" s="89" t="s">
        <v>179</v>
      </c>
      <c r="P97" s="89" t="s">
        <v>3</v>
      </c>
      <c r="Q97" s="89" t="s">
        <v>128</v>
      </c>
      <c r="R97" s="89" t="s">
        <v>250</v>
      </c>
      <c r="S97" t="str">
        <f>VLOOKUP('PAI 2024 V2'!$C97,Datos!$F$1:$G$4,2,FALSE)</f>
        <v>MS</v>
      </c>
      <c r="T97" t="str">
        <f>VLOOKUP('PAI 2024 V2'!$D97,Datos!$M$1:$N$23,2,FALSE)</f>
        <v>Objetivo4</v>
      </c>
      <c r="U97" t="str">
        <f>VLOOKUP('PAI 2024 V2'!$E97,Datos!$O$1:$P$23,2,FALSE)</f>
        <v>Iniciativa6</v>
      </c>
    </row>
    <row r="98" spans="1:21" ht="130.5" customHeight="1">
      <c r="A98" s="87" t="s">
        <v>518</v>
      </c>
      <c r="B98" s="88" t="s">
        <v>161</v>
      </c>
      <c r="C98" s="89" t="s">
        <v>9</v>
      </c>
      <c r="D98" s="89" t="s">
        <v>22</v>
      </c>
      <c r="E98" s="89" t="s">
        <v>46</v>
      </c>
      <c r="F98" s="89" t="s">
        <v>48</v>
      </c>
      <c r="G98" s="90" t="s">
        <v>519</v>
      </c>
      <c r="H98" s="89" t="s">
        <v>160</v>
      </c>
      <c r="I98" s="85">
        <v>45295</v>
      </c>
      <c r="J98" s="85">
        <v>45657</v>
      </c>
      <c r="K98" s="90" t="s">
        <v>520</v>
      </c>
      <c r="L98" s="89" t="s">
        <v>157</v>
      </c>
      <c r="M98" s="89" t="s">
        <v>173</v>
      </c>
      <c r="N98" s="89" t="s">
        <v>180</v>
      </c>
      <c r="O98" s="89" t="s">
        <v>179</v>
      </c>
      <c r="P98" s="89" t="s">
        <v>3</v>
      </c>
      <c r="Q98" s="89" t="s">
        <v>128</v>
      </c>
      <c r="R98" s="89" t="s">
        <v>250</v>
      </c>
      <c r="S98" t="str">
        <f>VLOOKUP('PAI 2024 V2'!$C98,Datos!$F$1:$G$4,2,FALSE)</f>
        <v>MS</v>
      </c>
      <c r="T98" t="str">
        <f>VLOOKUP('PAI 2024 V2'!$D98,Datos!$M$1:$N$23,2,FALSE)</f>
        <v>Objetivo4</v>
      </c>
      <c r="U98" t="str">
        <f>VLOOKUP('PAI 2024 V2'!$E98,Datos!$O$1:$P$23,2,FALSE)</f>
        <v>Iniciativa6</v>
      </c>
    </row>
    <row r="99" spans="1:21" ht="130.5" customHeight="1">
      <c r="A99" s="87" t="s">
        <v>521</v>
      </c>
      <c r="B99" s="88" t="s">
        <v>94</v>
      </c>
      <c r="C99" s="89" t="s">
        <v>17</v>
      </c>
      <c r="D99" s="89" t="s">
        <v>39</v>
      </c>
      <c r="E99" s="89" t="s">
        <v>85</v>
      </c>
      <c r="F99" s="89" t="s">
        <v>87</v>
      </c>
      <c r="G99" s="90" t="s">
        <v>522</v>
      </c>
      <c r="H99" s="89" t="s">
        <v>163</v>
      </c>
      <c r="I99" s="85">
        <v>45292</v>
      </c>
      <c r="J99" s="85">
        <v>45657</v>
      </c>
      <c r="K99" s="90" t="s">
        <v>523</v>
      </c>
      <c r="L99" s="89" t="s">
        <v>157</v>
      </c>
      <c r="M99" s="89" t="s">
        <v>176</v>
      </c>
      <c r="N99" s="89" t="s">
        <v>176</v>
      </c>
      <c r="O99" s="89" t="s">
        <v>176</v>
      </c>
      <c r="P99" s="89" t="s">
        <v>11</v>
      </c>
      <c r="Q99" s="89" t="s">
        <v>133</v>
      </c>
      <c r="R99" s="89" t="s">
        <v>250</v>
      </c>
      <c r="S99" t="str">
        <f>VLOOKUP('PAI 2024 V2'!$C99,Datos!$F$1:$G$4,2,FALSE)</f>
        <v>DO</v>
      </c>
      <c r="T99" t="str">
        <f>VLOOKUP('PAI 2024 V2'!$D99,Datos!$M$1:$N$23,2,FALSE)</f>
        <v>Objetivo7</v>
      </c>
      <c r="U99" t="str">
        <f>VLOOKUP('PAI 2024 V2'!$E99,Datos!$O$1:$P$23,2,FALSE)</f>
        <v>Iniciativa14</v>
      </c>
    </row>
    <row r="100" spans="1:21" ht="130.5" customHeight="1">
      <c r="A100" s="87" t="s">
        <v>524</v>
      </c>
      <c r="B100" s="88" t="s">
        <v>94</v>
      </c>
      <c r="C100" s="89" t="s">
        <v>17</v>
      </c>
      <c r="D100" s="89" t="s">
        <v>39</v>
      </c>
      <c r="E100" s="89" t="s">
        <v>85</v>
      </c>
      <c r="F100" s="89" t="s">
        <v>87</v>
      </c>
      <c r="G100" s="90" t="s">
        <v>525</v>
      </c>
      <c r="H100" s="89" t="s">
        <v>163</v>
      </c>
      <c r="I100" s="85">
        <v>45292</v>
      </c>
      <c r="J100" s="85">
        <v>45473</v>
      </c>
      <c r="K100" s="90" t="s">
        <v>526</v>
      </c>
      <c r="L100" s="89" t="s">
        <v>157</v>
      </c>
      <c r="M100" s="89" t="s">
        <v>176</v>
      </c>
      <c r="N100" s="89" t="s">
        <v>176</v>
      </c>
      <c r="O100" s="89" t="s">
        <v>176</v>
      </c>
      <c r="P100" s="89" t="s">
        <v>19</v>
      </c>
      <c r="Q100" s="89" t="s">
        <v>133</v>
      </c>
      <c r="R100" s="89" t="s">
        <v>250</v>
      </c>
      <c r="S100" t="str">
        <f>VLOOKUP('PAI 2024 V2'!$C100,Datos!$F$1:$G$4,2,FALSE)</f>
        <v>DO</v>
      </c>
      <c r="T100" t="str">
        <f>VLOOKUP('PAI 2024 V2'!$D100,Datos!$M$1:$N$23,2,FALSE)</f>
        <v>Objetivo7</v>
      </c>
      <c r="U100" t="str">
        <f>VLOOKUP('PAI 2024 V2'!$E100,Datos!$O$1:$P$23,2,FALSE)</f>
        <v>Iniciativa14</v>
      </c>
    </row>
    <row r="101" spans="1:21" ht="130.5" customHeight="1">
      <c r="A101" s="87" t="s">
        <v>527</v>
      </c>
      <c r="B101" s="88" t="s">
        <v>94</v>
      </c>
      <c r="C101" s="89" t="s">
        <v>17</v>
      </c>
      <c r="D101" s="89" t="s">
        <v>39</v>
      </c>
      <c r="E101" s="89" t="s">
        <v>85</v>
      </c>
      <c r="F101" s="89" t="s">
        <v>87</v>
      </c>
      <c r="G101" s="90" t="s">
        <v>528</v>
      </c>
      <c r="H101" s="89" t="s">
        <v>163</v>
      </c>
      <c r="I101" s="85">
        <v>45292</v>
      </c>
      <c r="J101" s="85">
        <v>45657</v>
      </c>
      <c r="K101" s="90" t="s">
        <v>529</v>
      </c>
      <c r="L101" s="89" t="s">
        <v>157</v>
      </c>
      <c r="M101" s="89" t="s">
        <v>176</v>
      </c>
      <c r="N101" s="89" t="s">
        <v>176</v>
      </c>
      <c r="O101" s="89" t="s">
        <v>176</v>
      </c>
      <c r="P101" s="89" t="s">
        <v>25</v>
      </c>
      <c r="Q101" s="89" t="s">
        <v>133</v>
      </c>
      <c r="R101" s="89" t="s">
        <v>250</v>
      </c>
      <c r="S101" t="str">
        <f>VLOOKUP('PAI 2024 V2'!$C101,Datos!$F$1:$G$4,2,FALSE)</f>
        <v>DO</v>
      </c>
      <c r="T101" t="str">
        <f>VLOOKUP('PAI 2024 V2'!$D101,Datos!$M$1:$N$23,2,FALSE)</f>
        <v>Objetivo7</v>
      </c>
      <c r="U101" t="str">
        <f>VLOOKUP('PAI 2024 V2'!$E101,Datos!$O$1:$P$23,2,FALSE)</f>
        <v>Iniciativa14</v>
      </c>
    </row>
    <row r="102" spans="1:21" ht="130.5" customHeight="1">
      <c r="A102" s="87" t="s">
        <v>530</v>
      </c>
      <c r="B102" s="88" t="s">
        <v>94</v>
      </c>
      <c r="C102" s="89" t="s">
        <v>17</v>
      </c>
      <c r="D102" s="89" t="s">
        <v>39</v>
      </c>
      <c r="E102" s="89" t="s">
        <v>85</v>
      </c>
      <c r="F102" s="89" t="s">
        <v>87</v>
      </c>
      <c r="G102" s="90" t="s">
        <v>531</v>
      </c>
      <c r="H102" s="89" t="s">
        <v>163</v>
      </c>
      <c r="I102" s="85">
        <v>45292</v>
      </c>
      <c r="J102" s="85">
        <v>45657</v>
      </c>
      <c r="K102" s="90" t="s">
        <v>532</v>
      </c>
      <c r="L102" s="89" t="s">
        <v>157</v>
      </c>
      <c r="M102" s="89" t="s">
        <v>176</v>
      </c>
      <c r="N102" s="89" t="s">
        <v>176</v>
      </c>
      <c r="O102" s="89" t="s">
        <v>176</v>
      </c>
      <c r="P102" s="89" t="s">
        <v>31</v>
      </c>
      <c r="Q102" s="89" t="s">
        <v>133</v>
      </c>
      <c r="R102" s="89" t="s">
        <v>250</v>
      </c>
      <c r="S102" t="str">
        <f>VLOOKUP('PAI 2024 V2'!$C102,Datos!$F$1:$G$4,2,FALSE)</f>
        <v>DO</v>
      </c>
      <c r="T102" t="str">
        <f>VLOOKUP('PAI 2024 V2'!$D102,Datos!$M$1:$N$23,2,FALSE)</f>
        <v>Objetivo7</v>
      </c>
      <c r="U102" t="str">
        <f>VLOOKUP('PAI 2024 V2'!$E102,Datos!$O$1:$P$23,2,FALSE)</f>
        <v>Iniciativa14</v>
      </c>
    </row>
    <row r="103" spans="1:21" ht="130.5" customHeight="1">
      <c r="A103" s="87" t="s">
        <v>533</v>
      </c>
      <c r="B103" s="88" t="s">
        <v>94</v>
      </c>
      <c r="C103" s="89" t="s">
        <v>17</v>
      </c>
      <c r="D103" s="89" t="s">
        <v>39</v>
      </c>
      <c r="E103" s="89" t="s">
        <v>85</v>
      </c>
      <c r="F103" s="89" t="s">
        <v>87</v>
      </c>
      <c r="G103" s="90" t="s">
        <v>534</v>
      </c>
      <c r="H103" s="89" t="s">
        <v>163</v>
      </c>
      <c r="I103" s="85">
        <v>45292</v>
      </c>
      <c r="J103" s="85">
        <v>45657</v>
      </c>
      <c r="K103" s="90" t="s">
        <v>535</v>
      </c>
      <c r="L103" s="89" t="s">
        <v>157</v>
      </c>
      <c r="M103" s="89" t="s">
        <v>176</v>
      </c>
      <c r="N103" s="89" t="s">
        <v>176</v>
      </c>
      <c r="O103" s="89" t="s">
        <v>176</v>
      </c>
      <c r="P103" s="89" t="s">
        <v>34</v>
      </c>
      <c r="Q103" s="89" t="s">
        <v>133</v>
      </c>
      <c r="R103" s="89" t="s">
        <v>250</v>
      </c>
      <c r="S103" t="str">
        <f>VLOOKUP('PAI 2024 V2'!$C103,Datos!$F$1:$G$4,2,FALSE)</f>
        <v>DO</v>
      </c>
      <c r="T103" t="str">
        <f>VLOOKUP('PAI 2024 V2'!$D103,Datos!$M$1:$N$23,2,FALSE)</f>
        <v>Objetivo7</v>
      </c>
      <c r="U103" t="str">
        <f>VLOOKUP('PAI 2024 V2'!$E103,Datos!$O$1:$P$23,2,FALSE)</f>
        <v>Iniciativa14</v>
      </c>
    </row>
    <row r="104" spans="1:21" ht="130.5" customHeight="1">
      <c r="A104" s="87" t="s">
        <v>536</v>
      </c>
      <c r="B104" s="88" t="s">
        <v>94</v>
      </c>
      <c r="C104" s="89" t="s">
        <v>17</v>
      </c>
      <c r="D104" s="89" t="s">
        <v>39</v>
      </c>
      <c r="E104" s="89" t="s">
        <v>85</v>
      </c>
      <c r="F104" s="89" t="s">
        <v>87</v>
      </c>
      <c r="G104" s="90" t="s">
        <v>537</v>
      </c>
      <c r="H104" s="89" t="s">
        <v>163</v>
      </c>
      <c r="I104" s="85">
        <v>45292</v>
      </c>
      <c r="J104" s="85">
        <v>45657</v>
      </c>
      <c r="K104" s="90" t="s">
        <v>538</v>
      </c>
      <c r="L104" s="89" t="s">
        <v>157</v>
      </c>
      <c r="M104" s="89" t="s">
        <v>176</v>
      </c>
      <c r="N104" s="89" t="s">
        <v>176</v>
      </c>
      <c r="O104" s="89" t="s">
        <v>176</v>
      </c>
      <c r="P104" s="89" t="s">
        <v>40</v>
      </c>
      <c r="Q104" s="89" t="s">
        <v>133</v>
      </c>
      <c r="R104" s="89" t="s">
        <v>250</v>
      </c>
      <c r="S104" t="str">
        <f>VLOOKUP('PAI 2024 V2'!$C104,Datos!$F$1:$G$4,2,FALSE)</f>
        <v>DO</v>
      </c>
      <c r="T104" t="str">
        <f>VLOOKUP('PAI 2024 V2'!$D104,Datos!$M$1:$N$23,2,FALSE)</f>
        <v>Objetivo7</v>
      </c>
      <c r="U104" t="str">
        <f>VLOOKUP('PAI 2024 V2'!$E104,Datos!$O$1:$P$23,2,FALSE)</f>
        <v>Iniciativa14</v>
      </c>
    </row>
    <row r="105" spans="1:21" ht="130.5" customHeight="1">
      <c r="A105" s="87" t="s">
        <v>539</v>
      </c>
      <c r="B105" s="88" t="s">
        <v>100</v>
      </c>
      <c r="C105" s="89" t="s">
        <v>17</v>
      </c>
      <c r="D105" s="89" t="s">
        <v>33</v>
      </c>
      <c r="E105" s="89" t="s">
        <v>289</v>
      </c>
      <c r="F105" s="89" t="s">
        <v>78</v>
      </c>
      <c r="G105" s="90" t="s">
        <v>540</v>
      </c>
      <c r="H105" s="89" t="s">
        <v>167</v>
      </c>
      <c r="I105" s="85">
        <v>45292</v>
      </c>
      <c r="J105" s="85">
        <v>45657</v>
      </c>
      <c r="K105" s="90" t="s">
        <v>541</v>
      </c>
      <c r="L105" s="89" t="s">
        <v>157</v>
      </c>
      <c r="M105" s="89" t="s">
        <v>174</v>
      </c>
      <c r="N105" s="89" t="s">
        <v>3</v>
      </c>
      <c r="O105" s="89" t="s">
        <v>3</v>
      </c>
      <c r="P105" s="89" t="s">
        <v>3</v>
      </c>
      <c r="Q105" s="89" t="s">
        <v>138</v>
      </c>
      <c r="R105" s="89" t="s">
        <v>139</v>
      </c>
      <c r="S105" t="str">
        <f>VLOOKUP('PAI 2024 V2'!$C105,Datos!$F$1:$G$4,2,FALSE)</f>
        <v>DO</v>
      </c>
      <c r="T105" t="str">
        <f>VLOOKUP('PAI 2024 V2'!$D105,Datos!$M$1:$N$23,2,FALSE)</f>
        <v>Objetivo6</v>
      </c>
      <c r="U105" t="str">
        <f>VLOOKUP('PAI 2024 V2'!$E105,Datos!$O$1:$P$23,2,FALSE)</f>
        <v>Iniciativa12</v>
      </c>
    </row>
    <row r="106" spans="1:21" ht="130.5" customHeight="1">
      <c r="A106" s="87" t="s">
        <v>542</v>
      </c>
      <c r="B106" s="88" t="s">
        <v>112</v>
      </c>
      <c r="C106" s="89" t="s">
        <v>9</v>
      </c>
      <c r="D106" s="89" t="s">
        <v>22</v>
      </c>
      <c r="E106" s="89" t="s">
        <v>50</v>
      </c>
      <c r="F106" s="89" t="s">
        <v>54</v>
      </c>
      <c r="G106" s="90" t="s">
        <v>543</v>
      </c>
      <c r="H106" s="89" t="s">
        <v>114</v>
      </c>
      <c r="I106" s="85">
        <v>45293</v>
      </c>
      <c r="J106" s="85">
        <v>45657</v>
      </c>
      <c r="K106" s="90" t="s">
        <v>544</v>
      </c>
      <c r="L106" s="89" t="s">
        <v>157</v>
      </c>
      <c r="M106" s="89" t="s">
        <v>180</v>
      </c>
      <c r="N106" s="89" t="s">
        <v>181</v>
      </c>
      <c r="O106" s="89" t="s">
        <v>3</v>
      </c>
      <c r="P106" s="89" t="s">
        <v>3</v>
      </c>
      <c r="Q106" s="89" t="s">
        <v>133</v>
      </c>
      <c r="R106" s="89" t="s">
        <v>250</v>
      </c>
      <c r="S106" t="str">
        <f>VLOOKUP('PAI 2024 V2'!$C106,Datos!$F$1:$G$4,2,FALSE)</f>
        <v>MS</v>
      </c>
      <c r="T106" t="str">
        <f>VLOOKUP('PAI 2024 V2'!$D106,Datos!$M$1:$N$23,2,FALSE)</f>
        <v>Objetivo4</v>
      </c>
      <c r="U106" t="str">
        <f>VLOOKUP('PAI 2024 V2'!$E106,Datos!$O$1:$P$23,2,FALSE)</f>
        <v>Iniciativa7</v>
      </c>
    </row>
    <row r="107" spans="1:21" ht="130.5" customHeight="1">
      <c r="A107" s="87" t="s">
        <v>545</v>
      </c>
      <c r="B107" s="88" t="s">
        <v>112</v>
      </c>
      <c r="C107" s="89" t="s">
        <v>17</v>
      </c>
      <c r="D107" s="89" t="s">
        <v>39</v>
      </c>
      <c r="E107" s="89" t="s">
        <v>85</v>
      </c>
      <c r="F107" s="89" t="s">
        <v>87</v>
      </c>
      <c r="G107" s="90" t="s">
        <v>546</v>
      </c>
      <c r="H107" s="89" t="s">
        <v>114</v>
      </c>
      <c r="I107" s="85">
        <v>45293</v>
      </c>
      <c r="J107" s="85">
        <v>45657</v>
      </c>
      <c r="K107" s="90" t="s">
        <v>547</v>
      </c>
      <c r="L107" s="89" t="s">
        <v>157</v>
      </c>
      <c r="M107" s="89" t="s">
        <v>180</v>
      </c>
      <c r="N107" s="89" t="s">
        <v>181</v>
      </c>
      <c r="O107" s="89"/>
      <c r="P107" s="89" t="s">
        <v>45</v>
      </c>
      <c r="Q107" s="89" t="s">
        <v>133</v>
      </c>
      <c r="R107" s="89" t="s">
        <v>250</v>
      </c>
      <c r="S107" t="str">
        <f>VLOOKUP('PAI 2024 V2'!$C107,Datos!$F$1:$G$4,2,FALSE)</f>
        <v>DO</v>
      </c>
      <c r="T107" t="str">
        <f>VLOOKUP('PAI 2024 V2'!$D107,Datos!$M$1:$N$23,2,FALSE)</f>
        <v>Objetivo7</v>
      </c>
      <c r="U107" t="str">
        <f>VLOOKUP('PAI 2024 V2'!$E107,Datos!$O$1:$P$23,2,FALSE)</f>
        <v>Iniciativa14</v>
      </c>
    </row>
    <row r="108" spans="1:21" ht="130.5" customHeight="1">
      <c r="A108" s="87" t="s">
        <v>548</v>
      </c>
      <c r="B108" s="88" t="s">
        <v>112</v>
      </c>
      <c r="C108" s="89" t="s">
        <v>17</v>
      </c>
      <c r="D108" s="89" t="s">
        <v>39</v>
      </c>
      <c r="E108" s="89" t="s">
        <v>91</v>
      </c>
      <c r="F108" s="89" t="s">
        <v>93</v>
      </c>
      <c r="G108" s="90" t="s">
        <v>549</v>
      </c>
      <c r="H108" s="89" t="s">
        <v>114</v>
      </c>
      <c r="I108" s="85">
        <v>45293</v>
      </c>
      <c r="J108" s="85">
        <v>45657</v>
      </c>
      <c r="K108" s="90" t="s">
        <v>550</v>
      </c>
      <c r="L108" s="89" t="s">
        <v>152</v>
      </c>
      <c r="M108" s="89" t="s">
        <v>185</v>
      </c>
      <c r="N108" s="89" t="s">
        <v>185</v>
      </c>
      <c r="O108" s="89"/>
      <c r="P108" s="89" t="s">
        <v>3</v>
      </c>
      <c r="Q108" s="89" t="s">
        <v>133</v>
      </c>
      <c r="R108" s="89" t="s">
        <v>250</v>
      </c>
      <c r="S108" t="str">
        <f>VLOOKUP('PAI 2024 V2'!$C108,Datos!$F$1:$G$4,2,FALSE)</f>
        <v>DO</v>
      </c>
      <c r="T108" t="str">
        <f>VLOOKUP('PAI 2024 V2'!$D108,Datos!$M$1:$N$23,2,FALSE)</f>
        <v>Objetivo7</v>
      </c>
      <c r="U108" t="str">
        <f>VLOOKUP('PAI 2024 V2'!$E108,Datos!$O$1:$P$23,2,FALSE)</f>
        <v>Iniciativa15</v>
      </c>
    </row>
    <row r="109" spans="1:21" ht="130.5" customHeight="1">
      <c r="A109" s="87" t="s">
        <v>551</v>
      </c>
      <c r="B109" s="88" t="s">
        <v>112</v>
      </c>
      <c r="C109" s="89" t="s">
        <v>17</v>
      </c>
      <c r="D109" s="89" t="s">
        <v>39</v>
      </c>
      <c r="E109" s="89" t="s">
        <v>91</v>
      </c>
      <c r="F109" s="89" t="s">
        <v>93</v>
      </c>
      <c r="G109" s="90" t="s">
        <v>552</v>
      </c>
      <c r="H109" s="89" t="s">
        <v>114</v>
      </c>
      <c r="I109" s="85">
        <v>45293</v>
      </c>
      <c r="J109" s="85">
        <v>45657</v>
      </c>
      <c r="K109" s="90" t="s">
        <v>553</v>
      </c>
      <c r="L109" s="89" t="s">
        <v>152</v>
      </c>
      <c r="M109" s="89" t="s">
        <v>185</v>
      </c>
      <c r="N109" s="89" t="s">
        <v>185</v>
      </c>
      <c r="O109" s="89"/>
      <c r="P109" s="89" t="s">
        <v>3</v>
      </c>
      <c r="Q109" s="89" t="s">
        <v>133</v>
      </c>
      <c r="R109" s="89" t="s">
        <v>250</v>
      </c>
      <c r="S109" t="str">
        <f>VLOOKUP('PAI 2024 V2'!$C109,Datos!$F$1:$G$4,2,FALSE)</f>
        <v>DO</v>
      </c>
      <c r="T109" t="str">
        <f>VLOOKUP('PAI 2024 V2'!$D109,Datos!$M$1:$N$23,2,FALSE)</f>
        <v>Objetivo7</v>
      </c>
      <c r="U109" t="str">
        <f>VLOOKUP('PAI 2024 V2'!$E109,Datos!$O$1:$P$23,2,FALSE)</f>
        <v>Iniciativa15</v>
      </c>
    </row>
    <row r="110" spans="1:21" ht="130.5" customHeight="1">
      <c r="A110" s="87" t="s">
        <v>554</v>
      </c>
      <c r="B110" s="88" t="s">
        <v>112</v>
      </c>
      <c r="C110" s="89" t="s">
        <v>17</v>
      </c>
      <c r="D110" s="89" t="s">
        <v>39</v>
      </c>
      <c r="E110" s="89" t="s">
        <v>91</v>
      </c>
      <c r="F110" s="89" t="s">
        <v>93</v>
      </c>
      <c r="G110" s="90" t="s">
        <v>555</v>
      </c>
      <c r="H110" s="89" t="s">
        <v>114</v>
      </c>
      <c r="I110" s="85">
        <v>45293</v>
      </c>
      <c r="J110" s="85">
        <v>45657</v>
      </c>
      <c r="K110" s="90" t="s">
        <v>547</v>
      </c>
      <c r="L110" s="89" t="s">
        <v>157</v>
      </c>
      <c r="M110" s="89" t="s">
        <v>180</v>
      </c>
      <c r="N110" s="89" t="s">
        <v>181</v>
      </c>
      <c r="O110" s="89"/>
      <c r="P110" s="89" t="s">
        <v>64</v>
      </c>
      <c r="Q110" s="89" t="s">
        <v>133</v>
      </c>
      <c r="R110" s="89" t="s">
        <v>250</v>
      </c>
      <c r="S110" t="str">
        <f>VLOOKUP('PAI 2024 V2'!$C110,Datos!$F$1:$G$4,2,FALSE)</f>
        <v>DO</v>
      </c>
      <c r="T110" t="str">
        <f>VLOOKUP('PAI 2024 V2'!$D110,Datos!$M$1:$N$23,2,FALSE)</f>
        <v>Objetivo7</v>
      </c>
      <c r="U110" t="str">
        <f>VLOOKUP('PAI 2024 V2'!$E110,Datos!$O$1:$P$23,2,FALSE)</f>
        <v>Iniciativa15</v>
      </c>
    </row>
    <row r="111" spans="1:21" ht="130.5" customHeight="1">
      <c r="A111" s="87" t="s">
        <v>556</v>
      </c>
      <c r="B111" s="88" t="s">
        <v>112</v>
      </c>
      <c r="C111" s="89" t="s">
        <v>17</v>
      </c>
      <c r="D111" s="89" t="s">
        <v>39</v>
      </c>
      <c r="E111" s="89" t="s">
        <v>91</v>
      </c>
      <c r="F111" s="89" t="s">
        <v>93</v>
      </c>
      <c r="G111" s="90" t="s">
        <v>557</v>
      </c>
      <c r="H111" s="89" t="s">
        <v>114</v>
      </c>
      <c r="I111" s="85">
        <v>45293</v>
      </c>
      <c r="J111" s="85">
        <v>45657</v>
      </c>
      <c r="K111" s="90" t="s">
        <v>558</v>
      </c>
      <c r="L111" s="89" t="s">
        <v>157</v>
      </c>
      <c r="M111" s="89" t="s">
        <v>180</v>
      </c>
      <c r="N111" s="89" t="s">
        <v>3</v>
      </c>
      <c r="O111" s="89" t="s">
        <v>3</v>
      </c>
      <c r="P111" s="89" t="s">
        <v>3</v>
      </c>
      <c r="Q111" s="89" t="s">
        <v>133</v>
      </c>
      <c r="R111" s="89" t="s">
        <v>250</v>
      </c>
      <c r="S111" t="str">
        <f>VLOOKUP('PAI 2024 V2'!$C111,Datos!$F$1:$G$4,2,FALSE)</f>
        <v>DO</v>
      </c>
      <c r="T111" t="str">
        <f>VLOOKUP('PAI 2024 V2'!$D111,Datos!$M$1:$N$23,2,FALSE)</f>
        <v>Objetivo7</v>
      </c>
      <c r="U111" t="str">
        <f>VLOOKUP('PAI 2024 V2'!$E111,Datos!$O$1:$P$23,2,FALSE)</f>
        <v>Iniciativa15</v>
      </c>
    </row>
    <row r="112" spans="1:21" ht="15.75">
      <c r="A112" s="94"/>
      <c r="B112" s="94"/>
      <c r="C112" s="94"/>
      <c r="D112" s="94"/>
      <c r="E112" s="94"/>
      <c r="F112" s="94"/>
      <c r="G112" s="94"/>
      <c r="H112" s="94"/>
      <c r="I112" s="94"/>
      <c r="J112" s="94"/>
      <c r="K112" s="94"/>
      <c r="L112" s="94"/>
      <c r="M112" s="94"/>
      <c r="N112" s="94"/>
      <c r="O112" s="94"/>
      <c r="P112" s="94"/>
      <c r="Q112" s="94"/>
      <c r="R112" s="94"/>
    </row>
    <row r="113" spans="1:18" ht="15.75">
      <c r="A113" s="95" t="s">
        <v>559</v>
      </c>
      <c r="B113" s="95" t="s">
        <v>560</v>
      </c>
      <c r="C113" s="103" t="s">
        <v>205</v>
      </c>
      <c r="D113" s="103"/>
      <c r="E113" s="103"/>
      <c r="F113" s="103"/>
      <c r="G113" s="103"/>
      <c r="H113" s="103"/>
      <c r="I113" s="103"/>
      <c r="J113" s="103"/>
      <c r="K113" s="103"/>
      <c r="L113" s="103"/>
      <c r="M113" s="103"/>
      <c r="N113" s="103"/>
      <c r="O113" s="103"/>
      <c r="P113" s="103"/>
      <c r="Q113" s="103"/>
      <c r="R113" s="103"/>
    </row>
    <row r="114" spans="1:18" ht="15.75">
      <c r="A114" s="96">
        <v>1</v>
      </c>
      <c r="B114" s="97">
        <v>45290</v>
      </c>
      <c r="C114" s="104" t="s">
        <v>561</v>
      </c>
      <c r="D114" s="104"/>
      <c r="E114" s="104"/>
      <c r="F114" s="104"/>
      <c r="G114" s="104"/>
      <c r="H114" s="104"/>
      <c r="I114" s="104"/>
      <c r="J114" s="104"/>
      <c r="K114" s="104"/>
      <c r="L114" s="104"/>
      <c r="M114" s="104"/>
      <c r="N114" s="104"/>
      <c r="O114" s="104"/>
      <c r="P114" s="104"/>
      <c r="Q114" s="104"/>
      <c r="R114" s="104"/>
    </row>
    <row r="115" spans="1:18" ht="15.75">
      <c r="A115" s="96">
        <v>2</v>
      </c>
      <c r="B115" s="97">
        <v>45321</v>
      </c>
      <c r="C115" s="104" t="s">
        <v>562</v>
      </c>
      <c r="D115" s="104"/>
      <c r="E115" s="104"/>
      <c r="F115" s="104"/>
      <c r="G115" s="104"/>
      <c r="H115" s="104"/>
      <c r="I115" s="104"/>
      <c r="J115" s="104"/>
      <c r="K115" s="104"/>
      <c r="L115" s="104"/>
      <c r="M115" s="104"/>
      <c r="N115" s="104"/>
      <c r="O115" s="104"/>
      <c r="P115" s="104"/>
      <c r="Q115" s="104"/>
      <c r="R115" s="104"/>
    </row>
    <row r="116" spans="1:18" ht="15" customHeight="1"/>
    <row r="117" spans="1:18" ht="21" customHeight="1"/>
    <row r="118" spans="1:18" ht="46.5" customHeight="1"/>
    <row r="119" spans="1:18" ht="46.5" customHeight="1">
      <c r="F119" s="62"/>
      <c r="G119" s="52"/>
    </row>
    <row r="120" spans="1:18" ht="46.5" customHeight="1">
      <c r="F120" s="62"/>
      <c r="G120" s="52"/>
    </row>
    <row r="121" spans="1:18" ht="46.5" customHeight="1">
      <c r="F121" s="62"/>
      <c r="G121" s="52"/>
    </row>
    <row r="122" spans="1:18" ht="46.5" customHeight="1">
      <c r="F122" s="62"/>
      <c r="G122" s="52"/>
    </row>
    <row r="123" spans="1:18">
      <c r="F123" s="62"/>
      <c r="G123" s="52"/>
    </row>
    <row r="124" spans="1:18">
      <c r="F124" s="62"/>
      <c r="G124" s="52"/>
    </row>
    <row r="125" spans="1:18">
      <c r="F125" s="62"/>
      <c r="G125" s="52"/>
    </row>
    <row r="126" spans="1:18">
      <c r="F126" s="62"/>
      <c r="G126" s="52"/>
    </row>
    <row r="127" spans="1:18">
      <c r="F127" s="62"/>
      <c r="G127" s="52"/>
    </row>
    <row r="128" spans="1:18">
      <c r="F128" s="62"/>
      <c r="G128" s="52"/>
    </row>
    <row r="129" spans="6:7">
      <c r="F129" s="62"/>
      <c r="G129" s="52"/>
    </row>
    <row r="130" spans="6:7">
      <c r="F130" s="62"/>
      <c r="G130" s="52"/>
    </row>
    <row r="131" spans="6:7">
      <c r="F131" s="62"/>
      <c r="G131" s="52"/>
    </row>
    <row r="132" spans="6:7">
      <c r="F132" s="62"/>
      <c r="G132" s="52"/>
    </row>
    <row r="133" spans="6:7">
      <c r="F133" s="62"/>
      <c r="G133" s="52"/>
    </row>
    <row r="134" spans="6:7">
      <c r="F134" s="62"/>
      <c r="G134" s="52"/>
    </row>
    <row r="135" spans="6:7">
      <c r="F135" s="62"/>
      <c r="G135" s="52"/>
    </row>
    <row r="136" spans="6:7">
      <c r="F136" s="62"/>
      <c r="G136" s="52"/>
    </row>
    <row r="137" spans="6:7">
      <c r="F137" s="62"/>
      <c r="G137" s="52"/>
    </row>
    <row r="138" spans="6:7">
      <c r="F138" s="62"/>
      <c r="G138" s="52"/>
    </row>
    <row r="139" spans="6:7">
      <c r="F139" s="62"/>
      <c r="G139" s="52"/>
    </row>
    <row r="140" spans="6:7">
      <c r="F140" s="62"/>
      <c r="G140" s="52"/>
    </row>
    <row r="141" spans="6:7">
      <c r="F141" s="62"/>
      <c r="G141" s="52"/>
    </row>
  </sheetData>
  <mergeCells count="9">
    <mergeCell ref="A1:R1"/>
    <mergeCell ref="C113:R113"/>
    <mergeCell ref="C114:R114"/>
    <mergeCell ref="C115:R115"/>
    <mergeCell ref="A2:B2"/>
    <mergeCell ref="G2:K2"/>
    <mergeCell ref="L2:P2"/>
    <mergeCell ref="Q2:R2"/>
    <mergeCell ref="C2:F2"/>
  </mergeCells>
  <phoneticPr fontId="9" type="noConversion"/>
  <dataValidations count="14">
    <dataValidation type="textLength" operator="lessThanOrEqual" allowBlank="1" showInputMessage="1" showErrorMessage="1" sqref="G82" xr:uid="{B2E3B7BF-5207-4AC3-9E93-1229FEA6BB0F}">
      <formula1>255</formula1>
    </dataValidation>
    <dataValidation type="list" allowBlank="1" showInputMessage="1" showErrorMessage="1" sqref="Q4:Q91 Q93:Q111" xr:uid="{681C634D-3942-427B-A098-7FBC273203CB}">
      <formula1>Fuente</formula1>
    </dataValidation>
    <dataValidation type="list" allowBlank="1" showInputMessage="1" showErrorMessage="1" sqref="P4:P91 P93:P111" xr:uid="{162CBC10-1959-41A1-AD8A-7ABD9443EE93}">
      <formula1>Planes</formula1>
    </dataValidation>
    <dataValidation type="list" allowBlank="1" showInputMessage="1" showErrorMessage="1" sqref="M4:O91 N92:O111 M93:M111" xr:uid="{FE529289-4099-4918-9A19-F5E3732E69BF}">
      <formula1>MIPG</formula1>
    </dataValidation>
    <dataValidation type="list" allowBlank="1" showInputMessage="1" showErrorMessage="1" sqref="F108:F111 F4:F104" xr:uid="{A408330B-D078-40FC-8397-B944E201FECD}">
      <formula1>INDIRECT($U4)</formula1>
    </dataValidation>
    <dataValidation type="list" allowBlank="1" showErrorMessage="1" sqref="M92" xr:uid="{2DC42057-F7C6-49AA-86FF-0CB63F6D0917}">
      <formula1>MIPG</formula1>
    </dataValidation>
    <dataValidation type="list" allowBlank="1" showErrorMessage="1" sqref="Q92" xr:uid="{791E014A-09D9-407F-933A-87C5C0E80E88}">
      <formula1>Fuente</formula1>
    </dataValidation>
    <dataValidation type="list" allowBlank="1" showErrorMessage="1" sqref="P92" xr:uid="{2FDD6C3F-0142-4CEF-8EF3-DBCCDE821F59}">
      <formula1>Planes</formula1>
    </dataValidation>
    <dataValidation type="date" allowBlank="1" showInputMessage="1" showErrorMessage="1" sqref="I82:J82" xr:uid="{98593504-750B-4947-B74A-55B0B8434EA1}">
      <formula1>45292</formula1>
      <formula2>45657</formula2>
    </dataValidation>
    <dataValidation type="list" allowBlank="1" showInputMessage="1" showErrorMessage="1" sqref="B4:B111" xr:uid="{36CA6188-3B24-4E43-B97C-A92BB85389F5}">
      <formula1>Dependencia</formula1>
    </dataValidation>
    <dataValidation type="list" operator="lessThanOrEqual" allowBlank="1" showInputMessage="1" showErrorMessage="1" sqref="L4:L111" xr:uid="{D2F83A74-45A8-4966-969B-61F316CACB64}">
      <formula1>Origen</formula1>
    </dataValidation>
    <dataValidation type="list" allowBlank="1" showInputMessage="1" showErrorMessage="1" sqref="C4:C111" xr:uid="{396045EB-B979-42B2-AFDF-879F9494594B}">
      <formula1>Pilares</formula1>
    </dataValidation>
    <dataValidation type="list" allowBlank="1" showInputMessage="1" showErrorMessage="1" sqref="D4:D111" xr:uid="{2A891FF9-0E24-4E93-919F-47A2C31B6BF0}">
      <formula1>INDIRECT($S4)</formula1>
    </dataValidation>
    <dataValidation type="list" allowBlank="1" showInputMessage="1" showErrorMessage="1" sqref="E4:E109" xr:uid="{731EE3CA-4C38-4307-BF1E-0CA2A3BAF204}">
      <formula1>INDIRECT($T4)</formula1>
    </dataValidation>
  </dataValidations>
  <printOptions horizontalCentered="1"/>
  <pageMargins left="0.70866141732283472" right="0.70866141732283472" top="0.74803149606299213" bottom="0.74803149606299213" header="0.31496062992125984" footer="0.31496062992125984"/>
  <pageSetup scale="16" fitToHeight="0" orientation="landscape" r:id="rId1"/>
  <headerFooter>
    <oddHeader>&amp;L&amp;"Calibri"&amp;15&amp;K000000 Información Pública Clasificada&amp;1#_x000D_</oddHead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22F86-FD0E-44A7-81EA-1062010C28CD}">
  <dimension ref="A1:D51"/>
  <sheetViews>
    <sheetView topLeftCell="A3" zoomScale="70" zoomScaleNormal="70" zoomScaleSheetLayoutView="100" workbookViewId="0">
      <selection activeCell="D8" sqref="D8"/>
    </sheetView>
  </sheetViews>
  <sheetFormatPr defaultColWidth="12.42578125" defaultRowHeight="15.75"/>
  <cols>
    <col min="1" max="1" width="24.7109375" style="1" customWidth="1"/>
    <col min="2" max="2" width="70.85546875" style="1" customWidth="1"/>
    <col min="3" max="3" width="95.42578125" style="1" customWidth="1"/>
    <col min="4" max="4" width="75.42578125" style="1" customWidth="1"/>
    <col min="5" max="16384" width="12.42578125" style="1"/>
  </cols>
  <sheetData>
    <row r="1" spans="1:4" ht="23.25">
      <c r="A1" s="111" t="s">
        <v>563</v>
      </c>
      <c r="B1" s="111"/>
      <c r="C1" s="111"/>
      <c r="D1" s="111"/>
    </row>
    <row r="2" spans="1:4" ht="19.5" customHeight="1">
      <c r="A2" s="120" t="s">
        <v>564</v>
      </c>
      <c r="B2" s="120"/>
      <c r="C2" s="120"/>
      <c r="D2" s="120"/>
    </row>
    <row r="3" spans="1:4" ht="27" customHeight="1">
      <c r="A3" s="119" t="s">
        <v>565</v>
      </c>
      <c r="B3" s="119"/>
      <c r="C3" s="119"/>
      <c r="D3" s="119"/>
    </row>
    <row r="4" spans="1:4" ht="46.5" customHeight="1">
      <c r="A4" s="121" t="s">
        <v>566</v>
      </c>
      <c r="B4" s="122"/>
      <c r="C4" s="122"/>
      <c r="D4" s="122"/>
    </row>
    <row r="5" spans="1:4" ht="55.5" customHeight="1">
      <c r="A5" s="121" t="s">
        <v>567</v>
      </c>
      <c r="B5" s="122"/>
      <c r="C5" s="122"/>
      <c r="D5" s="122"/>
    </row>
    <row r="6" spans="1:4" ht="42" customHeight="1">
      <c r="A6" s="11" t="s">
        <v>568</v>
      </c>
      <c r="B6" s="11" t="s">
        <v>569</v>
      </c>
      <c r="C6" s="12" t="s">
        <v>570</v>
      </c>
      <c r="D6" s="12" t="s">
        <v>571</v>
      </c>
    </row>
    <row r="7" spans="1:4" ht="34.5" customHeight="1">
      <c r="A7" s="115" t="s">
        <v>0</v>
      </c>
      <c r="B7" s="9" t="s">
        <v>572</v>
      </c>
      <c r="C7" s="9" t="s">
        <v>573</v>
      </c>
      <c r="D7" s="5" t="s">
        <v>574</v>
      </c>
    </row>
    <row r="8" spans="1:4" ht="34.5" customHeight="1">
      <c r="A8" s="115"/>
      <c r="B8" s="115" t="s">
        <v>8</v>
      </c>
      <c r="C8" s="116" t="s">
        <v>575</v>
      </c>
      <c r="D8" s="5" t="s">
        <v>576</v>
      </c>
    </row>
    <row r="9" spans="1:4" ht="34.5" customHeight="1">
      <c r="A9" s="115"/>
      <c r="B9" s="115"/>
      <c r="C9" s="117"/>
      <c r="D9" s="5" t="s">
        <v>21</v>
      </c>
    </row>
    <row r="10" spans="1:4" ht="34.5" customHeight="1">
      <c r="A10" s="115" t="s">
        <v>9</v>
      </c>
      <c r="B10" s="116" t="s">
        <v>16</v>
      </c>
      <c r="C10" s="9" t="s">
        <v>577</v>
      </c>
      <c r="D10" s="5" t="s">
        <v>29</v>
      </c>
    </row>
    <row r="11" spans="1:4" ht="34.5" customHeight="1">
      <c r="A11" s="115"/>
      <c r="B11" s="118"/>
      <c r="C11" s="116" t="s">
        <v>578</v>
      </c>
      <c r="D11" s="5" t="s">
        <v>32</v>
      </c>
    </row>
    <row r="12" spans="1:4" ht="34.5" customHeight="1">
      <c r="A12" s="115"/>
      <c r="B12" s="117"/>
      <c r="C12" s="117"/>
      <c r="D12" s="59" t="s">
        <v>579</v>
      </c>
    </row>
    <row r="13" spans="1:4" ht="34.5" customHeight="1">
      <c r="A13" s="115"/>
      <c r="B13" s="115" t="s">
        <v>22</v>
      </c>
      <c r="C13" s="116" t="s">
        <v>46</v>
      </c>
      <c r="D13" s="5" t="s">
        <v>580</v>
      </c>
    </row>
    <row r="14" spans="1:4" ht="34.5" customHeight="1">
      <c r="A14" s="115"/>
      <c r="B14" s="115"/>
      <c r="C14" s="118"/>
      <c r="D14" s="5" t="s">
        <v>43</v>
      </c>
    </row>
    <row r="15" spans="1:4" ht="34.5" customHeight="1">
      <c r="A15" s="115"/>
      <c r="B15" s="115"/>
      <c r="C15" s="117"/>
      <c r="D15" s="5" t="s">
        <v>581</v>
      </c>
    </row>
    <row r="16" spans="1:4" ht="34.5" customHeight="1">
      <c r="A16" s="115"/>
      <c r="B16" s="115"/>
      <c r="C16" s="9" t="s">
        <v>56</v>
      </c>
      <c r="D16" s="5" t="s">
        <v>582</v>
      </c>
    </row>
    <row r="17" spans="1:4" ht="34.5" customHeight="1">
      <c r="A17" s="115"/>
      <c r="B17" s="115"/>
      <c r="C17" s="116" t="s">
        <v>50</v>
      </c>
      <c r="D17" s="5" t="s">
        <v>52</v>
      </c>
    </row>
    <row r="18" spans="1:4" ht="34.5" customHeight="1">
      <c r="A18" s="115"/>
      <c r="B18" s="115"/>
      <c r="C18" s="117"/>
      <c r="D18" s="5" t="s">
        <v>583</v>
      </c>
    </row>
    <row r="19" spans="1:4" ht="34.5" customHeight="1">
      <c r="A19" s="115"/>
      <c r="B19" s="115" t="s">
        <v>30</v>
      </c>
      <c r="C19" s="116" t="s">
        <v>61</v>
      </c>
      <c r="D19" s="5" t="s">
        <v>584</v>
      </c>
    </row>
    <row r="20" spans="1:4" ht="34.5" customHeight="1">
      <c r="A20" s="115"/>
      <c r="B20" s="115"/>
      <c r="C20" s="117"/>
      <c r="D20" s="5" t="s">
        <v>65</v>
      </c>
    </row>
    <row r="21" spans="1:4" ht="34.5" customHeight="1">
      <c r="A21" s="115"/>
      <c r="B21" s="115"/>
      <c r="C21" s="9" t="s">
        <v>67</v>
      </c>
      <c r="D21" s="5" t="s">
        <v>585</v>
      </c>
    </row>
    <row r="22" spans="1:4" ht="34.5" customHeight="1">
      <c r="A22" s="115" t="s">
        <v>17</v>
      </c>
      <c r="B22" s="115" t="s">
        <v>33</v>
      </c>
      <c r="C22" s="9" t="s">
        <v>72</v>
      </c>
      <c r="D22" s="5" t="s">
        <v>586</v>
      </c>
    </row>
    <row r="23" spans="1:4" ht="34.5" customHeight="1">
      <c r="A23" s="115"/>
      <c r="B23" s="115"/>
      <c r="C23" s="116" t="s">
        <v>289</v>
      </c>
      <c r="D23" s="5" t="s">
        <v>587</v>
      </c>
    </row>
    <row r="24" spans="1:4" ht="34.5" customHeight="1">
      <c r="A24" s="115"/>
      <c r="B24" s="115"/>
      <c r="C24" s="117"/>
      <c r="D24" s="5" t="s">
        <v>588</v>
      </c>
    </row>
    <row r="25" spans="1:4" ht="34.5" customHeight="1">
      <c r="A25" s="115"/>
      <c r="B25" s="115"/>
      <c r="C25" s="9" t="s">
        <v>81</v>
      </c>
      <c r="D25" s="5" t="s">
        <v>589</v>
      </c>
    </row>
    <row r="26" spans="1:4" ht="34.5" customHeight="1">
      <c r="A26" s="115"/>
      <c r="B26" s="115" t="s">
        <v>39</v>
      </c>
      <c r="C26" s="9" t="s">
        <v>590</v>
      </c>
      <c r="D26" s="5" t="s">
        <v>87</v>
      </c>
    </row>
    <row r="27" spans="1:4" ht="34.5" customHeight="1">
      <c r="A27" s="115"/>
      <c r="B27" s="115"/>
      <c r="C27" s="9" t="s">
        <v>91</v>
      </c>
      <c r="D27" s="5" t="s">
        <v>93</v>
      </c>
    </row>
    <row r="28" spans="1:4" ht="34.5" customHeight="1">
      <c r="A28" s="115" t="s">
        <v>23</v>
      </c>
      <c r="B28" s="115" t="s">
        <v>44</v>
      </c>
      <c r="C28" s="116" t="s">
        <v>109</v>
      </c>
      <c r="D28" s="5" t="s">
        <v>111</v>
      </c>
    </row>
    <row r="29" spans="1:4" ht="34.5" customHeight="1">
      <c r="A29" s="115"/>
      <c r="B29" s="115"/>
      <c r="C29" s="117"/>
      <c r="D29" s="5" t="s">
        <v>591</v>
      </c>
    </row>
    <row r="30" spans="1:4" ht="27.75" customHeight="1">
      <c r="A30" s="112" t="s">
        <v>592</v>
      </c>
      <c r="B30" s="113"/>
      <c r="C30" s="113"/>
      <c r="D30" s="113"/>
    </row>
    <row r="31" spans="1:4">
      <c r="A31" s="114" t="s">
        <v>593</v>
      </c>
      <c r="B31" s="114"/>
      <c r="C31" s="114"/>
      <c r="D31" s="114"/>
    </row>
    <row r="32" spans="1:4" ht="31.5" hidden="1" customHeight="1">
      <c r="A32" s="8" t="s">
        <v>594</v>
      </c>
      <c r="B32" s="4" t="s">
        <v>595</v>
      </c>
      <c r="C32" s="10"/>
      <c r="D32" s="10"/>
    </row>
    <row r="33" spans="1:4" ht="31.5" customHeight="1">
      <c r="A33" s="110" t="s">
        <v>231</v>
      </c>
      <c r="B33" s="110"/>
      <c r="C33" s="109" t="s">
        <v>596</v>
      </c>
      <c r="D33" s="109"/>
    </row>
    <row r="34" spans="1:4" ht="31.5" customHeight="1">
      <c r="A34" s="114" t="s">
        <v>597</v>
      </c>
      <c r="B34" s="114"/>
      <c r="C34" s="114"/>
      <c r="D34" s="114"/>
    </row>
    <row r="35" spans="1:4" ht="31.5" customHeight="1">
      <c r="A35" s="110" t="s">
        <v>192</v>
      </c>
      <c r="B35" s="110"/>
      <c r="C35" s="109" t="s">
        <v>598</v>
      </c>
      <c r="D35" s="109"/>
    </row>
    <row r="36" spans="1:4" ht="34.5" customHeight="1">
      <c r="A36" s="110" t="s">
        <v>599</v>
      </c>
      <c r="B36" s="110"/>
      <c r="C36" s="109" t="s">
        <v>600</v>
      </c>
      <c r="D36" s="109"/>
    </row>
    <row r="37" spans="1:4" ht="31.5" hidden="1" customHeight="1">
      <c r="A37" s="7" t="s">
        <v>601</v>
      </c>
      <c r="B37" s="10"/>
      <c r="C37" s="6" t="s">
        <v>602</v>
      </c>
      <c r="D37" s="10"/>
    </row>
    <row r="38" spans="1:4" ht="15.75" hidden="1" customHeight="1">
      <c r="A38" s="7" t="s">
        <v>603</v>
      </c>
      <c r="B38" s="10"/>
      <c r="C38" s="6" t="s">
        <v>602</v>
      </c>
      <c r="D38" s="10"/>
    </row>
    <row r="39" spans="1:4">
      <c r="A39" s="114" t="s">
        <v>604</v>
      </c>
      <c r="B39" s="114"/>
      <c r="C39" s="114"/>
      <c r="D39" s="114"/>
    </row>
    <row r="40" spans="1:4" ht="78.75" customHeight="1">
      <c r="A40" s="110" t="s">
        <v>235</v>
      </c>
      <c r="B40" s="110"/>
      <c r="C40" s="109" t="s">
        <v>605</v>
      </c>
      <c r="D40" s="109"/>
    </row>
    <row r="41" spans="1:4" ht="31.5" customHeight="1">
      <c r="A41" s="110" t="s">
        <v>236</v>
      </c>
      <c r="B41" s="110"/>
      <c r="C41" s="109" t="s">
        <v>606</v>
      </c>
      <c r="D41" s="109"/>
    </row>
    <row r="42" spans="1:4" ht="32.25" customHeight="1">
      <c r="A42" s="110" t="s">
        <v>607</v>
      </c>
      <c r="B42" s="110"/>
      <c r="C42" s="109" t="s">
        <v>608</v>
      </c>
      <c r="D42" s="109"/>
    </row>
    <row r="43" spans="1:4" ht="47.25" customHeight="1">
      <c r="A43" s="110" t="s">
        <v>609</v>
      </c>
      <c r="B43" s="110"/>
      <c r="C43" s="109" t="s">
        <v>610</v>
      </c>
      <c r="D43" s="109"/>
    </row>
    <row r="44" spans="1:4" ht="48" customHeight="1">
      <c r="A44" s="110" t="s">
        <v>239</v>
      </c>
      <c r="B44" s="110"/>
      <c r="C44" s="109" t="s">
        <v>611</v>
      </c>
      <c r="D44" s="109"/>
    </row>
    <row r="45" spans="1:4" ht="15.75" customHeight="1">
      <c r="A45" s="114" t="s">
        <v>612</v>
      </c>
      <c r="B45" s="114"/>
      <c r="C45" s="114"/>
      <c r="D45" s="114"/>
    </row>
    <row r="46" spans="1:4" ht="63" customHeight="1">
      <c r="A46" s="110" t="s">
        <v>613</v>
      </c>
      <c r="B46" s="110"/>
      <c r="C46" s="109" t="s">
        <v>614</v>
      </c>
      <c r="D46" s="109"/>
    </row>
    <row r="47" spans="1:4" ht="63" customHeight="1">
      <c r="A47" s="110" t="s">
        <v>241</v>
      </c>
      <c r="B47" s="110"/>
      <c r="C47" s="109" t="s">
        <v>615</v>
      </c>
      <c r="D47" s="109"/>
    </row>
    <row r="48" spans="1:4" ht="47.25" customHeight="1">
      <c r="A48" s="110" t="s">
        <v>244</v>
      </c>
      <c r="B48" s="110"/>
      <c r="C48" s="109" t="s">
        <v>616</v>
      </c>
      <c r="D48" s="109"/>
    </row>
    <row r="49" spans="1:4">
      <c r="A49" s="114" t="s">
        <v>617</v>
      </c>
      <c r="B49" s="114"/>
      <c r="C49" s="114"/>
      <c r="D49" s="114"/>
    </row>
    <row r="50" spans="1:4" ht="47.25" customHeight="1">
      <c r="A50" s="110" t="s">
        <v>245</v>
      </c>
      <c r="B50" s="110"/>
      <c r="C50" s="109" t="s">
        <v>618</v>
      </c>
      <c r="D50" s="109"/>
    </row>
    <row r="51" spans="1:4" ht="47.25" customHeight="1">
      <c r="A51" s="110" t="s">
        <v>246</v>
      </c>
      <c r="B51" s="110"/>
      <c r="C51" s="109" t="s">
        <v>619</v>
      </c>
      <c r="D51" s="109"/>
    </row>
  </sheetData>
  <mergeCells count="55">
    <mergeCell ref="A41:B41"/>
    <mergeCell ref="A42:B42"/>
    <mergeCell ref="A43:B43"/>
    <mergeCell ref="A5:D5"/>
    <mergeCell ref="A4:D4"/>
    <mergeCell ref="C35:D35"/>
    <mergeCell ref="C36:D36"/>
    <mergeCell ref="C40:D40"/>
    <mergeCell ref="C41:D41"/>
    <mergeCell ref="C42:D42"/>
    <mergeCell ref="C43:D43"/>
    <mergeCell ref="B10:B12"/>
    <mergeCell ref="C11:C12"/>
    <mergeCell ref="A3:D3"/>
    <mergeCell ref="A2:D2"/>
    <mergeCell ref="A40:B40"/>
    <mergeCell ref="A7:A9"/>
    <mergeCell ref="B8:B9"/>
    <mergeCell ref="B13:B18"/>
    <mergeCell ref="B19:B21"/>
    <mergeCell ref="C19:C20"/>
    <mergeCell ref="C23:C24"/>
    <mergeCell ref="C28:C29"/>
    <mergeCell ref="A28:A29"/>
    <mergeCell ref="A22:A27"/>
    <mergeCell ref="A10:A21"/>
    <mergeCell ref="B22:B25"/>
    <mergeCell ref="C33:D33"/>
    <mergeCell ref="A51:B51"/>
    <mergeCell ref="A1:D1"/>
    <mergeCell ref="A30:D30"/>
    <mergeCell ref="A49:D49"/>
    <mergeCell ref="A45:D45"/>
    <mergeCell ref="A39:D39"/>
    <mergeCell ref="A34:D34"/>
    <mergeCell ref="A31:D31"/>
    <mergeCell ref="A33:B33"/>
    <mergeCell ref="A35:B35"/>
    <mergeCell ref="A36:B36"/>
    <mergeCell ref="B26:B27"/>
    <mergeCell ref="B28:B29"/>
    <mergeCell ref="C8:C9"/>
    <mergeCell ref="C13:C15"/>
    <mergeCell ref="C17:C18"/>
    <mergeCell ref="A44:B44"/>
    <mergeCell ref="A46:B46"/>
    <mergeCell ref="A47:B47"/>
    <mergeCell ref="A48:B48"/>
    <mergeCell ref="A50:B50"/>
    <mergeCell ref="C44:D44"/>
    <mergeCell ref="C51:D51"/>
    <mergeCell ref="C50:D50"/>
    <mergeCell ref="C46:D46"/>
    <mergeCell ref="C47:D47"/>
    <mergeCell ref="C48:D48"/>
  </mergeCells>
  <pageMargins left="0.7" right="0.7" top="0.75" bottom="0.75" header="0.3" footer="0.3"/>
  <pageSetup scale="43" orientation="portrait" r:id="rId1"/>
  <headerFooter>
    <oddHeader>&amp;L&amp;"Calibri"&amp;15&amp;K000000 Información Pública Clasificada&amp;1#_x000D_</oddHeader>
  </headerFooter>
  <rowBreaks count="1" manualBreakCount="1">
    <brk id="36"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6B2B9-FEAD-4FF9-A919-FE86C0B76F57}">
  <dimension ref="A3:B27"/>
  <sheetViews>
    <sheetView workbookViewId="0">
      <selection activeCell="A15" sqref="A15:XFD15"/>
    </sheetView>
  </sheetViews>
  <sheetFormatPr defaultColWidth="11.42578125" defaultRowHeight="15"/>
  <cols>
    <col min="1" max="1" width="142.42578125" bestFit="1" customWidth="1"/>
    <col min="2" max="2" width="18.85546875" bestFit="1" customWidth="1"/>
  </cols>
  <sheetData>
    <row r="3" spans="1:2">
      <c r="A3" s="51" t="s">
        <v>620</v>
      </c>
      <c r="B3" t="s">
        <v>621</v>
      </c>
    </row>
    <row r="4" spans="1:2">
      <c r="A4" s="52" t="s">
        <v>588</v>
      </c>
      <c r="B4">
        <v>1</v>
      </c>
    </row>
    <row r="5" spans="1:2">
      <c r="A5" s="52" t="s">
        <v>587</v>
      </c>
      <c r="B5">
        <v>2</v>
      </c>
    </row>
    <row r="6" spans="1:2">
      <c r="A6" s="52" t="s">
        <v>586</v>
      </c>
      <c r="B6">
        <v>45</v>
      </c>
    </row>
    <row r="7" spans="1:2">
      <c r="A7" s="52" t="s">
        <v>585</v>
      </c>
      <c r="B7">
        <v>1</v>
      </c>
    </row>
    <row r="8" spans="1:2">
      <c r="A8" s="52" t="s">
        <v>589</v>
      </c>
      <c r="B8">
        <v>6</v>
      </c>
    </row>
    <row r="9" spans="1:2">
      <c r="A9" s="52" t="s">
        <v>574</v>
      </c>
      <c r="B9">
        <v>1</v>
      </c>
    </row>
    <row r="10" spans="1:2">
      <c r="A10" s="52" t="s">
        <v>582</v>
      </c>
      <c r="B10">
        <v>1</v>
      </c>
    </row>
    <row r="11" spans="1:2">
      <c r="A11" s="52" t="s">
        <v>591</v>
      </c>
      <c r="B11">
        <v>3</v>
      </c>
    </row>
    <row r="12" spans="1:2">
      <c r="A12" s="52" t="s">
        <v>583</v>
      </c>
      <c r="B12">
        <v>3</v>
      </c>
    </row>
    <row r="13" spans="1:2">
      <c r="A13" s="52" t="s">
        <v>32</v>
      </c>
      <c r="B13">
        <v>3</v>
      </c>
    </row>
    <row r="14" spans="1:2">
      <c r="A14" s="52" t="s">
        <v>581</v>
      </c>
      <c r="B14">
        <v>1</v>
      </c>
    </row>
    <row r="15" spans="1:2">
      <c r="A15" s="52" t="s">
        <v>29</v>
      </c>
      <c r="B15">
        <v>1</v>
      </c>
    </row>
    <row r="16" spans="1:2">
      <c r="A16" s="52" t="s">
        <v>65</v>
      </c>
      <c r="B16">
        <v>3</v>
      </c>
    </row>
    <row r="17" spans="1:2">
      <c r="A17" s="52" t="s">
        <v>111</v>
      </c>
      <c r="B17">
        <v>3</v>
      </c>
    </row>
    <row r="18" spans="1:2">
      <c r="A18" s="52" t="s">
        <v>579</v>
      </c>
      <c r="B18">
        <v>5</v>
      </c>
    </row>
    <row r="19" spans="1:2">
      <c r="A19" s="52" t="s">
        <v>87</v>
      </c>
      <c r="B19">
        <v>136</v>
      </c>
    </row>
    <row r="20" spans="1:2">
      <c r="A20" s="52" t="s">
        <v>52</v>
      </c>
      <c r="B20">
        <v>3</v>
      </c>
    </row>
    <row r="21" spans="1:2">
      <c r="A21" s="52" t="s">
        <v>93</v>
      </c>
      <c r="B21">
        <v>8</v>
      </c>
    </row>
    <row r="22" spans="1:2">
      <c r="A22" s="52" t="s">
        <v>576</v>
      </c>
      <c r="B22">
        <v>17</v>
      </c>
    </row>
    <row r="23" spans="1:2">
      <c r="A23" s="52" t="s">
        <v>584</v>
      </c>
      <c r="B23">
        <v>2</v>
      </c>
    </row>
    <row r="24" spans="1:2">
      <c r="A24" s="52" t="s">
        <v>21</v>
      </c>
      <c r="B24">
        <v>11</v>
      </c>
    </row>
    <row r="25" spans="1:2">
      <c r="A25" s="52" t="s">
        <v>580</v>
      </c>
      <c r="B25">
        <v>3</v>
      </c>
    </row>
    <row r="26" spans="1:2">
      <c r="A26" s="52" t="s">
        <v>43</v>
      </c>
      <c r="B26">
        <v>3</v>
      </c>
    </row>
    <row r="27" spans="1:2">
      <c r="A27" s="52" t="s">
        <v>622</v>
      </c>
      <c r="B27">
        <v>262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73D3-3B64-48A2-8EE0-6C99E61000BC}">
  <dimension ref="A1:AE291"/>
  <sheetViews>
    <sheetView topLeftCell="C45" zoomScale="85" zoomScaleNormal="85" workbookViewId="0">
      <selection activeCell="K62" sqref="K62"/>
    </sheetView>
  </sheetViews>
  <sheetFormatPr defaultColWidth="30.7109375" defaultRowHeight="15"/>
  <cols>
    <col min="1" max="4" width="30.7109375" customWidth="1"/>
    <col min="5" max="5" width="37.42578125" customWidth="1"/>
    <col min="6" max="6" width="30.7109375" customWidth="1"/>
    <col min="7" max="7" width="100.5703125" customWidth="1"/>
    <col min="9" max="9" width="19.42578125" customWidth="1"/>
    <col min="10" max="10" width="14.85546875" customWidth="1"/>
    <col min="11" max="11" width="30.42578125" customWidth="1"/>
    <col min="12" max="20" width="14.85546875" customWidth="1"/>
    <col min="21" max="21" width="27.5703125" customWidth="1"/>
    <col min="26" max="26" width="41.7109375" customWidth="1"/>
    <col min="29" max="31" width="30.7109375" customWidth="1"/>
  </cols>
  <sheetData>
    <row r="1" spans="1:31" ht="35.25">
      <c r="A1" s="131" t="s">
        <v>623</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row>
    <row r="2" spans="1:31" ht="21" customHeight="1">
      <c r="A2" s="132" t="s">
        <v>225</v>
      </c>
      <c r="B2" s="132"/>
      <c r="C2" s="132" t="s">
        <v>226</v>
      </c>
      <c r="D2" s="132"/>
      <c r="E2" s="132"/>
      <c r="F2" s="132"/>
      <c r="G2" s="132" t="s">
        <v>227</v>
      </c>
      <c r="H2" s="132"/>
      <c r="I2" s="132"/>
      <c r="J2" s="132"/>
      <c r="K2" s="132"/>
      <c r="L2" s="132"/>
      <c r="M2" s="132"/>
      <c r="N2" s="132"/>
      <c r="O2" s="132"/>
      <c r="P2" s="132"/>
      <c r="Q2" s="132"/>
      <c r="R2" s="132"/>
      <c r="S2" s="132"/>
      <c r="T2" s="132"/>
      <c r="U2" s="132"/>
      <c r="V2" s="132" t="s">
        <v>228</v>
      </c>
      <c r="W2" s="132"/>
      <c r="X2" s="132"/>
      <c r="Y2" s="132"/>
      <c r="Z2" s="132"/>
      <c r="AA2" s="132" t="s">
        <v>229</v>
      </c>
      <c r="AB2" s="132"/>
    </row>
    <row r="3" spans="1:31" ht="52.5" customHeight="1">
      <c r="A3" s="16" t="s">
        <v>230</v>
      </c>
      <c r="B3" s="13" t="s">
        <v>231</v>
      </c>
      <c r="C3" s="14" t="s">
        <v>192</v>
      </c>
      <c r="D3" s="14" t="s">
        <v>232</v>
      </c>
      <c r="E3" s="14" t="s">
        <v>233</v>
      </c>
      <c r="F3" s="14" t="s">
        <v>234</v>
      </c>
      <c r="G3" s="14" t="s">
        <v>235</v>
      </c>
      <c r="H3" s="13" t="s">
        <v>236</v>
      </c>
      <c r="I3" s="14" t="s">
        <v>237</v>
      </c>
      <c r="J3" s="14" t="s">
        <v>238</v>
      </c>
      <c r="K3" s="14" t="s">
        <v>239</v>
      </c>
      <c r="L3" s="14" t="s">
        <v>201</v>
      </c>
      <c r="M3" s="14" t="s">
        <v>624</v>
      </c>
      <c r="N3" s="14" t="s">
        <v>625</v>
      </c>
      <c r="O3" s="14" t="s">
        <v>626</v>
      </c>
      <c r="P3" s="14" t="s">
        <v>627</v>
      </c>
      <c r="Q3" s="14" t="s">
        <v>628</v>
      </c>
      <c r="R3" s="14" t="s">
        <v>629</v>
      </c>
      <c r="S3" s="14" t="s">
        <v>630</v>
      </c>
      <c r="T3" s="14" t="s">
        <v>631</v>
      </c>
      <c r="U3" s="14" t="s">
        <v>632</v>
      </c>
      <c r="V3" s="14" t="s">
        <v>240</v>
      </c>
      <c r="W3" s="14" t="s">
        <v>241</v>
      </c>
      <c r="X3" s="14" t="s">
        <v>242</v>
      </c>
      <c r="Y3" s="14" t="s">
        <v>243</v>
      </c>
      <c r="Z3" s="14" t="s">
        <v>244</v>
      </c>
      <c r="AA3" s="13" t="s">
        <v>245</v>
      </c>
      <c r="AB3" s="13" t="s">
        <v>246</v>
      </c>
    </row>
    <row r="4" spans="1:31" ht="111" hidden="1" customHeight="1">
      <c r="A4" s="31" t="s">
        <v>633</v>
      </c>
      <c r="B4" s="15" t="s">
        <v>88</v>
      </c>
      <c r="C4" s="20" t="s">
        <v>0</v>
      </c>
      <c r="D4" s="20" t="s">
        <v>572</v>
      </c>
      <c r="E4" s="20" t="s">
        <v>573</v>
      </c>
      <c r="F4" s="20" t="s">
        <v>574</v>
      </c>
      <c r="G4" s="26" t="s">
        <v>268</v>
      </c>
      <c r="H4" s="20" t="s">
        <v>88</v>
      </c>
      <c r="I4" s="21">
        <v>45293</v>
      </c>
      <c r="J4" s="21">
        <v>45636</v>
      </c>
      <c r="K4" s="19" t="s">
        <v>269</v>
      </c>
      <c r="L4" s="43"/>
      <c r="M4" s="42">
        <v>0.25</v>
      </c>
      <c r="N4" s="42"/>
      <c r="O4" s="42">
        <v>0.5</v>
      </c>
      <c r="P4" s="42"/>
      <c r="Q4" s="42">
        <v>0.75</v>
      </c>
      <c r="R4" s="42"/>
      <c r="S4" s="42">
        <v>1</v>
      </c>
      <c r="T4" s="42"/>
      <c r="U4" s="42" t="s">
        <v>634</v>
      </c>
      <c r="V4" s="20" t="s">
        <v>157</v>
      </c>
      <c r="W4" s="20" t="s">
        <v>3</v>
      </c>
      <c r="X4" s="20" t="s">
        <v>3</v>
      </c>
      <c r="Y4" s="20" t="s">
        <v>3</v>
      </c>
      <c r="Z4" s="20" t="s">
        <v>3</v>
      </c>
      <c r="AA4" s="20" t="s">
        <v>138</v>
      </c>
      <c r="AB4" s="20" t="s">
        <v>139</v>
      </c>
      <c r="AC4" t="str">
        <f>VLOOKUP(Tabla32[[#This Row],[Perspectiva]],Datos!$F$1:$G$4,2,FALSE)</f>
        <v>VP</v>
      </c>
      <c r="AD4" t="e">
        <f>VLOOKUP(Tabla32[[#This Row],[Objetivo Estratégico ]],Datos!$M$1:$N$23,2,FALSE)</f>
        <v>#N/A</v>
      </c>
      <c r="AE4" t="e">
        <f>VLOOKUP(Tabla32[[#This Row],[Iniciativa estratégica]],Datos!$O$1:$P$23,2,FALSE)</f>
        <v>#N/A</v>
      </c>
    </row>
    <row r="5" spans="1:31" ht="231" hidden="1" customHeight="1">
      <c r="A5" s="31" t="s">
        <v>635</v>
      </c>
      <c r="B5" s="36" t="s">
        <v>135</v>
      </c>
      <c r="C5" s="20" t="s">
        <v>0</v>
      </c>
      <c r="D5" s="20" t="s">
        <v>8</v>
      </c>
      <c r="E5" s="20" t="s">
        <v>575</v>
      </c>
      <c r="F5" s="20" t="s">
        <v>576</v>
      </c>
      <c r="G5" s="19" t="s">
        <v>353</v>
      </c>
      <c r="H5" s="25" t="s">
        <v>137</v>
      </c>
      <c r="I5" s="28">
        <v>45323</v>
      </c>
      <c r="J5" s="28">
        <v>45636</v>
      </c>
      <c r="K5" s="24" t="s">
        <v>354</v>
      </c>
      <c r="L5" s="25"/>
      <c r="M5" s="42">
        <v>1</v>
      </c>
      <c r="N5" s="42"/>
      <c r="O5" s="42">
        <v>1</v>
      </c>
      <c r="P5" s="42"/>
      <c r="Q5" s="42">
        <v>1</v>
      </c>
      <c r="R5" s="42"/>
      <c r="S5" s="42">
        <v>1</v>
      </c>
      <c r="T5" s="42"/>
      <c r="U5" s="42" t="s">
        <v>634</v>
      </c>
      <c r="V5" s="25" t="s">
        <v>157</v>
      </c>
      <c r="W5" s="25" t="s">
        <v>187</v>
      </c>
      <c r="X5" s="25" t="s">
        <v>187</v>
      </c>
      <c r="Y5" s="25"/>
      <c r="Z5" s="25" t="s">
        <v>3</v>
      </c>
      <c r="AA5" s="25" t="s">
        <v>128</v>
      </c>
      <c r="AB5" s="20" t="s">
        <v>250</v>
      </c>
      <c r="AC5" t="str">
        <f>VLOOKUP(Tabla32[[#This Row],[Perspectiva]],Datos!$F$1:$G$4,2,FALSE)</f>
        <v>VP</v>
      </c>
      <c r="AD5" t="str">
        <f>VLOOKUP(Tabla32[[#This Row],[Objetivo Estratégico ]],Datos!$M$1:$N$23,2,FALSE)</f>
        <v>Objetivo2</v>
      </c>
      <c r="AE5" t="e">
        <f>VLOOKUP(Tabla32[[#This Row],[Iniciativa estratégica]],Datos!$O$1:$P$23,2,FALSE)</f>
        <v>#N/A</v>
      </c>
    </row>
    <row r="6" spans="1:31" ht="139.5" hidden="1" customHeight="1">
      <c r="A6" s="31" t="s">
        <v>636</v>
      </c>
      <c r="B6" s="15" t="s">
        <v>145</v>
      </c>
      <c r="C6" s="20" t="s">
        <v>0</v>
      </c>
      <c r="D6" s="20" t="s">
        <v>8</v>
      </c>
      <c r="E6" s="20" t="s">
        <v>575</v>
      </c>
      <c r="F6" s="20" t="s">
        <v>576</v>
      </c>
      <c r="G6" s="22" t="s">
        <v>387</v>
      </c>
      <c r="H6" s="20" t="s">
        <v>170</v>
      </c>
      <c r="I6" s="21">
        <v>45295</v>
      </c>
      <c r="J6" s="21">
        <v>45657</v>
      </c>
      <c r="K6" s="19" t="s">
        <v>388</v>
      </c>
      <c r="L6" s="20">
        <v>12</v>
      </c>
      <c r="M6" s="42">
        <v>0.25</v>
      </c>
      <c r="N6" s="42"/>
      <c r="O6" s="42">
        <v>0.5</v>
      </c>
      <c r="P6" s="42"/>
      <c r="Q6" s="42">
        <v>0.75</v>
      </c>
      <c r="R6" s="42"/>
      <c r="S6" s="42">
        <v>1</v>
      </c>
      <c r="T6" s="42"/>
      <c r="U6" s="42" t="s">
        <v>634</v>
      </c>
      <c r="V6" s="20" t="s">
        <v>157</v>
      </c>
      <c r="W6" s="20" t="s">
        <v>189</v>
      </c>
      <c r="X6" s="20" t="s">
        <v>187</v>
      </c>
      <c r="Y6" s="20" t="s">
        <v>178</v>
      </c>
      <c r="Z6" s="20" t="s">
        <v>3</v>
      </c>
      <c r="AA6" s="20" t="s">
        <v>128</v>
      </c>
      <c r="AB6" s="20" t="s">
        <v>250</v>
      </c>
      <c r="AC6" t="str">
        <f>VLOOKUP(Tabla32[[#This Row],[Perspectiva]],Datos!$F$1:$G$4,2,FALSE)</f>
        <v>VP</v>
      </c>
      <c r="AD6" t="str">
        <f>VLOOKUP(Tabla32[[#This Row],[Objetivo Estratégico ]],Datos!$M$1:$N$23,2,FALSE)</f>
        <v>Objetivo2</v>
      </c>
      <c r="AE6" t="e">
        <f>VLOOKUP(Tabla32[[#This Row],[Iniciativa estratégica]],Datos!$O$1:$P$23,2,FALSE)</f>
        <v>#N/A</v>
      </c>
    </row>
    <row r="7" spans="1:31" ht="110.25" hidden="1" customHeight="1">
      <c r="A7" s="31" t="s">
        <v>637</v>
      </c>
      <c r="B7" s="15" t="s">
        <v>145</v>
      </c>
      <c r="C7" s="20" t="s">
        <v>0</v>
      </c>
      <c r="D7" s="20" t="s">
        <v>8</v>
      </c>
      <c r="E7" s="20" t="s">
        <v>575</v>
      </c>
      <c r="F7" s="20" t="s">
        <v>576</v>
      </c>
      <c r="G7" s="22" t="s">
        <v>415</v>
      </c>
      <c r="H7" s="20" t="s">
        <v>170</v>
      </c>
      <c r="I7" s="21">
        <v>45295</v>
      </c>
      <c r="J7" s="21">
        <v>45657</v>
      </c>
      <c r="K7" s="19" t="s">
        <v>416</v>
      </c>
      <c r="L7" s="20">
        <v>14</v>
      </c>
      <c r="M7" s="41">
        <v>0</v>
      </c>
      <c r="N7" s="41"/>
      <c r="O7" s="41">
        <v>0</v>
      </c>
      <c r="P7" s="41"/>
      <c r="Q7" s="41">
        <v>0</v>
      </c>
      <c r="R7" s="41"/>
      <c r="S7" s="41">
        <v>0</v>
      </c>
      <c r="T7" s="41"/>
      <c r="U7" s="41" t="s">
        <v>638</v>
      </c>
      <c r="V7" s="20" t="s">
        <v>157</v>
      </c>
      <c r="W7" s="20" t="s">
        <v>189</v>
      </c>
      <c r="X7" s="20" t="s">
        <v>187</v>
      </c>
      <c r="Y7" s="20" t="s">
        <v>178</v>
      </c>
      <c r="Z7" s="20" t="s">
        <v>3</v>
      </c>
      <c r="AA7" s="20" t="s">
        <v>128</v>
      </c>
      <c r="AB7" s="20" t="s">
        <v>250</v>
      </c>
      <c r="AC7" t="str">
        <f>VLOOKUP(Tabla32[[#This Row],[Perspectiva]],Datos!$F$1:$G$4,2,FALSE)</f>
        <v>VP</v>
      </c>
      <c r="AD7" t="str">
        <f>VLOOKUP(Tabla32[[#This Row],[Objetivo Estratégico ]],Datos!$M$1:$N$23,2,FALSE)</f>
        <v>Objetivo2</v>
      </c>
      <c r="AE7" t="e">
        <f>VLOOKUP(Tabla32[[#This Row],[Iniciativa estratégica]],Datos!$O$1:$P$23,2,FALSE)</f>
        <v>#N/A</v>
      </c>
    </row>
    <row r="8" spans="1:31" ht="85.5" hidden="1">
      <c r="A8" s="31" t="s">
        <v>639</v>
      </c>
      <c r="B8" s="15" t="s">
        <v>145</v>
      </c>
      <c r="C8" s="20" t="s">
        <v>0</v>
      </c>
      <c r="D8" s="20" t="s">
        <v>8</v>
      </c>
      <c r="E8" s="20" t="s">
        <v>575</v>
      </c>
      <c r="F8" s="20" t="s">
        <v>576</v>
      </c>
      <c r="G8" s="22" t="s">
        <v>433</v>
      </c>
      <c r="H8" s="20" t="s">
        <v>170</v>
      </c>
      <c r="I8" s="21">
        <v>45295</v>
      </c>
      <c r="J8" s="21">
        <v>45657</v>
      </c>
      <c r="K8" s="19" t="s">
        <v>434</v>
      </c>
      <c r="L8" s="20">
        <v>3</v>
      </c>
      <c r="M8" s="41">
        <v>0</v>
      </c>
      <c r="N8" s="41"/>
      <c r="O8" s="41">
        <v>0</v>
      </c>
      <c r="P8" s="41"/>
      <c r="Q8" s="41">
        <v>0</v>
      </c>
      <c r="R8" s="41"/>
      <c r="S8" s="41">
        <v>0</v>
      </c>
      <c r="T8" s="41"/>
      <c r="U8" s="41" t="s">
        <v>638</v>
      </c>
      <c r="V8" s="20" t="s">
        <v>157</v>
      </c>
      <c r="W8" s="20" t="s">
        <v>189</v>
      </c>
      <c r="X8" s="20" t="s">
        <v>187</v>
      </c>
      <c r="Y8" s="20" t="s">
        <v>178</v>
      </c>
      <c r="Z8" s="20" t="s">
        <v>3</v>
      </c>
      <c r="AA8" s="20" t="s">
        <v>128</v>
      </c>
      <c r="AB8" s="20" t="s">
        <v>250</v>
      </c>
      <c r="AC8" t="str">
        <f>VLOOKUP(Tabla32[[#This Row],[Perspectiva]],Datos!$F$1:$G$4,2,FALSE)</f>
        <v>VP</v>
      </c>
      <c r="AD8" t="str">
        <f>VLOOKUP(Tabla32[[#This Row],[Objetivo Estratégico ]],Datos!$M$1:$N$23,2,FALSE)</f>
        <v>Objetivo2</v>
      </c>
      <c r="AE8" t="e">
        <f>VLOOKUP(Tabla32[[#This Row],[Iniciativa estratégica]],Datos!$O$1:$P$23,2,FALSE)</f>
        <v>#N/A</v>
      </c>
    </row>
    <row r="9" spans="1:31" ht="85.5" hidden="1">
      <c r="A9" s="31" t="s">
        <v>640</v>
      </c>
      <c r="B9" s="15" t="s">
        <v>145</v>
      </c>
      <c r="C9" s="20" t="s">
        <v>0</v>
      </c>
      <c r="D9" s="20" t="s">
        <v>8</v>
      </c>
      <c r="E9" s="20" t="s">
        <v>575</v>
      </c>
      <c r="F9" s="20" t="s">
        <v>576</v>
      </c>
      <c r="G9" s="22" t="s">
        <v>439</v>
      </c>
      <c r="H9" s="20" t="s">
        <v>170</v>
      </c>
      <c r="I9" s="21">
        <v>45566</v>
      </c>
      <c r="J9" s="21">
        <v>45657</v>
      </c>
      <c r="K9" s="19" t="s">
        <v>440</v>
      </c>
      <c r="L9" s="20">
        <v>4</v>
      </c>
      <c r="M9" s="41">
        <v>0</v>
      </c>
      <c r="N9" s="41"/>
      <c r="O9" s="41">
        <v>0</v>
      </c>
      <c r="P9" s="41"/>
      <c r="Q9" s="41">
        <v>0</v>
      </c>
      <c r="R9" s="41"/>
      <c r="S9" s="41">
        <v>0</v>
      </c>
      <c r="T9" s="41"/>
      <c r="U9" s="41" t="s">
        <v>638</v>
      </c>
      <c r="V9" s="20" t="s">
        <v>157</v>
      </c>
      <c r="W9" s="20" t="s">
        <v>189</v>
      </c>
      <c r="X9" s="20" t="s">
        <v>187</v>
      </c>
      <c r="Y9" s="20" t="s">
        <v>178</v>
      </c>
      <c r="Z9" s="20" t="s">
        <v>3</v>
      </c>
      <c r="AA9" s="20" t="s">
        <v>128</v>
      </c>
      <c r="AB9" s="20" t="s">
        <v>250</v>
      </c>
      <c r="AC9" t="str">
        <f>VLOOKUP(Tabla32[[#This Row],[Perspectiva]],Datos!$F$1:$G$4,2,FALSE)</f>
        <v>VP</v>
      </c>
      <c r="AD9" t="str">
        <f>VLOOKUP(Tabla32[[#This Row],[Objetivo Estratégico ]],Datos!$M$1:$N$23,2,FALSE)</f>
        <v>Objetivo2</v>
      </c>
      <c r="AE9" t="e">
        <f>VLOOKUP(Tabla32[[#This Row],[Iniciativa estratégica]],Datos!$O$1:$P$23,2,FALSE)</f>
        <v>#N/A</v>
      </c>
    </row>
    <row r="10" spans="1:31" ht="85.5" hidden="1">
      <c r="A10" s="31" t="s">
        <v>641</v>
      </c>
      <c r="B10" s="15" t="s">
        <v>145</v>
      </c>
      <c r="C10" s="20" t="s">
        <v>0</v>
      </c>
      <c r="D10" s="20" t="s">
        <v>8</v>
      </c>
      <c r="E10" s="20" t="s">
        <v>575</v>
      </c>
      <c r="F10" s="20" t="s">
        <v>576</v>
      </c>
      <c r="G10" s="22" t="s">
        <v>442</v>
      </c>
      <c r="H10" s="20" t="s">
        <v>170</v>
      </c>
      <c r="I10" s="21">
        <v>45295</v>
      </c>
      <c r="J10" s="21">
        <v>45657</v>
      </c>
      <c r="K10" s="19" t="s">
        <v>440</v>
      </c>
      <c r="L10" s="20">
        <v>5</v>
      </c>
      <c r="M10" s="41">
        <v>0</v>
      </c>
      <c r="N10" s="41"/>
      <c r="O10" s="41">
        <v>0</v>
      </c>
      <c r="P10" s="41"/>
      <c r="Q10" s="41">
        <v>0</v>
      </c>
      <c r="R10" s="41"/>
      <c r="S10" s="41">
        <v>0</v>
      </c>
      <c r="T10" s="41"/>
      <c r="U10" s="41" t="s">
        <v>638</v>
      </c>
      <c r="V10" s="20" t="s">
        <v>157</v>
      </c>
      <c r="W10" s="20" t="s">
        <v>189</v>
      </c>
      <c r="X10" s="20" t="s">
        <v>187</v>
      </c>
      <c r="Y10" s="20" t="s">
        <v>178</v>
      </c>
      <c r="Z10" s="20" t="s">
        <v>3</v>
      </c>
      <c r="AA10" s="20" t="s">
        <v>128</v>
      </c>
      <c r="AB10" s="20" t="s">
        <v>250</v>
      </c>
      <c r="AC10" t="str">
        <f>VLOOKUP(Tabla32[[#This Row],[Perspectiva]],Datos!$F$1:$G$4,2,FALSE)</f>
        <v>VP</v>
      </c>
      <c r="AD10" t="str">
        <f>VLOOKUP(Tabla32[[#This Row],[Objetivo Estratégico ]],Datos!$M$1:$N$23,2,FALSE)</f>
        <v>Objetivo2</v>
      </c>
      <c r="AE10" t="e">
        <f>VLOOKUP(Tabla32[[#This Row],[Iniciativa estratégica]],Datos!$O$1:$P$23,2,FALSE)</f>
        <v>#N/A</v>
      </c>
    </row>
    <row r="11" spans="1:31" ht="85.5" hidden="1">
      <c r="A11" s="31" t="s">
        <v>642</v>
      </c>
      <c r="B11" s="15" t="s">
        <v>145</v>
      </c>
      <c r="C11" s="20" t="s">
        <v>0</v>
      </c>
      <c r="D11" s="20" t="s">
        <v>8</v>
      </c>
      <c r="E11" s="20" t="s">
        <v>575</v>
      </c>
      <c r="F11" s="20" t="s">
        <v>576</v>
      </c>
      <c r="G11" s="18" t="s">
        <v>444</v>
      </c>
      <c r="H11" s="20" t="s">
        <v>170</v>
      </c>
      <c r="I11" s="28">
        <v>45323</v>
      </c>
      <c r="J11" s="21">
        <v>45646</v>
      </c>
      <c r="K11" s="24" t="s">
        <v>445</v>
      </c>
      <c r="L11" s="20"/>
      <c r="M11" s="42">
        <v>0.25</v>
      </c>
      <c r="N11" s="42"/>
      <c r="O11" s="42">
        <v>0.5</v>
      </c>
      <c r="P11" s="42"/>
      <c r="Q11" s="42">
        <v>0.75</v>
      </c>
      <c r="R11" s="42"/>
      <c r="S11" s="42">
        <v>1</v>
      </c>
      <c r="T11" s="42"/>
      <c r="U11" s="42" t="s">
        <v>634</v>
      </c>
      <c r="V11" s="20" t="s">
        <v>157</v>
      </c>
      <c r="W11" s="20" t="s">
        <v>187</v>
      </c>
      <c r="X11" s="20" t="s">
        <v>178</v>
      </c>
      <c r="Y11" s="20" t="s">
        <v>189</v>
      </c>
      <c r="Z11" s="20" t="s">
        <v>45</v>
      </c>
      <c r="AA11" s="20" t="s">
        <v>128</v>
      </c>
      <c r="AB11" s="20" t="s">
        <v>250</v>
      </c>
      <c r="AC11" t="str">
        <f>VLOOKUP(Tabla32[[#This Row],[Perspectiva]],Datos!$F$1:$G$4,2,FALSE)</f>
        <v>VP</v>
      </c>
      <c r="AD11" t="str">
        <f>VLOOKUP(Tabla32[[#This Row],[Objetivo Estratégico ]],Datos!$M$1:$N$23,2,FALSE)</f>
        <v>Objetivo2</v>
      </c>
      <c r="AE11" t="e">
        <f>VLOOKUP(Tabla32[[#This Row],[Iniciativa estratégica]],Datos!$O$1:$P$23,2,FALSE)</f>
        <v>#N/A</v>
      </c>
    </row>
    <row r="12" spans="1:31" ht="85.5" hidden="1">
      <c r="A12" s="31" t="s">
        <v>643</v>
      </c>
      <c r="B12" s="15" t="s">
        <v>145</v>
      </c>
      <c r="C12" s="20" t="s">
        <v>0</v>
      </c>
      <c r="D12" s="20" t="s">
        <v>8</v>
      </c>
      <c r="E12" s="20" t="s">
        <v>575</v>
      </c>
      <c r="F12" s="20" t="s">
        <v>576</v>
      </c>
      <c r="G12" s="18" t="s">
        <v>447</v>
      </c>
      <c r="H12" s="20" t="s">
        <v>170</v>
      </c>
      <c r="I12" s="28">
        <v>45323</v>
      </c>
      <c r="J12" s="21">
        <v>45646</v>
      </c>
      <c r="K12" s="24" t="s">
        <v>448</v>
      </c>
      <c r="L12" s="20">
        <v>16</v>
      </c>
      <c r="M12" s="41">
        <v>0</v>
      </c>
      <c r="N12" s="41"/>
      <c r="O12" s="41">
        <v>0</v>
      </c>
      <c r="P12" s="41"/>
      <c r="Q12" s="41">
        <v>0</v>
      </c>
      <c r="R12" s="41"/>
      <c r="S12" s="41">
        <v>0</v>
      </c>
      <c r="T12" s="41"/>
      <c r="U12" s="41" t="s">
        <v>638</v>
      </c>
      <c r="V12" s="20" t="s">
        <v>157</v>
      </c>
      <c r="W12" s="20" t="s">
        <v>187</v>
      </c>
      <c r="X12" s="20" t="s">
        <v>178</v>
      </c>
      <c r="Y12" s="20" t="s">
        <v>189</v>
      </c>
      <c r="Z12" s="20" t="s">
        <v>45</v>
      </c>
      <c r="AA12" s="20" t="s">
        <v>128</v>
      </c>
      <c r="AB12" s="20" t="s">
        <v>250</v>
      </c>
      <c r="AC12" t="str">
        <f>VLOOKUP(Tabla32[[#This Row],[Perspectiva]],Datos!$F$1:$G$4,2,FALSE)</f>
        <v>VP</v>
      </c>
      <c r="AD12" t="str">
        <f>VLOOKUP(Tabla32[[#This Row],[Objetivo Estratégico ]],Datos!$M$1:$N$23,2,FALSE)</f>
        <v>Objetivo2</v>
      </c>
      <c r="AE12" t="e">
        <f>VLOOKUP(Tabla32[[#This Row],[Iniciativa estratégica]],Datos!$O$1:$P$23,2,FALSE)</f>
        <v>#N/A</v>
      </c>
    </row>
    <row r="13" spans="1:31" ht="85.5" hidden="1">
      <c r="A13" s="31" t="s">
        <v>644</v>
      </c>
      <c r="B13" s="15" t="s">
        <v>145</v>
      </c>
      <c r="C13" s="20" t="s">
        <v>0</v>
      </c>
      <c r="D13" s="20" t="s">
        <v>8</v>
      </c>
      <c r="E13" s="20" t="s">
        <v>575</v>
      </c>
      <c r="F13" s="20" t="s">
        <v>576</v>
      </c>
      <c r="G13" s="18" t="s">
        <v>450</v>
      </c>
      <c r="H13" s="20" t="s">
        <v>170</v>
      </c>
      <c r="I13" s="28">
        <v>45323</v>
      </c>
      <c r="J13" s="21">
        <v>45646</v>
      </c>
      <c r="K13" s="24" t="s">
        <v>645</v>
      </c>
      <c r="L13" s="20">
        <v>18</v>
      </c>
      <c r="M13" s="41">
        <v>0</v>
      </c>
      <c r="N13" s="41"/>
      <c r="O13" s="41">
        <v>0</v>
      </c>
      <c r="P13" s="41"/>
      <c r="Q13" s="41">
        <v>0</v>
      </c>
      <c r="R13" s="41"/>
      <c r="S13" s="41">
        <v>0</v>
      </c>
      <c r="T13" s="41"/>
      <c r="U13" s="41" t="s">
        <v>638</v>
      </c>
      <c r="V13" s="20" t="s">
        <v>157</v>
      </c>
      <c r="W13" s="20" t="s">
        <v>187</v>
      </c>
      <c r="X13" s="20" t="s">
        <v>178</v>
      </c>
      <c r="Y13" s="20" t="s">
        <v>189</v>
      </c>
      <c r="Z13" s="20" t="s">
        <v>45</v>
      </c>
      <c r="AA13" s="20" t="s">
        <v>128</v>
      </c>
      <c r="AB13" s="20" t="s">
        <v>250</v>
      </c>
      <c r="AC13" t="str">
        <f>VLOOKUP(Tabla32[[#This Row],[Perspectiva]],Datos!$F$1:$G$4,2,FALSE)</f>
        <v>VP</v>
      </c>
      <c r="AD13" t="str">
        <f>VLOOKUP(Tabla32[[#This Row],[Objetivo Estratégico ]],Datos!$M$1:$N$23,2,FALSE)</f>
        <v>Objetivo2</v>
      </c>
      <c r="AE13" t="e">
        <f>VLOOKUP(Tabla32[[#This Row],[Iniciativa estratégica]],Datos!$O$1:$P$23,2,FALSE)</f>
        <v>#N/A</v>
      </c>
    </row>
    <row r="14" spans="1:31" ht="85.5" hidden="1">
      <c r="A14" s="31" t="s">
        <v>646</v>
      </c>
      <c r="B14" s="15" t="s">
        <v>145</v>
      </c>
      <c r="C14" s="20" t="s">
        <v>0</v>
      </c>
      <c r="D14" s="20" t="s">
        <v>8</v>
      </c>
      <c r="E14" s="20" t="s">
        <v>575</v>
      </c>
      <c r="F14" s="20" t="s">
        <v>576</v>
      </c>
      <c r="G14" s="18" t="s">
        <v>404</v>
      </c>
      <c r="H14" s="20" t="s">
        <v>170</v>
      </c>
      <c r="I14" s="28">
        <v>45323</v>
      </c>
      <c r="J14" s="21">
        <v>45646</v>
      </c>
      <c r="K14" s="24" t="s">
        <v>405</v>
      </c>
      <c r="L14" s="20">
        <v>7</v>
      </c>
      <c r="M14" s="41">
        <v>0</v>
      </c>
      <c r="N14" s="41"/>
      <c r="O14" s="41">
        <v>0</v>
      </c>
      <c r="P14" s="41"/>
      <c r="Q14" s="41">
        <v>0</v>
      </c>
      <c r="R14" s="41"/>
      <c r="S14" s="41">
        <v>0</v>
      </c>
      <c r="T14" s="41"/>
      <c r="U14" s="41" t="s">
        <v>638</v>
      </c>
      <c r="V14" s="20" t="s">
        <v>157</v>
      </c>
      <c r="W14" s="20" t="s">
        <v>187</v>
      </c>
      <c r="X14" s="20" t="s">
        <v>178</v>
      </c>
      <c r="Y14" s="20" t="s">
        <v>189</v>
      </c>
      <c r="Z14" s="20" t="s">
        <v>45</v>
      </c>
      <c r="AA14" s="20" t="s">
        <v>128</v>
      </c>
      <c r="AB14" s="20" t="s">
        <v>250</v>
      </c>
      <c r="AC14" t="str">
        <f>VLOOKUP(Tabla32[[#This Row],[Perspectiva]],Datos!$F$1:$G$4,2,FALSE)</f>
        <v>VP</v>
      </c>
      <c r="AD14" t="str">
        <f>VLOOKUP(Tabla32[[#This Row],[Objetivo Estratégico ]],Datos!$M$1:$N$23,2,FALSE)</f>
        <v>Objetivo2</v>
      </c>
      <c r="AE14" t="e">
        <f>VLOOKUP(Tabla32[[#This Row],[Iniciativa estratégica]],Datos!$O$1:$P$23,2,FALSE)</f>
        <v>#N/A</v>
      </c>
    </row>
    <row r="15" spans="1:31" ht="85.5" hidden="1">
      <c r="A15" s="31" t="s">
        <v>647</v>
      </c>
      <c r="B15" s="15" t="s">
        <v>145</v>
      </c>
      <c r="C15" s="20" t="s">
        <v>0</v>
      </c>
      <c r="D15" s="20" t="s">
        <v>8</v>
      </c>
      <c r="E15" s="20" t="s">
        <v>575</v>
      </c>
      <c r="F15" s="20" t="s">
        <v>576</v>
      </c>
      <c r="G15" s="18" t="s">
        <v>436</v>
      </c>
      <c r="H15" s="20" t="s">
        <v>170</v>
      </c>
      <c r="I15" s="28">
        <v>45323</v>
      </c>
      <c r="J15" s="21">
        <v>45646</v>
      </c>
      <c r="K15" s="24" t="s">
        <v>437</v>
      </c>
      <c r="L15" s="20">
        <v>4</v>
      </c>
      <c r="M15" s="41">
        <v>0</v>
      </c>
      <c r="N15" s="41"/>
      <c r="O15" s="41">
        <v>0</v>
      </c>
      <c r="P15" s="41"/>
      <c r="Q15" s="41">
        <v>0</v>
      </c>
      <c r="R15" s="41"/>
      <c r="S15" s="41">
        <v>0</v>
      </c>
      <c r="T15" s="41"/>
      <c r="U15" s="41" t="s">
        <v>638</v>
      </c>
      <c r="V15" s="20" t="s">
        <v>157</v>
      </c>
      <c r="W15" s="20" t="s">
        <v>187</v>
      </c>
      <c r="X15" s="20" t="s">
        <v>178</v>
      </c>
      <c r="Y15" s="20" t="s">
        <v>189</v>
      </c>
      <c r="Z15" s="20" t="s">
        <v>45</v>
      </c>
      <c r="AA15" s="20" t="s">
        <v>128</v>
      </c>
      <c r="AB15" s="20" t="s">
        <v>250</v>
      </c>
      <c r="AC15" t="str">
        <f>VLOOKUP(Tabla32[[#This Row],[Perspectiva]],Datos!$F$1:$G$4,2,FALSE)</f>
        <v>VP</v>
      </c>
      <c r="AD15" t="str">
        <f>VLOOKUP(Tabla32[[#This Row],[Objetivo Estratégico ]],Datos!$M$1:$N$23,2,FALSE)</f>
        <v>Objetivo2</v>
      </c>
      <c r="AE15" t="e">
        <f>VLOOKUP(Tabla32[[#This Row],[Iniciativa estratégica]],Datos!$O$1:$P$23,2,FALSE)</f>
        <v>#N/A</v>
      </c>
    </row>
    <row r="16" spans="1:31" ht="85.5" hidden="1">
      <c r="A16" s="31" t="s">
        <v>648</v>
      </c>
      <c r="B16" s="15" t="s">
        <v>145</v>
      </c>
      <c r="C16" s="20" t="s">
        <v>0</v>
      </c>
      <c r="D16" s="20" t="s">
        <v>8</v>
      </c>
      <c r="E16" s="20" t="s">
        <v>575</v>
      </c>
      <c r="F16" s="20" t="s">
        <v>576</v>
      </c>
      <c r="G16" s="18" t="s">
        <v>453</v>
      </c>
      <c r="H16" s="20" t="s">
        <v>170</v>
      </c>
      <c r="I16" s="28">
        <v>45323</v>
      </c>
      <c r="J16" s="21">
        <v>45646</v>
      </c>
      <c r="K16" s="24" t="s">
        <v>454</v>
      </c>
      <c r="L16" s="20">
        <v>4</v>
      </c>
      <c r="M16" s="41">
        <v>0</v>
      </c>
      <c r="N16" s="41"/>
      <c r="O16" s="41">
        <v>0</v>
      </c>
      <c r="P16" s="41"/>
      <c r="Q16" s="41">
        <v>0</v>
      </c>
      <c r="R16" s="41"/>
      <c r="S16" s="41">
        <v>0</v>
      </c>
      <c r="T16" s="41"/>
      <c r="U16" s="41" t="s">
        <v>638</v>
      </c>
      <c r="V16" s="20" t="s">
        <v>157</v>
      </c>
      <c r="W16" s="20" t="s">
        <v>187</v>
      </c>
      <c r="X16" s="20" t="s">
        <v>178</v>
      </c>
      <c r="Y16" s="20" t="s">
        <v>189</v>
      </c>
      <c r="Z16" s="20" t="s">
        <v>45</v>
      </c>
      <c r="AA16" s="20" t="s">
        <v>128</v>
      </c>
      <c r="AB16" s="20" t="s">
        <v>250</v>
      </c>
      <c r="AC16" t="str">
        <f>VLOOKUP(Tabla32[[#This Row],[Perspectiva]],Datos!$F$1:$G$4,2,FALSE)</f>
        <v>VP</v>
      </c>
      <c r="AD16" t="str">
        <f>VLOOKUP(Tabla32[[#This Row],[Objetivo Estratégico ]],Datos!$M$1:$N$23,2,FALSE)</f>
        <v>Objetivo2</v>
      </c>
      <c r="AE16" t="e">
        <f>VLOOKUP(Tabla32[[#This Row],[Iniciativa estratégica]],Datos!$O$1:$P$23,2,FALSE)</f>
        <v>#N/A</v>
      </c>
    </row>
    <row r="17" spans="1:31" ht="85.5" hidden="1">
      <c r="A17" s="31" t="s">
        <v>649</v>
      </c>
      <c r="B17" s="15" t="s">
        <v>145</v>
      </c>
      <c r="C17" s="20" t="s">
        <v>0</v>
      </c>
      <c r="D17" s="20" t="s">
        <v>8</v>
      </c>
      <c r="E17" s="20" t="s">
        <v>575</v>
      </c>
      <c r="F17" s="20" t="s">
        <v>576</v>
      </c>
      <c r="G17" s="18" t="s">
        <v>456</v>
      </c>
      <c r="H17" s="20" t="s">
        <v>170</v>
      </c>
      <c r="I17" s="28">
        <v>45323</v>
      </c>
      <c r="J17" s="21">
        <v>45646</v>
      </c>
      <c r="K17" s="24" t="s">
        <v>457</v>
      </c>
      <c r="L17" s="20"/>
      <c r="M17" s="42">
        <v>0.25</v>
      </c>
      <c r="N17" s="42"/>
      <c r="O17" s="42">
        <v>0.5</v>
      </c>
      <c r="P17" s="42"/>
      <c r="Q17" s="42">
        <v>0.75</v>
      </c>
      <c r="R17" s="42"/>
      <c r="S17" s="42">
        <v>1</v>
      </c>
      <c r="T17" s="42"/>
      <c r="U17" s="42" t="s">
        <v>634</v>
      </c>
      <c r="V17" s="20" t="s">
        <v>157</v>
      </c>
      <c r="W17" s="20" t="s">
        <v>187</v>
      </c>
      <c r="X17" s="20" t="s">
        <v>178</v>
      </c>
      <c r="Y17" s="20" t="s">
        <v>189</v>
      </c>
      <c r="Z17" s="20" t="s">
        <v>45</v>
      </c>
      <c r="AA17" s="20" t="s">
        <v>128</v>
      </c>
      <c r="AB17" s="20" t="s">
        <v>250</v>
      </c>
      <c r="AC17" t="str">
        <f>VLOOKUP(Tabla32[[#This Row],[Perspectiva]],Datos!$F$1:$G$4,2,FALSE)</f>
        <v>VP</v>
      </c>
      <c r="AD17" t="str">
        <f>VLOOKUP(Tabla32[[#This Row],[Objetivo Estratégico ]],Datos!$M$1:$N$23,2,FALSE)</f>
        <v>Objetivo2</v>
      </c>
      <c r="AE17" t="e">
        <f>VLOOKUP(Tabla32[[#This Row],[Iniciativa estratégica]],Datos!$O$1:$P$23,2,FALSE)</f>
        <v>#N/A</v>
      </c>
    </row>
    <row r="18" spans="1:31" ht="85.5" hidden="1">
      <c r="A18" s="31" t="s">
        <v>650</v>
      </c>
      <c r="B18" s="15" t="s">
        <v>145</v>
      </c>
      <c r="C18" s="20" t="s">
        <v>0</v>
      </c>
      <c r="D18" s="20" t="s">
        <v>8</v>
      </c>
      <c r="E18" s="20" t="s">
        <v>575</v>
      </c>
      <c r="F18" s="20" t="s">
        <v>576</v>
      </c>
      <c r="G18" s="18" t="s">
        <v>459</v>
      </c>
      <c r="H18" s="20" t="s">
        <v>170</v>
      </c>
      <c r="I18" s="28">
        <v>45323</v>
      </c>
      <c r="J18" s="21">
        <v>45646</v>
      </c>
      <c r="K18" s="24" t="s">
        <v>460</v>
      </c>
      <c r="L18" s="20"/>
      <c r="M18" s="42">
        <v>0.25</v>
      </c>
      <c r="N18" s="42"/>
      <c r="O18" s="42">
        <v>0.5</v>
      </c>
      <c r="P18" s="42"/>
      <c r="Q18" s="42">
        <v>0.75</v>
      </c>
      <c r="R18" s="42"/>
      <c r="S18" s="42">
        <v>1</v>
      </c>
      <c r="T18" s="42"/>
      <c r="U18" s="42" t="s">
        <v>634</v>
      </c>
      <c r="V18" s="20" t="s">
        <v>157</v>
      </c>
      <c r="W18" s="20" t="s">
        <v>187</v>
      </c>
      <c r="X18" s="20" t="s">
        <v>178</v>
      </c>
      <c r="Y18" s="20" t="s">
        <v>189</v>
      </c>
      <c r="Z18" s="20" t="s">
        <v>45</v>
      </c>
      <c r="AA18" s="20" t="s">
        <v>128</v>
      </c>
      <c r="AB18" s="20" t="s">
        <v>250</v>
      </c>
      <c r="AC18" t="str">
        <f>VLOOKUP(Tabla32[[#This Row],[Perspectiva]],Datos!$F$1:$G$4,2,FALSE)</f>
        <v>VP</v>
      </c>
      <c r="AD18" t="str">
        <f>VLOOKUP(Tabla32[[#This Row],[Objetivo Estratégico ]],Datos!$M$1:$N$23,2,FALSE)</f>
        <v>Objetivo2</v>
      </c>
      <c r="AE18" t="e">
        <f>VLOOKUP(Tabla32[[#This Row],[Iniciativa estratégica]],Datos!$O$1:$P$23,2,FALSE)</f>
        <v>#N/A</v>
      </c>
    </row>
    <row r="19" spans="1:31" ht="56.25" hidden="1" customHeight="1">
      <c r="A19" s="31" t="s">
        <v>651</v>
      </c>
      <c r="B19" s="15" t="s">
        <v>145</v>
      </c>
      <c r="C19" s="20" t="s">
        <v>0</v>
      </c>
      <c r="D19" s="20" t="s">
        <v>8</v>
      </c>
      <c r="E19" s="20" t="s">
        <v>575</v>
      </c>
      <c r="F19" s="20" t="s">
        <v>576</v>
      </c>
      <c r="G19" s="18" t="s">
        <v>462</v>
      </c>
      <c r="H19" s="20" t="s">
        <v>170</v>
      </c>
      <c r="I19" s="28">
        <v>45323</v>
      </c>
      <c r="J19" s="21">
        <v>45646</v>
      </c>
      <c r="K19" s="24" t="s">
        <v>463</v>
      </c>
      <c r="L19" s="20"/>
      <c r="M19" s="42">
        <v>0.25</v>
      </c>
      <c r="N19" s="42"/>
      <c r="O19" s="42">
        <v>0.5</v>
      </c>
      <c r="P19" s="42"/>
      <c r="Q19" s="42">
        <v>0.75</v>
      </c>
      <c r="R19" s="42"/>
      <c r="S19" s="42">
        <v>1</v>
      </c>
      <c r="T19" s="42"/>
      <c r="U19" s="42" t="s">
        <v>634</v>
      </c>
      <c r="V19" s="20" t="s">
        <v>157</v>
      </c>
      <c r="W19" s="20" t="s">
        <v>187</v>
      </c>
      <c r="X19" s="20" t="s">
        <v>178</v>
      </c>
      <c r="Y19" s="20" t="s">
        <v>189</v>
      </c>
      <c r="Z19" s="20" t="s">
        <v>45</v>
      </c>
      <c r="AA19" s="20" t="s">
        <v>128</v>
      </c>
      <c r="AB19" s="20" t="s">
        <v>250</v>
      </c>
      <c r="AC19" t="str">
        <f>VLOOKUP(Tabla32[[#This Row],[Perspectiva]],Datos!$F$1:$G$4,2,FALSE)</f>
        <v>VP</v>
      </c>
      <c r="AD19" t="str">
        <f>VLOOKUP(Tabla32[[#This Row],[Objetivo Estratégico ]],Datos!$M$1:$N$23,2,FALSE)</f>
        <v>Objetivo2</v>
      </c>
      <c r="AE19" t="e">
        <f>VLOOKUP(Tabla32[[#This Row],[Iniciativa estratégica]],Datos!$O$1:$P$23,2,FALSE)</f>
        <v>#N/A</v>
      </c>
    </row>
    <row r="20" spans="1:31" ht="85.5" hidden="1">
      <c r="A20" s="31" t="s">
        <v>652</v>
      </c>
      <c r="B20" s="15" t="s">
        <v>145</v>
      </c>
      <c r="C20" s="20" t="s">
        <v>0</v>
      </c>
      <c r="D20" s="20" t="s">
        <v>8</v>
      </c>
      <c r="E20" s="20" t="s">
        <v>575</v>
      </c>
      <c r="F20" s="20" t="s">
        <v>576</v>
      </c>
      <c r="G20" s="18" t="s">
        <v>465</v>
      </c>
      <c r="H20" s="20" t="s">
        <v>170</v>
      </c>
      <c r="I20" s="21">
        <v>45295</v>
      </c>
      <c r="J20" s="21">
        <v>45646</v>
      </c>
      <c r="K20" s="24" t="s">
        <v>466</v>
      </c>
      <c r="L20" s="20">
        <v>3</v>
      </c>
      <c r="M20" s="41">
        <v>0</v>
      </c>
      <c r="N20" s="41"/>
      <c r="O20" s="41">
        <v>0</v>
      </c>
      <c r="P20" s="41"/>
      <c r="Q20" s="41">
        <v>0</v>
      </c>
      <c r="R20" s="41"/>
      <c r="S20" s="41">
        <v>0</v>
      </c>
      <c r="T20" s="41"/>
      <c r="U20" s="41" t="s">
        <v>638</v>
      </c>
      <c r="V20" s="20" t="s">
        <v>157</v>
      </c>
      <c r="W20" s="20" t="s">
        <v>187</v>
      </c>
      <c r="X20" s="20" t="s">
        <v>178</v>
      </c>
      <c r="Y20" s="20" t="s">
        <v>189</v>
      </c>
      <c r="Z20" s="20" t="s">
        <v>45</v>
      </c>
      <c r="AA20" s="20" t="s">
        <v>128</v>
      </c>
      <c r="AB20" s="20" t="s">
        <v>250</v>
      </c>
      <c r="AC20" t="str">
        <f>VLOOKUP(Tabla32[[#This Row],[Perspectiva]],Datos!$F$1:$G$4,2,FALSE)</f>
        <v>VP</v>
      </c>
      <c r="AD20" t="str">
        <f>VLOOKUP(Tabla32[[#This Row],[Objetivo Estratégico ]],Datos!$M$1:$N$23,2,FALSE)</f>
        <v>Objetivo2</v>
      </c>
      <c r="AE20" t="e">
        <f>VLOOKUP(Tabla32[[#This Row],[Iniciativa estratégica]],Datos!$O$1:$P$23,2,FALSE)</f>
        <v>#N/A</v>
      </c>
    </row>
    <row r="21" spans="1:31" ht="85.5" hidden="1">
      <c r="A21" s="31" t="s">
        <v>653</v>
      </c>
      <c r="B21" s="15" t="s">
        <v>145</v>
      </c>
      <c r="C21" s="20" t="s">
        <v>0</v>
      </c>
      <c r="D21" s="20" t="s">
        <v>8</v>
      </c>
      <c r="E21" s="20" t="s">
        <v>575</v>
      </c>
      <c r="F21" s="20" t="s">
        <v>576</v>
      </c>
      <c r="G21" s="22" t="s">
        <v>468</v>
      </c>
      <c r="H21" s="20" t="s">
        <v>170</v>
      </c>
      <c r="I21" s="21">
        <v>45337</v>
      </c>
      <c r="J21" s="21">
        <v>45656</v>
      </c>
      <c r="K21" s="19" t="s">
        <v>469</v>
      </c>
      <c r="L21" s="20">
        <v>7</v>
      </c>
      <c r="M21" s="41">
        <v>0</v>
      </c>
      <c r="N21" s="41"/>
      <c r="O21" s="41">
        <v>0</v>
      </c>
      <c r="P21" s="41"/>
      <c r="Q21" s="41">
        <v>0</v>
      </c>
      <c r="R21" s="41"/>
      <c r="S21" s="41">
        <v>0</v>
      </c>
      <c r="T21" s="41"/>
      <c r="U21" s="41" t="s">
        <v>638</v>
      </c>
      <c r="V21" s="20" t="s">
        <v>157</v>
      </c>
      <c r="W21" s="20" t="s">
        <v>187</v>
      </c>
      <c r="X21" s="20" t="s">
        <v>178</v>
      </c>
      <c r="Y21" s="20" t="s">
        <v>189</v>
      </c>
      <c r="Z21" s="20" t="s">
        <v>45</v>
      </c>
      <c r="AA21" s="20" t="s">
        <v>128</v>
      </c>
      <c r="AB21" s="20" t="s">
        <v>250</v>
      </c>
      <c r="AC21" t="str">
        <f>VLOOKUP(Tabla32[[#This Row],[Perspectiva]],Datos!$F$1:$G$4,2,FALSE)</f>
        <v>VP</v>
      </c>
      <c r="AD21" t="str">
        <f>VLOOKUP(Tabla32[[#This Row],[Objetivo Estratégico ]],Datos!$M$1:$N$23,2,FALSE)</f>
        <v>Objetivo2</v>
      </c>
      <c r="AE21" t="e">
        <f>VLOOKUP(Tabla32[[#This Row],[Iniciativa estratégica]],Datos!$O$1:$P$23,2,FALSE)</f>
        <v>#N/A</v>
      </c>
    </row>
    <row r="22" spans="1:31" ht="71.25" hidden="1">
      <c r="A22" s="31" t="s">
        <v>654</v>
      </c>
      <c r="B22" s="36" t="s">
        <v>135</v>
      </c>
      <c r="C22" s="20" t="s">
        <v>0</v>
      </c>
      <c r="D22" s="20" t="s">
        <v>8</v>
      </c>
      <c r="E22" s="20" t="s">
        <v>575</v>
      </c>
      <c r="F22" s="20" t="s">
        <v>21</v>
      </c>
      <c r="G22" s="19" t="s">
        <v>356</v>
      </c>
      <c r="H22" s="25" t="s">
        <v>137</v>
      </c>
      <c r="I22" s="28">
        <v>45352</v>
      </c>
      <c r="J22" s="28">
        <v>45657</v>
      </c>
      <c r="K22" s="24" t="s">
        <v>354</v>
      </c>
      <c r="L22" s="25"/>
      <c r="M22" s="42">
        <v>1</v>
      </c>
      <c r="N22" s="42"/>
      <c r="O22" s="42">
        <v>1</v>
      </c>
      <c r="P22" s="42"/>
      <c r="Q22" s="42">
        <v>1</v>
      </c>
      <c r="R22" s="42"/>
      <c r="S22" s="42">
        <v>1</v>
      </c>
      <c r="T22" s="42"/>
      <c r="U22" s="42" t="s">
        <v>634</v>
      </c>
      <c r="V22" s="25" t="s">
        <v>157</v>
      </c>
      <c r="W22" s="25" t="s">
        <v>187</v>
      </c>
      <c r="X22" s="25" t="s">
        <v>187</v>
      </c>
      <c r="Y22" s="25"/>
      <c r="Z22" s="25" t="s">
        <v>3</v>
      </c>
      <c r="AA22" s="25" t="s">
        <v>133</v>
      </c>
      <c r="AB22" s="20" t="s">
        <v>250</v>
      </c>
      <c r="AC22" t="str">
        <f>VLOOKUP(Tabla32[[#This Row],[Perspectiva]],Datos!$F$1:$G$4,2,FALSE)</f>
        <v>VP</v>
      </c>
      <c r="AD22" t="str">
        <f>VLOOKUP(Tabla32[[#This Row],[Objetivo Estratégico ]],Datos!$M$1:$N$23,2,FALSE)</f>
        <v>Objetivo2</v>
      </c>
      <c r="AE22" t="e">
        <f>VLOOKUP(Tabla32[[#This Row],[Iniciativa estratégica]],Datos!$O$1:$P$23,2,FALSE)</f>
        <v>#N/A</v>
      </c>
    </row>
    <row r="23" spans="1:31" ht="71.25" hidden="1">
      <c r="A23" s="31" t="s">
        <v>655</v>
      </c>
      <c r="B23" s="15" t="s">
        <v>145</v>
      </c>
      <c r="C23" s="20" t="s">
        <v>0</v>
      </c>
      <c r="D23" s="20" t="s">
        <v>8</v>
      </c>
      <c r="E23" s="20" t="s">
        <v>575</v>
      </c>
      <c r="F23" s="20" t="s">
        <v>21</v>
      </c>
      <c r="G23" s="22" t="s">
        <v>382</v>
      </c>
      <c r="H23" s="20" t="s">
        <v>170</v>
      </c>
      <c r="I23" s="21">
        <v>45295</v>
      </c>
      <c r="J23" s="21">
        <v>45657</v>
      </c>
      <c r="K23" s="19" t="s">
        <v>383</v>
      </c>
      <c r="L23" s="20">
        <v>13</v>
      </c>
      <c r="M23" s="41">
        <v>0</v>
      </c>
      <c r="N23" s="41"/>
      <c r="O23" s="41">
        <v>0</v>
      </c>
      <c r="P23" s="41"/>
      <c r="Q23" s="41">
        <v>0</v>
      </c>
      <c r="R23" s="41"/>
      <c r="S23" s="41">
        <v>0</v>
      </c>
      <c r="T23" s="41"/>
      <c r="U23" s="41" t="s">
        <v>638</v>
      </c>
      <c r="V23" s="20" t="s">
        <v>157</v>
      </c>
      <c r="W23" s="20" t="s">
        <v>187</v>
      </c>
      <c r="X23" s="20" t="s">
        <v>178</v>
      </c>
      <c r="Y23" s="20" t="s">
        <v>189</v>
      </c>
      <c r="Z23" s="20" t="s">
        <v>45</v>
      </c>
      <c r="AA23" s="20" t="s">
        <v>128</v>
      </c>
      <c r="AB23" s="20" t="s">
        <v>250</v>
      </c>
      <c r="AC23" t="str">
        <f>VLOOKUP(Tabla32[[#This Row],[Perspectiva]],Datos!$F$1:$G$4,2,FALSE)</f>
        <v>VP</v>
      </c>
      <c r="AD23" t="str">
        <f>VLOOKUP(Tabla32[[#This Row],[Objetivo Estratégico ]],Datos!$M$1:$N$23,2,FALSE)</f>
        <v>Objetivo2</v>
      </c>
      <c r="AE23" t="e">
        <f>VLOOKUP(Tabla32[[#This Row],[Iniciativa estratégica]],Datos!$O$1:$P$23,2,FALSE)</f>
        <v>#N/A</v>
      </c>
    </row>
    <row r="24" spans="1:31" ht="71.25" hidden="1">
      <c r="A24" s="31" t="s">
        <v>656</v>
      </c>
      <c r="B24" s="15" t="s">
        <v>145</v>
      </c>
      <c r="C24" s="20" t="s">
        <v>0</v>
      </c>
      <c r="D24" s="20" t="s">
        <v>8</v>
      </c>
      <c r="E24" s="20" t="s">
        <v>575</v>
      </c>
      <c r="F24" s="20" t="s">
        <v>21</v>
      </c>
      <c r="G24" s="22" t="s">
        <v>385</v>
      </c>
      <c r="H24" s="20" t="s">
        <v>170</v>
      </c>
      <c r="I24" s="21">
        <v>45306</v>
      </c>
      <c r="J24" s="21">
        <v>45657</v>
      </c>
      <c r="K24" s="19" t="s">
        <v>383</v>
      </c>
      <c r="L24" s="20">
        <v>4</v>
      </c>
      <c r="M24" s="41">
        <v>0</v>
      </c>
      <c r="N24" s="41"/>
      <c r="O24" s="41">
        <v>0</v>
      </c>
      <c r="P24" s="41"/>
      <c r="Q24" s="41">
        <v>0</v>
      </c>
      <c r="R24" s="41"/>
      <c r="S24" s="41">
        <v>0</v>
      </c>
      <c r="T24" s="41"/>
      <c r="U24" s="41" t="s">
        <v>638</v>
      </c>
      <c r="V24" s="20" t="s">
        <v>157</v>
      </c>
      <c r="W24" s="20" t="s">
        <v>187</v>
      </c>
      <c r="X24" s="20" t="s">
        <v>178</v>
      </c>
      <c r="Y24" s="20" t="s">
        <v>189</v>
      </c>
      <c r="Z24" s="20" t="s">
        <v>45</v>
      </c>
      <c r="AA24" s="20" t="s">
        <v>128</v>
      </c>
      <c r="AB24" s="20" t="s">
        <v>250</v>
      </c>
      <c r="AC24" t="str">
        <f>VLOOKUP(Tabla32[[#This Row],[Perspectiva]],Datos!$F$1:$G$4,2,FALSE)</f>
        <v>VP</v>
      </c>
      <c r="AD24" t="str">
        <f>VLOOKUP(Tabla32[[#This Row],[Objetivo Estratégico ]],Datos!$M$1:$N$23,2,FALSE)</f>
        <v>Objetivo2</v>
      </c>
      <c r="AE24" t="e">
        <f>VLOOKUP(Tabla32[[#This Row],[Iniciativa estratégica]],Datos!$O$1:$P$23,2,FALSE)</f>
        <v>#N/A</v>
      </c>
    </row>
    <row r="25" spans="1:31" ht="71.25" hidden="1">
      <c r="A25" s="31" t="s">
        <v>657</v>
      </c>
      <c r="B25" s="15" t="s">
        <v>145</v>
      </c>
      <c r="C25" s="20" t="s">
        <v>0</v>
      </c>
      <c r="D25" s="20" t="s">
        <v>8</v>
      </c>
      <c r="E25" s="20" t="s">
        <v>575</v>
      </c>
      <c r="F25" s="20" t="s">
        <v>21</v>
      </c>
      <c r="G25" s="22" t="s">
        <v>390</v>
      </c>
      <c r="H25" s="20" t="s">
        <v>170</v>
      </c>
      <c r="I25" s="21">
        <v>45337</v>
      </c>
      <c r="J25" s="21">
        <v>45657</v>
      </c>
      <c r="K25" s="19" t="s">
        <v>383</v>
      </c>
      <c r="L25" s="20">
        <v>30</v>
      </c>
      <c r="M25" s="41">
        <v>0</v>
      </c>
      <c r="N25" s="41"/>
      <c r="O25" s="41">
        <v>0</v>
      </c>
      <c r="P25" s="41"/>
      <c r="Q25" s="41">
        <v>0</v>
      </c>
      <c r="R25" s="41"/>
      <c r="S25" s="41">
        <v>0</v>
      </c>
      <c r="T25" s="41"/>
      <c r="U25" s="41" t="s">
        <v>638</v>
      </c>
      <c r="V25" s="20" t="s">
        <v>157</v>
      </c>
      <c r="W25" s="20" t="s">
        <v>187</v>
      </c>
      <c r="X25" s="20" t="s">
        <v>178</v>
      </c>
      <c r="Y25" s="20" t="s">
        <v>189</v>
      </c>
      <c r="Z25" s="20" t="s">
        <v>45</v>
      </c>
      <c r="AA25" s="20" t="s">
        <v>128</v>
      </c>
      <c r="AB25" s="20" t="s">
        <v>250</v>
      </c>
      <c r="AC25" t="str">
        <f>VLOOKUP(Tabla32[[#This Row],[Perspectiva]],Datos!$F$1:$G$4,2,FALSE)</f>
        <v>VP</v>
      </c>
      <c r="AD25" t="str">
        <f>VLOOKUP(Tabla32[[#This Row],[Objetivo Estratégico ]],Datos!$M$1:$N$23,2,FALSE)</f>
        <v>Objetivo2</v>
      </c>
      <c r="AE25" t="e">
        <f>VLOOKUP(Tabla32[[#This Row],[Iniciativa estratégica]],Datos!$O$1:$P$23,2,FALSE)</f>
        <v>#N/A</v>
      </c>
    </row>
    <row r="26" spans="1:31" ht="71.25" hidden="1">
      <c r="A26" s="31" t="s">
        <v>658</v>
      </c>
      <c r="B26" s="15" t="s">
        <v>145</v>
      </c>
      <c r="C26" s="20" t="s">
        <v>0</v>
      </c>
      <c r="D26" s="20" t="s">
        <v>8</v>
      </c>
      <c r="E26" s="20" t="s">
        <v>575</v>
      </c>
      <c r="F26" s="20" t="s">
        <v>21</v>
      </c>
      <c r="G26" s="22" t="s">
        <v>392</v>
      </c>
      <c r="H26" s="20" t="s">
        <v>170</v>
      </c>
      <c r="I26" s="21">
        <v>45397</v>
      </c>
      <c r="J26" s="21">
        <v>45626</v>
      </c>
      <c r="K26" s="19" t="s">
        <v>383</v>
      </c>
      <c r="L26" s="20"/>
      <c r="M26" s="40">
        <v>0</v>
      </c>
      <c r="N26" s="40"/>
      <c r="O26" s="40">
        <v>0</v>
      </c>
      <c r="P26" s="40"/>
      <c r="Q26" s="40">
        <v>1</v>
      </c>
      <c r="R26" s="40"/>
      <c r="S26" s="40">
        <v>0</v>
      </c>
      <c r="T26" s="40"/>
      <c r="U26" s="40" t="s">
        <v>659</v>
      </c>
      <c r="V26" s="20" t="s">
        <v>157</v>
      </c>
      <c r="W26" s="20" t="s">
        <v>187</v>
      </c>
      <c r="X26" s="20" t="s">
        <v>178</v>
      </c>
      <c r="Y26" s="20" t="s">
        <v>189</v>
      </c>
      <c r="Z26" s="20" t="s">
        <v>45</v>
      </c>
      <c r="AA26" s="20" t="s">
        <v>128</v>
      </c>
      <c r="AB26" s="20" t="s">
        <v>250</v>
      </c>
      <c r="AC26" t="str">
        <f>VLOOKUP(Tabla32[[#This Row],[Perspectiva]],Datos!$F$1:$G$4,2,FALSE)</f>
        <v>VP</v>
      </c>
      <c r="AD26" t="str">
        <f>VLOOKUP(Tabla32[[#This Row],[Objetivo Estratégico ]],Datos!$M$1:$N$23,2,FALSE)</f>
        <v>Objetivo2</v>
      </c>
      <c r="AE26" t="e">
        <f>VLOOKUP(Tabla32[[#This Row],[Iniciativa estratégica]],Datos!$O$1:$P$23,2,FALSE)</f>
        <v>#N/A</v>
      </c>
    </row>
    <row r="27" spans="1:31" ht="71.25" hidden="1">
      <c r="A27" s="31" t="s">
        <v>660</v>
      </c>
      <c r="B27" s="15" t="s">
        <v>145</v>
      </c>
      <c r="C27" s="20" t="s">
        <v>0</v>
      </c>
      <c r="D27" s="20" t="s">
        <v>8</v>
      </c>
      <c r="E27" s="20" t="s">
        <v>575</v>
      </c>
      <c r="F27" s="20" t="s">
        <v>21</v>
      </c>
      <c r="G27" s="22" t="s">
        <v>394</v>
      </c>
      <c r="H27" s="20" t="s">
        <v>170</v>
      </c>
      <c r="I27" s="21">
        <v>45337</v>
      </c>
      <c r="J27" s="21">
        <v>45657</v>
      </c>
      <c r="K27" s="19" t="s">
        <v>383</v>
      </c>
      <c r="L27" s="20"/>
      <c r="M27" s="41">
        <v>0</v>
      </c>
      <c r="N27" s="41"/>
      <c r="O27" s="41">
        <v>0</v>
      </c>
      <c r="P27" s="41"/>
      <c r="Q27" s="41">
        <v>0</v>
      </c>
      <c r="R27" s="41"/>
      <c r="S27" s="41">
        <v>0</v>
      </c>
      <c r="T27" s="41"/>
      <c r="U27" s="41" t="s">
        <v>638</v>
      </c>
      <c r="V27" s="20" t="s">
        <v>157</v>
      </c>
      <c r="W27" s="20" t="s">
        <v>187</v>
      </c>
      <c r="X27" s="20" t="s">
        <v>178</v>
      </c>
      <c r="Y27" s="20" t="s">
        <v>189</v>
      </c>
      <c r="Z27" s="20" t="s">
        <v>45</v>
      </c>
      <c r="AA27" s="20" t="s">
        <v>128</v>
      </c>
      <c r="AB27" s="20" t="s">
        <v>250</v>
      </c>
      <c r="AC27" t="str">
        <f>VLOOKUP(Tabla32[[#This Row],[Perspectiva]],Datos!$F$1:$G$4,2,FALSE)</f>
        <v>VP</v>
      </c>
      <c r="AD27" t="str">
        <f>VLOOKUP(Tabla32[[#This Row],[Objetivo Estratégico ]],Datos!$M$1:$N$23,2,FALSE)</f>
        <v>Objetivo2</v>
      </c>
      <c r="AE27" t="e">
        <f>VLOOKUP(Tabla32[[#This Row],[Iniciativa estratégica]],Datos!$O$1:$P$23,2,FALSE)</f>
        <v>#N/A</v>
      </c>
    </row>
    <row r="28" spans="1:31" ht="71.25" hidden="1">
      <c r="A28" s="31" t="s">
        <v>661</v>
      </c>
      <c r="B28" s="15" t="s">
        <v>145</v>
      </c>
      <c r="C28" s="20" t="s">
        <v>0</v>
      </c>
      <c r="D28" s="20" t="s">
        <v>8</v>
      </c>
      <c r="E28" s="20" t="s">
        <v>575</v>
      </c>
      <c r="F28" s="20" t="s">
        <v>21</v>
      </c>
      <c r="G28" s="22" t="s">
        <v>396</v>
      </c>
      <c r="H28" s="20" t="s">
        <v>170</v>
      </c>
      <c r="I28" s="21">
        <v>45337</v>
      </c>
      <c r="J28" s="21">
        <v>45657</v>
      </c>
      <c r="K28" s="19" t="s">
        <v>383</v>
      </c>
      <c r="L28" s="20"/>
      <c r="M28" s="41">
        <v>0</v>
      </c>
      <c r="N28" s="41"/>
      <c r="O28" s="41">
        <v>0</v>
      </c>
      <c r="P28" s="41"/>
      <c r="Q28" s="41">
        <v>0</v>
      </c>
      <c r="R28" s="41"/>
      <c r="S28" s="41">
        <v>0</v>
      </c>
      <c r="T28" s="41"/>
      <c r="U28" s="41" t="s">
        <v>638</v>
      </c>
      <c r="V28" s="20" t="s">
        <v>157</v>
      </c>
      <c r="W28" s="20" t="s">
        <v>187</v>
      </c>
      <c r="X28" s="20" t="s">
        <v>178</v>
      </c>
      <c r="Y28" s="20" t="s">
        <v>189</v>
      </c>
      <c r="Z28" s="20" t="s">
        <v>45</v>
      </c>
      <c r="AA28" s="20" t="s">
        <v>128</v>
      </c>
      <c r="AB28" s="20" t="s">
        <v>250</v>
      </c>
      <c r="AC28" t="str">
        <f>VLOOKUP(Tabla32[[#This Row],[Perspectiva]],Datos!$F$1:$G$4,2,FALSE)</f>
        <v>VP</v>
      </c>
      <c r="AD28" t="str">
        <f>VLOOKUP(Tabla32[[#This Row],[Objetivo Estratégico ]],Datos!$M$1:$N$23,2,FALSE)</f>
        <v>Objetivo2</v>
      </c>
      <c r="AE28" t="e">
        <f>VLOOKUP(Tabla32[[#This Row],[Iniciativa estratégica]],Datos!$O$1:$P$23,2,FALSE)</f>
        <v>#N/A</v>
      </c>
    </row>
    <row r="29" spans="1:31" ht="71.25" hidden="1">
      <c r="A29" s="31" t="s">
        <v>662</v>
      </c>
      <c r="B29" s="15" t="s">
        <v>145</v>
      </c>
      <c r="C29" s="20" t="s">
        <v>0</v>
      </c>
      <c r="D29" s="20" t="s">
        <v>8</v>
      </c>
      <c r="E29" s="20" t="s">
        <v>575</v>
      </c>
      <c r="F29" s="20" t="s">
        <v>21</v>
      </c>
      <c r="G29" s="22" t="s">
        <v>398</v>
      </c>
      <c r="H29" s="20" t="s">
        <v>170</v>
      </c>
      <c r="I29" s="21">
        <v>45337</v>
      </c>
      <c r="J29" s="21">
        <v>45657</v>
      </c>
      <c r="K29" s="19" t="s">
        <v>383</v>
      </c>
      <c r="L29" s="20"/>
      <c r="M29" s="41">
        <v>0</v>
      </c>
      <c r="N29" s="41"/>
      <c r="O29" s="41">
        <v>0</v>
      </c>
      <c r="P29" s="41"/>
      <c r="Q29" s="41">
        <v>0</v>
      </c>
      <c r="R29" s="41"/>
      <c r="S29" s="41">
        <v>0</v>
      </c>
      <c r="T29" s="41"/>
      <c r="U29" s="41" t="s">
        <v>638</v>
      </c>
      <c r="V29" s="20" t="s">
        <v>157</v>
      </c>
      <c r="W29" s="20" t="s">
        <v>187</v>
      </c>
      <c r="X29" s="20" t="s">
        <v>178</v>
      </c>
      <c r="Y29" s="20" t="s">
        <v>189</v>
      </c>
      <c r="Z29" s="20" t="s">
        <v>45</v>
      </c>
      <c r="AA29" s="20" t="s">
        <v>128</v>
      </c>
      <c r="AB29" s="20" t="s">
        <v>250</v>
      </c>
      <c r="AC29" t="str">
        <f>VLOOKUP(Tabla32[[#This Row],[Perspectiva]],Datos!$F$1:$G$4,2,FALSE)</f>
        <v>VP</v>
      </c>
      <c r="AD29" t="str">
        <f>VLOOKUP(Tabla32[[#This Row],[Objetivo Estratégico ]],Datos!$M$1:$N$23,2,FALSE)</f>
        <v>Objetivo2</v>
      </c>
      <c r="AE29" t="e">
        <f>VLOOKUP(Tabla32[[#This Row],[Iniciativa estratégica]],Datos!$O$1:$P$23,2,FALSE)</f>
        <v>#N/A</v>
      </c>
    </row>
    <row r="30" spans="1:31" ht="71.25" hidden="1">
      <c r="A30" s="31" t="s">
        <v>663</v>
      </c>
      <c r="B30" s="15" t="s">
        <v>145</v>
      </c>
      <c r="C30" s="20" t="s">
        <v>0</v>
      </c>
      <c r="D30" s="20" t="s">
        <v>8</v>
      </c>
      <c r="E30" s="20" t="s">
        <v>575</v>
      </c>
      <c r="F30" s="20" t="s">
        <v>21</v>
      </c>
      <c r="G30" s="22" t="s">
        <v>400</v>
      </c>
      <c r="H30" s="20" t="s">
        <v>170</v>
      </c>
      <c r="I30" s="21">
        <v>45337</v>
      </c>
      <c r="J30" s="21">
        <v>45657</v>
      </c>
      <c r="K30" s="19" t="s">
        <v>383</v>
      </c>
      <c r="L30" s="20"/>
      <c r="M30" s="40">
        <v>0.25</v>
      </c>
      <c r="N30" s="40"/>
      <c r="O30" s="40">
        <v>0.5</v>
      </c>
      <c r="P30" s="40"/>
      <c r="Q30" s="40">
        <v>0.75</v>
      </c>
      <c r="R30" s="40"/>
      <c r="S30" s="40">
        <v>1</v>
      </c>
      <c r="T30" s="40"/>
      <c r="U30" s="40" t="s">
        <v>659</v>
      </c>
      <c r="V30" s="20" t="s">
        <v>157</v>
      </c>
      <c r="W30" s="20" t="s">
        <v>187</v>
      </c>
      <c r="X30" s="20" t="s">
        <v>178</v>
      </c>
      <c r="Y30" s="20" t="s">
        <v>189</v>
      </c>
      <c r="Z30" s="20" t="s">
        <v>45</v>
      </c>
      <c r="AA30" s="20" t="s">
        <v>128</v>
      </c>
      <c r="AB30" s="20" t="s">
        <v>250</v>
      </c>
      <c r="AC30" t="str">
        <f>VLOOKUP(Tabla32[[#This Row],[Perspectiva]],Datos!$F$1:$G$4,2,FALSE)</f>
        <v>VP</v>
      </c>
      <c r="AD30" t="str">
        <f>VLOOKUP(Tabla32[[#This Row],[Objetivo Estratégico ]],Datos!$M$1:$N$23,2,FALSE)</f>
        <v>Objetivo2</v>
      </c>
      <c r="AE30" t="e">
        <f>VLOOKUP(Tabla32[[#This Row],[Iniciativa estratégica]],Datos!$O$1:$P$23,2,FALSE)</f>
        <v>#N/A</v>
      </c>
    </row>
    <row r="31" spans="1:31" ht="71.25" hidden="1">
      <c r="A31" s="31" t="s">
        <v>664</v>
      </c>
      <c r="B31" s="15" t="s">
        <v>145</v>
      </c>
      <c r="C31" s="20" t="s">
        <v>0</v>
      </c>
      <c r="D31" s="20" t="s">
        <v>8</v>
      </c>
      <c r="E31" s="20" t="s">
        <v>575</v>
      </c>
      <c r="F31" s="20" t="s">
        <v>21</v>
      </c>
      <c r="G31" s="22" t="s">
        <v>402</v>
      </c>
      <c r="H31" s="20" t="s">
        <v>170</v>
      </c>
      <c r="I31" s="21">
        <v>45306</v>
      </c>
      <c r="J31" s="21">
        <v>45657</v>
      </c>
      <c r="K31" s="19" t="s">
        <v>383</v>
      </c>
      <c r="L31" s="20"/>
      <c r="M31" s="41">
        <v>0</v>
      </c>
      <c r="N31" s="41"/>
      <c r="O31" s="41">
        <v>0</v>
      </c>
      <c r="P31" s="41"/>
      <c r="Q31" s="41">
        <v>0</v>
      </c>
      <c r="R31" s="41"/>
      <c r="S31" s="41">
        <v>0</v>
      </c>
      <c r="T31" s="41"/>
      <c r="U31" s="41" t="s">
        <v>638</v>
      </c>
      <c r="V31" s="20" t="s">
        <v>157</v>
      </c>
      <c r="W31" s="20" t="s">
        <v>187</v>
      </c>
      <c r="X31" s="20" t="s">
        <v>178</v>
      </c>
      <c r="Y31" s="20" t="s">
        <v>189</v>
      </c>
      <c r="Z31" s="20" t="s">
        <v>45</v>
      </c>
      <c r="AA31" s="20" t="s">
        <v>128</v>
      </c>
      <c r="AB31" s="20" t="s">
        <v>250</v>
      </c>
      <c r="AC31" t="str">
        <f>VLOOKUP(Tabla32[[#This Row],[Perspectiva]],Datos!$F$1:$G$4,2,FALSE)</f>
        <v>VP</v>
      </c>
      <c r="AD31" t="str">
        <f>VLOOKUP(Tabla32[[#This Row],[Objetivo Estratégico ]],Datos!$M$1:$N$23,2,FALSE)</f>
        <v>Objetivo2</v>
      </c>
      <c r="AE31" t="e">
        <f>VLOOKUP(Tabla32[[#This Row],[Iniciativa estratégica]],Datos!$O$1:$P$23,2,FALSE)</f>
        <v>#N/A</v>
      </c>
    </row>
    <row r="32" spans="1:31" ht="71.25" hidden="1">
      <c r="A32" s="31" t="s">
        <v>665</v>
      </c>
      <c r="B32" s="15" t="s">
        <v>145</v>
      </c>
      <c r="C32" s="20" t="s">
        <v>0</v>
      </c>
      <c r="D32" s="20" t="s">
        <v>8</v>
      </c>
      <c r="E32" s="20" t="s">
        <v>575</v>
      </c>
      <c r="F32" s="20" t="s">
        <v>21</v>
      </c>
      <c r="G32" s="22" t="s">
        <v>666</v>
      </c>
      <c r="H32" s="20" t="s">
        <v>170</v>
      </c>
      <c r="I32" s="21">
        <v>45306</v>
      </c>
      <c r="J32" s="21">
        <v>45657</v>
      </c>
      <c r="K32" s="19" t="s">
        <v>383</v>
      </c>
      <c r="L32" s="20"/>
      <c r="M32" s="41">
        <v>0</v>
      </c>
      <c r="N32" s="41"/>
      <c r="O32" s="41">
        <v>0</v>
      </c>
      <c r="P32" s="41"/>
      <c r="Q32" s="41">
        <v>0</v>
      </c>
      <c r="R32" s="41"/>
      <c r="S32" s="41">
        <v>0</v>
      </c>
      <c r="T32" s="41"/>
      <c r="U32" s="41" t="s">
        <v>638</v>
      </c>
      <c r="V32" s="20" t="s">
        <v>157</v>
      </c>
      <c r="W32" s="20" t="s">
        <v>187</v>
      </c>
      <c r="X32" s="20" t="s">
        <v>178</v>
      </c>
      <c r="Y32" s="20" t="s">
        <v>189</v>
      </c>
      <c r="Z32" s="20" t="s">
        <v>45</v>
      </c>
      <c r="AA32" s="20" t="s">
        <v>128</v>
      </c>
      <c r="AB32" s="20" t="s">
        <v>250</v>
      </c>
      <c r="AC32" t="str">
        <f>VLOOKUP(Tabla32[[#This Row],[Perspectiva]],Datos!$F$1:$G$4,2,FALSE)</f>
        <v>VP</v>
      </c>
      <c r="AD32" t="str">
        <f>VLOOKUP(Tabla32[[#This Row],[Objetivo Estratégico ]],Datos!$M$1:$N$23,2,FALSE)</f>
        <v>Objetivo2</v>
      </c>
      <c r="AE32" t="e">
        <f>VLOOKUP(Tabla32[[#This Row],[Iniciativa estratégica]],Datos!$O$1:$P$23,2,FALSE)</f>
        <v>#N/A</v>
      </c>
    </row>
    <row r="33" spans="1:31" ht="57" hidden="1">
      <c r="A33" s="31" t="s">
        <v>667</v>
      </c>
      <c r="B33" s="36" t="s">
        <v>135</v>
      </c>
      <c r="C33" s="20" t="s">
        <v>9</v>
      </c>
      <c r="D33" s="20" t="s">
        <v>16</v>
      </c>
      <c r="E33" s="20" t="s">
        <v>577</v>
      </c>
      <c r="F33" s="20" t="s">
        <v>29</v>
      </c>
      <c r="G33" s="19" t="s">
        <v>358</v>
      </c>
      <c r="H33" s="25" t="s">
        <v>137</v>
      </c>
      <c r="I33" s="28">
        <v>45323</v>
      </c>
      <c r="J33" s="28">
        <v>45657</v>
      </c>
      <c r="K33" s="24" t="s">
        <v>354</v>
      </c>
      <c r="L33" s="28"/>
      <c r="M33" s="41">
        <v>0</v>
      </c>
      <c r="N33" s="41"/>
      <c r="O33" s="41">
        <v>0</v>
      </c>
      <c r="P33" s="41"/>
      <c r="Q33" s="41">
        <v>0</v>
      </c>
      <c r="R33" s="41"/>
      <c r="S33" s="41">
        <v>0</v>
      </c>
      <c r="T33" s="41"/>
      <c r="U33" s="41" t="s">
        <v>638</v>
      </c>
      <c r="V33" s="25" t="s">
        <v>157</v>
      </c>
      <c r="W33" s="25" t="s">
        <v>187</v>
      </c>
      <c r="X33" s="25" t="s">
        <v>174</v>
      </c>
      <c r="Y33" s="25"/>
      <c r="Z33" s="25" t="s">
        <v>3</v>
      </c>
      <c r="AA33" s="25" t="s">
        <v>128</v>
      </c>
      <c r="AB33" s="20" t="s">
        <v>250</v>
      </c>
      <c r="AC33" t="str">
        <f>VLOOKUP(Tabla32[[#This Row],[Perspectiva]],Datos!$F$1:$G$4,2,FALSE)</f>
        <v>MS</v>
      </c>
      <c r="AD33" t="str">
        <f>VLOOKUP(Tabla32[[#This Row],[Objetivo Estratégico ]],Datos!$M$1:$N$23,2,FALSE)</f>
        <v>Objetivo3</v>
      </c>
      <c r="AE33" t="e">
        <f>VLOOKUP(Tabla32[[#This Row],[Iniciativa estratégica]],Datos!$O$1:$P$23,2,FALSE)</f>
        <v>#N/A</v>
      </c>
    </row>
    <row r="34" spans="1:31" ht="142.5" hidden="1">
      <c r="A34" s="53" t="s">
        <v>668</v>
      </c>
      <c r="B34" s="15" t="s">
        <v>140</v>
      </c>
      <c r="C34" s="20" t="s">
        <v>9</v>
      </c>
      <c r="D34" s="20" t="s">
        <v>16</v>
      </c>
      <c r="E34" s="20" t="s">
        <v>578</v>
      </c>
      <c r="F34" s="20" t="s">
        <v>32</v>
      </c>
      <c r="G34" s="22" t="s">
        <v>255</v>
      </c>
      <c r="H34" s="20" t="s">
        <v>142</v>
      </c>
      <c r="I34" s="21">
        <v>45309</v>
      </c>
      <c r="J34" s="21">
        <v>45657</v>
      </c>
      <c r="K34" s="19" t="s">
        <v>256</v>
      </c>
      <c r="L34" s="21"/>
      <c r="M34" s="40">
        <v>0.2</v>
      </c>
      <c r="N34" s="40"/>
      <c r="O34" s="40">
        <v>0.4</v>
      </c>
      <c r="P34" s="40"/>
      <c r="Q34" s="40">
        <v>0.4</v>
      </c>
      <c r="R34" s="40"/>
      <c r="S34" s="40">
        <v>0</v>
      </c>
      <c r="T34" s="40"/>
      <c r="U34" s="40" t="s">
        <v>659</v>
      </c>
      <c r="V34" s="20" t="s">
        <v>157</v>
      </c>
      <c r="W34" s="20" t="s">
        <v>173</v>
      </c>
      <c r="X34" s="20" t="s">
        <v>3</v>
      </c>
      <c r="Y34" s="20" t="s">
        <v>3</v>
      </c>
      <c r="Z34" s="20" t="s">
        <v>669</v>
      </c>
      <c r="AA34" s="20" t="s">
        <v>138</v>
      </c>
      <c r="AB34" s="20" t="s">
        <v>139</v>
      </c>
      <c r="AC34" t="str">
        <f>VLOOKUP(Tabla32[[#This Row],[Perspectiva]],Datos!$F$1:$G$4,2,FALSE)</f>
        <v>MS</v>
      </c>
      <c r="AD34" t="str">
        <f>VLOOKUP(Tabla32[[#This Row],[Objetivo Estratégico ]],Datos!$M$1:$N$23,2,FALSE)</f>
        <v>Objetivo3</v>
      </c>
      <c r="AE34" t="e">
        <f>VLOOKUP(Tabla32[[#This Row],[Iniciativa estratégica]],Datos!$O$1:$P$23,2,FALSE)</f>
        <v>#N/A</v>
      </c>
    </row>
    <row r="35" spans="1:31" ht="57" hidden="1">
      <c r="A35" s="53" t="s">
        <v>670</v>
      </c>
      <c r="B35" s="15" t="s">
        <v>117</v>
      </c>
      <c r="C35" s="20" t="s">
        <v>9</v>
      </c>
      <c r="D35" s="20" t="s">
        <v>16</v>
      </c>
      <c r="E35" s="20" t="s">
        <v>578</v>
      </c>
      <c r="F35" s="20" t="s">
        <v>32</v>
      </c>
      <c r="G35" s="22" t="s">
        <v>271</v>
      </c>
      <c r="H35" s="20" t="s">
        <v>119</v>
      </c>
      <c r="I35" s="21">
        <v>45323</v>
      </c>
      <c r="J35" s="21">
        <v>45657</v>
      </c>
      <c r="K35" s="19" t="s">
        <v>272</v>
      </c>
      <c r="L35" s="21"/>
      <c r="M35" s="41">
        <v>0</v>
      </c>
      <c r="N35" s="41"/>
      <c r="O35" s="41">
        <v>0</v>
      </c>
      <c r="P35" s="41"/>
      <c r="Q35" s="41">
        <v>0</v>
      </c>
      <c r="R35" s="41"/>
      <c r="S35" s="41">
        <v>0</v>
      </c>
      <c r="T35" s="41"/>
      <c r="U35" s="41" t="s">
        <v>638</v>
      </c>
      <c r="V35" s="20" t="s">
        <v>157</v>
      </c>
      <c r="W35" s="20" t="s">
        <v>3</v>
      </c>
      <c r="X35" s="20" t="s">
        <v>3</v>
      </c>
      <c r="Y35" s="20" t="s">
        <v>3</v>
      </c>
      <c r="Z35" s="20" t="s">
        <v>3</v>
      </c>
      <c r="AA35" s="20" t="s">
        <v>128</v>
      </c>
      <c r="AB35" s="20" t="s">
        <v>250</v>
      </c>
      <c r="AC35" t="str">
        <f>VLOOKUP(Tabla32[[#This Row],[Perspectiva]],Datos!$F$1:$G$4,2,FALSE)</f>
        <v>MS</v>
      </c>
      <c r="AD35" t="str">
        <f>VLOOKUP(Tabla32[[#This Row],[Objetivo Estratégico ]],Datos!$M$1:$N$23,2,FALSE)</f>
        <v>Objetivo3</v>
      </c>
      <c r="AE35" t="e">
        <f>VLOOKUP(Tabla32[[#This Row],[Iniciativa estratégica]],Datos!$O$1:$P$23,2,FALSE)</f>
        <v>#N/A</v>
      </c>
    </row>
    <row r="36" spans="1:31" ht="130.5" hidden="1" customHeight="1">
      <c r="A36" s="31" t="s">
        <v>671</v>
      </c>
      <c r="B36" s="15" t="s">
        <v>140</v>
      </c>
      <c r="C36" s="20" t="s">
        <v>9</v>
      </c>
      <c r="D36" s="20" t="s">
        <v>16</v>
      </c>
      <c r="E36" s="20" t="s">
        <v>578</v>
      </c>
      <c r="F36" s="20" t="s">
        <v>579</v>
      </c>
      <c r="G36" s="19" t="s">
        <v>248</v>
      </c>
      <c r="H36" s="20" t="s">
        <v>142</v>
      </c>
      <c r="I36" s="21">
        <v>45352</v>
      </c>
      <c r="J36" s="21">
        <v>45657</v>
      </c>
      <c r="K36" s="19" t="s">
        <v>249</v>
      </c>
      <c r="L36" s="21"/>
      <c r="M36" s="40">
        <v>0</v>
      </c>
      <c r="N36" s="40"/>
      <c r="O36" s="40">
        <v>1</v>
      </c>
      <c r="P36" s="40"/>
      <c r="Q36" s="40">
        <v>0</v>
      </c>
      <c r="R36" s="40"/>
      <c r="S36" s="40">
        <v>0</v>
      </c>
      <c r="T36" s="40"/>
      <c r="U36" s="40" t="s">
        <v>659</v>
      </c>
      <c r="V36" s="20" t="s">
        <v>157</v>
      </c>
      <c r="W36" s="20" t="s">
        <v>173</v>
      </c>
      <c r="X36" s="20" t="s">
        <v>3</v>
      </c>
      <c r="Y36" s="20" t="s">
        <v>3</v>
      </c>
      <c r="Z36" s="20" t="s">
        <v>669</v>
      </c>
      <c r="AA36" s="20" t="s">
        <v>128</v>
      </c>
      <c r="AB36" s="20" t="s">
        <v>250</v>
      </c>
      <c r="AC36" t="str">
        <f>VLOOKUP(Tabla32[[#This Row],[Perspectiva]],Datos!$F$1:$G$4,2,FALSE)</f>
        <v>MS</v>
      </c>
      <c r="AD36" t="str">
        <f>VLOOKUP(Tabla32[[#This Row],[Objetivo Estratégico ]],Datos!$M$1:$N$23,2,FALSE)</f>
        <v>Objetivo3</v>
      </c>
      <c r="AE36" t="e">
        <f>VLOOKUP(Tabla32[[#This Row],[Iniciativa estratégica]],Datos!$O$1:$P$23,2,FALSE)</f>
        <v>#N/A</v>
      </c>
    </row>
    <row r="37" spans="1:31" ht="96" hidden="1" customHeight="1">
      <c r="A37" s="31" t="s">
        <v>672</v>
      </c>
      <c r="B37" s="15" t="s">
        <v>117</v>
      </c>
      <c r="C37" s="20" t="s">
        <v>9</v>
      </c>
      <c r="D37" s="20" t="s">
        <v>16</v>
      </c>
      <c r="E37" s="20" t="s">
        <v>578</v>
      </c>
      <c r="F37" s="20" t="s">
        <v>579</v>
      </c>
      <c r="G37" s="55" t="s">
        <v>280</v>
      </c>
      <c r="H37" s="20" t="s">
        <v>119</v>
      </c>
      <c r="I37" s="21">
        <v>45323</v>
      </c>
      <c r="J37" s="21">
        <v>45473</v>
      </c>
      <c r="K37" s="19" t="s">
        <v>281</v>
      </c>
      <c r="L37" s="21"/>
      <c r="M37" s="40">
        <v>0</v>
      </c>
      <c r="N37" s="40"/>
      <c r="O37" s="40">
        <v>1</v>
      </c>
      <c r="P37" s="40"/>
      <c r="Q37" s="40">
        <v>0</v>
      </c>
      <c r="R37" s="40"/>
      <c r="S37" s="40">
        <v>0</v>
      </c>
      <c r="T37" s="40"/>
      <c r="U37" s="40" t="s">
        <v>659</v>
      </c>
      <c r="V37" s="20" t="s">
        <v>157</v>
      </c>
      <c r="W37" s="20" t="s">
        <v>178</v>
      </c>
      <c r="X37" s="20" t="s">
        <v>3</v>
      </c>
      <c r="Y37" s="20" t="s">
        <v>3</v>
      </c>
      <c r="Z37" s="20" t="s">
        <v>3</v>
      </c>
      <c r="AA37" s="20" t="s">
        <v>128</v>
      </c>
      <c r="AB37" s="20" t="s">
        <v>250</v>
      </c>
      <c r="AC37" t="str">
        <f>VLOOKUP(Tabla32[[#This Row],[Perspectiva]],Datos!$F$1:$G$4,2,FALSE)</f>
        <v>MS</v>
      </c>
      <c r="AD37" t="str">
        <f>VLOOKUP(Tabla32[[#This Row],[Objetivo Estratégico ]],Datos!$M$1:$N$23,2,FALSE)</f>
        <v>Objetivo3</v>
      </c>
      <c r="AE37" t="e">
        <f>VLOOKUP(Tabla32[[#This Row],[Iniciativa estratégica]],Datos!$O$1:$P$23,2,FALSE)</f>
        <v>#N/A</v>
      </c>
    </row>
    <row r="38" spans="1:31" ht="104.25" hidden="1" customHeight="1">
      <c r="A38" s="31" t="s">
        <v>673</v>
      </c>
      <c r="B38" s="15" t="s">
        <v>117</v>
      </c>
      <c r="C38" s="20" t="s">
        <v>9</v>
      </c>
      <c r="D38" s="20" t="s">
        <v>16</v>
      </c>
      <c r="E38" s="20" t="s">
        <v>578</v>
      </c>
      <c r="F38" s="20" t="s">
        <v>579</v>
      </c>
      <c r="G38" s="55" t="s">
        <v>283</v>
      </c>
      <c r="H38" s="20" t="s">
        <v>119</v>
      </c>
      <c r="I38" s="21">
        <v>45323</v>
      </c>
      <c r="J38" s="21">
        <v>45473</v>
      </c>
      <c r="K38" s="19" t="s">
        <v>284</v>
      </c>
      <c r="L38" s="21"/>
      <c r="M38" s="40">
        <v>0</v>
      </c>
      <c r="N38" s="40"/>
      <c r="O38" s="40">
        <v>1</v>
      </c>
      <c r="P38" s="40"/>
      <c r="Q38" s="40">
        <v>0</v>
      </c>
      <c r="R38" s="40"/>
      <c r="S38" s="40">
        <v>0</v>
      </c>
      <c r="T38" s="40"/>
      <c r="U38" s="40" t="s">
        <v>659</v>
      </c>
      <c r="V38" s="20" t="s">
        <v>157</v>
      </c>
      <c r="W38" s="20" t="s">
        <v>178</v>
      </c>
      <c r="X38" s="20" t="s">
        <v>178</v>
      </c>
      <c r="Y38" s="20" t="s">
        <v>178</v>
      </c>
      <c r="Z38" s="20" t="s">
        <v>3</v>
      </c>
      <c r="AA38" s="20" t="s">
        <v>128</v>
      </c>
      <c r="AB38" s="20" t="s">
        <v>250</v>
      </c>
      <c r="AC38" t="str">
        <f>VLOOKUP(Tabla32[[#This Row],[Perspectiva]],Datos!$F$1:$G$4,2,FALSE)</f>
        <v>MS</v>
      </c>
      <c r="AD38" t="str">
        <f>VLOOKUP(Tabla32[[#This Row],[Objetivo Estratégico ]],Datos!$M$1:$N$23,2,FALSE)</f>
        <v>Objetivo3</v>
      </c>
      <c r="AE38" t="e">
        <f>VLOOKUP(Tabla32[[#This Row],[Iniciativa estratégica]],Datos!$O$1:$P$23,2,FALSE)</f>
        <v>#N/A</v>
      </c>
    </row>
    <row r="39" spans="1:31" ht="56.25" hidden="1" customHeight="1">
      <c r="A39" s="31" t="s">
        <v>674</v>
      </c>
      <c r="B39" s="15" t="s">
        <v>145</v>
      </c>
      <c r="C39" s="20" t="s">
        <v>9</v>
      </c>
      <c r="D39" s="20" t="s">
        <v>16</v>
      </c>
      <c r="E39" s="20" t="s">
        <v>578</v>
      </c>
      <c r="F39" s="20" t="s">
        <v>579</v>
      </c>
      <c r="G39" s="55" t="s">
        <v>379</v>
      </c>
      <c r="H39" s="20" t="s">
        <v>170</v>
      </c>
      <c r="I39" s="21">
        <v>45337</v>
      </c>
      <c r="J39" s="21">
        <v>45656</v>
      </c>
      <c r="K39" s="19" t="s">
        <v>380</v>
      </c>
      <c r="L39" s="21"/>
      <c r="M39" s="41">
        <v>0</v>
      </c>
      <c r="N39" s="41"/>
      <c r="O39" s="41">
        <v>0</v>
      </c>
      <c r="P39" s="41"/>
      <c r="Q39" s="41">
        <v>0</v>
      </c>
      <c r="R39" s="41"/>
      <c r="S39" s="41">
        <v>0</v>
      </c>
      <c r="T39" s="41"/>
      <c r="U39" s="41" t="s">
        <v>638</v>
      </c>
      <c r="V39" s="20" t="s">
        <v>157</v>
      </c>
      <c r="W39" s="20" t="s">
        <v>187</v>
      </c>
      <c r="X39" s="20" t="s">
        <v>178</v>
      </c>
      <c r="Y39" s="20" t="s">
        <v>189</v>
      </c>
      <c r="Z39" s="20" t="s">
        <v>45</v>
      </c>
      <c r="AA39" s="20" t="s">
        <v>128</v>
      </c>
      <c r="AB39" s="20" t="s">
        <v>250</v>
      </c>
      <c r="AC39" t="str">
        <f>VLOOKUP(Tabla32[[#This Row],[Perspectiva]],Datos!$F$1:$G$4,2,FALSE)</f>
        <v>MS</v>
      </c>
      <c r="AD39" t="str">
        <f>VLOOKUP(Tabla32[[#This Row],[Objetivo Estratégico ]],Datos!$M$1:$N$23,2,FALSE)</f>
        <v>Objetivo3</v>
      </c>
      <c r="AE39" t="e">
        <f>VLOOKUP(Tabla32[[#This Row],[Iniciativa estratégica]],Datos!$O$1:$P$23,2,FALSE)</f>
        <v>#N/A</v>
      </c>
    </row>
    <row r="40" spans="1:31" ht="56.25" customHeight="1">
      <c r="A40" s="31" t="s">
        <v>675</v>
      </c>
      <c r="B40" s="36" t="s">
        <v>168</v>
      </c>
      <c r="C40" s="20" t="s">
        <v>9</v>
      </c>
      <c r="D40" s="20" t="s">
        <v>16</v>
      </c>
      <c r="E40" s="37" t="s">
        <v>578</v>
      </c>
      <c r="F40" s="37" t="s">
        <v>579</v>
      </c>
      <c r="G40" s="26" t="s">
        <v>676</v>
      </c>
      <c r="H40" s="25" t="s">
        <v>160</v>
      </c>
      <c r="I40" s="21">
        <v>45352</v>
      </c>
      <c r="J40" s="21">
        <v>45473</v>
      </c>
      <c r="K40" s="19" t="s">
        <v>677</v>
      </c>
      <c r="L40" s="21"/>
      <c r="M40" s="40">
        <v>0</v>
      </c>
      <c r="N40" s="40"/>
      <c r="O40" s="40">
        <v>1</v>
      </c>
      <c r="P40" s="40"/>
      <c r="Q40" s="40">
        <v>0</v>
      </c>
      <c r="R40" s="40"/>
      <c r="S40" s="40">
        <v>0</v>
      </c>
      <c r="T40" s="40"/>
      <c r="U40" s="40" t="s">
        <v>659</v>
      </c>
      <c r="V40" s="25" t="s">
        <v>148</v>
      </c>
      <c r="W40" s="25" t="s">
        <v>183</v>
      </c>
      <c r="X40" s="20" t="s">
        <v>3</v>
      </c>
      <c r="Y40" s="20" t="s">
        <v>3</v>
      </c>
      <c r="Z40" s="25" t="s">
        <v>70</v>
      </c>
      <c r="AA40" s="25" t="s">
        <v>138</v>
      </c>
      <c r="AB40" s="25" t="s">
        <v>134</v>
      </c>
      <c r="AC40" t="str">
        <f>VLOOKUP(Tabla32[[#This Row],[Perspectiva]],Datos!$F$1:$G$4,2,FALSE)</f>
        <v>MS</v>
      </c>
      <c r="AD40" t="str">
        <f>VLOOKUP(Tabla32[[#This Row],[Objetivo Estratégico ]],Datos!$M$1:$N$23,2,FALSE)</f>
        <v>Objetivo3</v>
      </c>
      <c r="AE40" t="e">
        <f>VLOOKUP(Tabla32[[#This Row],[Iniciativa estratégica]],Datos!$O$1:$P$23,2,FALSE)</f>
        <v>#N/A</v>
      </c>
    </row>
    <row r="41" spans="1:31" ht="56.25" hidden="1" customHeight="1">
      <c r="A41" s="31" t="s">
        <v>678</v>
      </c>
      <c r="B41" s="15" t="s">
        <v>88</v>
      </c>
      <c r="C41" s="20" t="s">
        <v>9</v>
      </c>
      <c r="D41" s="20" t="s">
        <v>22</v>
      </c>
      <c r="E41" s="20" t="s">
        <v>56</v>
      </c>
      <c r="F41" s="20" t="s">
        <v>582</v>
      </c>
      <c r="G41" s="26" t="s">
        <v>258</v>
      </c>
      <c r="H41" s="20" t="s">
        <v>88</v>
      </c>
      <c r="I41" s="21">
        <v>45293</v>
      </c>
      <c r="J41" s="21">
        <v>45657</v>
      </c>
      <c r="K41" s="19" t="s">
        <v>259</v>
      </c>
      <c r="L41" s="21"/>
      <c r="M41" s="42">
        <v>0.25</v>
      </c>
      <c r="N41" s="42"/>
      <c r="O41" s="42">
        <v>0.5</v>
      </c>
      <c r="P41" s="42"/>
      <c r="Q41" s="42">
        <v>0.75</v>
      </c>
      <c r="R41" s="42"/>
      <c r="S41" s="42">
        <v>1</v>
      </c>
      <c r="T41" s="42"/>
      <c r="U41" s="42" t="s">
        <v>634</v>
      </c>
      <c r="V41" s="20" t="s">
        <v>157</v>
      </c>
      <c r="W41" s="20" t="s">
        <v>3</v>
      </c>
      <c r="X41" s="20" t="s">
        <v>3</v>
      </c>
      <c r="Y41" s="20" t="s">
        <v>3</v>
      </c>
      <c r="Z41" s="20" t="s">
        <v>3</v>
      </c>
      <c r="AA41" s="20" t="s">
        <v>138</v>
      </c>
      <c r="AB41" s="20" t="s">
        <v>139</v>
      </c>
      <c r="AC41" t="str">
        <f>VLOOKUP(Tabla32[[#This Row],[Perspectiva]],Datos!$F$1:$G$4,2,FALSE)</f>
        <v>MS</v>
      </c>
      <c r="AD41" t="str">
        <f>VLOOKUP(Tabla32[[#This Row],[Objetivo Estratégico ]],Datos!$M$1:$N$23,2,FALSE)</f>
        <v>Objetivo4</v>
      </c>
      <c r="AE41" t="str">
        <f>VLOOKUP(Tabla32[[#This Row],[Iniciativa estratégica]],Datos!$O$1:$P$23,2,FALSE)</f>
        <v>Iniciativa8</v>
      </c>
    </row>
    <row r="42" spans="1:31" ht="171" hidden="1">
      <c r="A42" s="31" t="s">
        <v>679</v>
      </c>
      <c r="B42" s="15" t="s">
        <v>140</v>
      </c>
      <c r="C42" s="20" t="s">
        <v>9</v>
      </c>
      <c r="D42" s="20" t="s">
        <v>22</v>
      </c>
      <c r="E42" s="20" t="s">
        <v>46</v>
      </c>
      <c r="F42" s="20" t="s">
        <v>581</v>
      </c>
      <c r="G42" s="22" t="s">
        <v>680</v>
      </c>
      <c r="H42" s="20" t="s">
        <v>142</v>
      </c>
      <c r="I42" s="21">
        <v>45309</v>
      </c>
      <c r="J42" s="21">
        <v>45381</v>
      </c>
      <c r="K42" s="19" t="s">
        <v>253</v>
      </c>
      <c r="L42" s="21"/>
      <c r="M42" s="40">
        <v>1</v>
      </c>
      <c r="N42" s="40"/>
      <c r="O42" s="40">
        <v>0</v>
      </c>
      <c r="P42" s="40"/>
      <c r="Q42" s="40">
        <v>0</v>
      </c>
      <c r="R42" s="40"/>
      <c r="S42" s="40">
        <v>0</v>
      </c>
      <c r="T42" s="40"/>
      <c r="U42" s="40" t="s">
        <v>659</v>
      </c>
      <c r="V42" s="20" t="s">
        <v>157</v>
      </c>
      <c r="W42" s="20" t="s">
        <v>173</v>
      </c>
      <c r="X42" s="20" t="s">
        <v>3</v>
      </c>
      <c r="Y42" s="20" t="s">
        <v>3</v>
      </c>
      <c r="Z42" s="20" t="s">
        <v>669</v>
      </c>
      <c r="AA42" s="20" t="s">
        <v>128</v>
      </c>
      <c r="AB42" s="20" t="s">
        <v>250</v>
      </c>
      <c r="AC42" t="str">
        <f>VLOOKUP(Tabla32[[#This Row],[Perspectiva]],Datos!$F$1:$G$4,2,FALSE)</f>
        <v>MS</v>
      </c>
      <c r="AD42" t="str">
        <f>VLOOKUP(Tabla32[[#This Row],[Objetivo Estratégico ]],Datos!$M$1:$N$23,2,FALSE)</f>
        <v>Objetivo4</v>
      </c>
      <c r="AE42" t="str">
        <f>VLOOKUP(Tabla32[[#This Row],[Iniciativa estratégica]],Datos!$O$1:$P$23,2,FALSE)</f>
        <v>Iniciativa6</v>
      </c>
    </row>
    <row r="43" spans="1:31" ht="85.5" hidden="1">
      <c r="A43" s="31" t="s">
        <v>681</v>
      </c>
      <c r="B43" s="15" t="s">
        <v>149</v>
      </c>
      <c r="C43" s="20" t="s">
        <v>9</v>
      </c>
      <c r="D43" s="20" t="s">
        <v>22</v>
      </c>
      <c r="E43" s="20" t="s">
        <v>46</v>
      </c>
      <c r="F43" s="20" t="s">
        <v>580</v>
      </c>
      <c r="G43" s="19" t="s">
        <v>492</v>
      </c>
      <c r="H43" s="20" t="s">
        <v>151</v>
      </c>
      <c r="I43" s="21">
        <v>45293</v>
      </c>
      <c r="J43" s="21">
        <v>45473</v>
      </c>
      <c r="K43" s="19" t="s">
        <v>493</v>
      </c>
      <c r="L43" s="21"/>
      <c r="M43" s="40">
        <v>0</v>
      </c>
      <c r="N43" s="40"/>
      <c r="O43" s="40">
        <v>1</v>
      </c>
      <c r="P43" s="40"/>
      <c r="Q43" s="40">
        <v>0</v>
      </c>
      <c r="R43" s="40"/>
      <c r="S43" s="40">
        <v>0</v>
      </c>
      <c r="T43" s="40"/>
      <c r="U43" s="40" t="s">
        <v>659</v>
      </c>
      <c r="V43" s="20" t="s">
        <v>157</v>
      </c>
      <c r="W43" s="25" t="s">
        <v>173</v>
      </c>
      <c r="X43" s="25" t="s">
        <v>180</v>
      </c>
      <c r="Y43" s="25"/>
      <c r="Z43" s="20" t="s">
        <v>3</v>
      </c>
      <c r="AA43" s="20" t="s">
        <v>133</v>
      </c>
      <c r="AB43" s="20" t="s">
        <v>250</v>
      </c>
      <c r="AC43" t="str">
        <f>VLOOKUP(Tabla32[[#This Row],[Perspectiva]],Datos!$F$1:$G$4,2,FALSE)</f>
        <v>MS</v>
      </c>
      <c r="AD43" t="str">
        <f>VLOOKUP(Tabla32[[#This Row],[Objetivo Estratégico ]],Datos!$M$1:$N$23,2,FALSE)</f>
        <v>Objetivo4</v>
      </c>
      <c r="AE43" t="str">
        <f>VLOOKUP(Tabla32[[#This Row],[Iniciativa estratégica]],Datos!$O$1:$P$23,2,FALSE)</f>
        <v>Iniciativa6</v>
      </c>
    </row>
    <row r="44" spans="1:31" ht="85.5">
      <c r="A44" s="31" t="s">
        <v>682</v>
      </c>
      <c r="B44" s="32" t="s">
        <v>161</v>
      </c>
      <c r="C44" s="20" t="s">
        <v>9</v>
      </c>
      <c r="D44" s="20" t="s">
        <v>22</v>
      </c>
      <c r="E44" s="20" t="s">
        <v>46</v>
      </c>
      <c r="F44" s="20" t="s">
        <v>580</v>
      </c>
      <c r="G44" s="19" t="s">
        <v>516</v>
      </c>
      <c r="H44" s="25" t="s">
        <v>160</v>
      </c>
      <c r="I44" s="21">
        <v>45295</v>
      </c>
      <c r="J44" s="21">
        <v>45657</v>
      </c>
      <c r="K44" s="19" t="s">
        <v>517</v>
      </c>
      <c r="L44" s="21"/>
      <c r="M44" s="41">
        <v>0</v>
      </c>
      <c r="N44" s="41"/>
      <c r="O44" s="41">
        <v>0</v>
      </c>
      <c r="P44" s="41"/>
      <c r="Q44" s="41">
        <v>0</v>
      </c>
      <c r="R44" s="41"/>
      <c r="S44" s="41">
        <v>0</v>
      </c>
      <c r="T44" s="41"/>
      <c r="U44" s="41" t="s">
        <v>638</v>
      </c>
      <c r="V44" s="34" t="s">
        <v>157</v>
      </c>
      <c r="W44" s="20" t="s">
        <v>173</v>
      </c>
      <c r="X44" s="20" t="s">
        <v>180</v>
      </c>
      <c r="Y44" s="20" t="s">
        <v>179</v>
      </c>
      <c r="Z44" s="20" t="s">
        <v>3</v>
      </c>
      <c r="AA44" s="34" t="s">
        <v>128</v>
      </c>
      <c r="AB44" s="20" t="s">
        <v>250</v>
      </c>
      <c r="AC44" t="str">
        <f>VLOOKUP(Tabla32[[#This Row],[Perspectiva]],Datos!$F$1:$G$4,2,FALSE)</f>
        <v>MS</v>
      </c>
      <c r="AD44" t="str">
        <f>VLOOKUP(Tabla32[[#This Row],[Objetivo Estratégico ]],Datos!$M$1:$N$23,2,FALSE)</f>
        <v>Objetivo4</v>
      </c>
      <c r="AE44" t="str">
        <f>VLOOKUP(Tabla32[[#This Row],[Iniciativa estratégica]],Datos!$O$1:$P$23,2,FALSE)</f>
        <v>Iniciativa6</v>
      </c>
    </row>
    <row r="45" spans="1:31" ht="85.5">
      <c r="A45" s="31" t="s">
        <v>683</v>
      </c>
      <c r="B45" s="15" t="s">
        <v>161</v>
      </c>
      <c r="C45" s="20" t="s">
        <v>9</v>
      </c>
      <c r="D45" s="20" t="s">
        <v>22</v>
      </c>
      <c r="E45" s="20" t="s">
        <v>46</v>
      </c>
      <c r="F45" s="20" t="s">
        <v>580</v>
      </c>
      <c r="G45" s="19" t="s">
        <v>519</v>
      </c>
      <c r="H45" s="25" t="s">
        <v>160</v>
      </c>
      <c r="I45" s="21">
        <v>45295</v>
      </c>
      <c r="J45" s="21">
        <v>45657</v>
      </c>
      <c r="K45" s="19" t="s">
        <v>520</v>
      </c>
      <c r="L45" s="21"/>
      <c r="M45" s="41">
        <v>0</v>
      </c>
      <c r="N45" s="41"/>
      <c r="O45" s="41">
        <v>0</v>
      </c>
      <c r="P45" s="41"/>
      <c r="Q45" s="41">
        <v>0</v>
      </c>
      <c r="R45" s="41"/>
      <c r="S45" s="41">
        <v>0</v>
      </c>
      <c r="T45" s="41"/>
      <c r="U45" s="41" t="s">
        <v>638</v>
      </c>
      <c r="V45" s="20" t="s">
        <v>157</v>
      </c>
      <c r="W45" s="20" t="s">
        <v>173</v>
      </c>
      <c r="X45" s="20" t="s">
        <v>180</v>
      </c>
      <c r="Y45" s="20" t="s">
        <v>179</v>
      </c>
      <c r="Z45" s="20" t="s">
        <v>3</v>
      </c>
      <c r="AA45" s="20" t="s">
        <v>128</v>
      </c>
      <c r="AB45" s="20" t="s">
        <v>250</v>
      </c>
      <c r="AC45" t="str">
        <f>VLOOKUP(Tabla32[[#This Row],[Perspectiva]],Datos!$F$1:$G$4,2,FALSE)</f>
        <v>MS</v>
      </c>
      <c r="AD45" t="str">
        <f>VLOOKUP(Tabla32[[#This Row],[Objetivo Estratégico ]],Datos!$M$1:$N$23,2,FALSE)</f>
        <v>Objetivo4</v>
      </c>
      <c r="AE45" t="str">
        <f>VLOOKUP(Tabla32[[#This Row],[Iniciativa estratégica]],Datos!$O$1:$P$23,2,FALSE)</f>
        <v>Iniciativa6</v>
      </c>
    </row>
    <row r="46" spans="1:31" ht="47.25" hidden="1" customHeight="1">
      <c r="A46" s="31" t="s">
        <v>684</v>
      </c>
      <c r="B46" s="32" t="s">
        <v>153</v>
      </c>
      <c r="C46" s="20" t="s">
        <v>9</v>
      </c>
      <c r="D46" s="20" t="s">
        <v>22</v>
      </c>
      <c r="E46" s="20" t="s">
        <v>46</v>
      </c>
      <c r="F46" s="20" t="s">
        <v>43</v>
      </c>
      <c r="G46" s="33" t="s">
        <v>264</v>
      </c>
      <c r="H46" s="34" t="s">
        <v>155</v>
      </c>
      <c r="I46" s="23">
        <v>45295</v>
      </c>
      <c r="J46" s="23">
        <v>45657</v>
      </c>
      <c r="K46" s="35" t="s">
        <v>265</v>
      </c>
      <c r="L46" s="23"/>
      <c r="M46" s="41">
        <v>0</v>
      </c>
      <c r="N46" s="41"/>
      <c r="O46" s="41">
        <v>0</v>
      </c>
      <c r="P46" s="41"/>
      <c r="Q46" s="41">
        <v>0</v>
      </c>
      <c r="R46" s="41"/>
      <c r="S46" s="41">
        <v>0</v>
      </c>
      <c r="T46" s="41"/>
      <c r="U46" s="41" t="s">
        <v>638</v>
      </c>
      <c r="V46" s="34" t="s">
        <v>157</v>
      </c>
      <c r="W46" s="34" t="s">
        <v>178</v>
      </c>
      <c r="X46" s="34" t="s">
        <v>181</v>
      </c>
      <c r="Y46" s="34"/>
      <c r="Z46" s="34" t="s">
        <v>3</v>
      </c>
      <c r="AA46" s="34" t="s">
        <v>128</v>
      </c>
      <c r="AB46" s="34" t="s">
        <v>139</v>
      </c>
      <c r="AC46" t="str">
        <f>VLOOKUP(Tabla32[[#This Row],[Perspectiva]],Datos!$F$1:$G$4,2,FALSE)</f>
        <v>MS</v>
      </c>
      <c r="AD46" t="str">
        <f>VLOOKUP(Tabla32[[#This Row],[Objetivo Estratégico ]],Datos!$M$1:$N$23,2,FALSE)</f>
        <v>Objetivo4</v>
      </c>
      <c r="AE46" t="str">
        <f>VLOOKUP(Tabla32[[#This Row],[Iniciativa estratégica]],Datos!$O$1:$P$23,2,FALSE)</f>
        <v>Iniciativa6</v>
      </c>
    </row>
    <row r="47" spans="1:31" ht="60" hidden="1" customHeight="1">
      <c r="A47" s="31" t="s">
        <v>685</v>
      </c>
      <c r="B47" s="32" t="s">
        <v>158</v>
      </c>
      <c r="C47" s="20" t="s">
        <v>9</v>
      </c>
      <c r="D47" s="20" t="s">
        <v>22</v>
      </c>
      <c r="E47" s="20" t="s">
        <v>46</v>
      </c>
      <c r="F47" s="20" t="s">
        <v>43</v>
      </c>
      <c r="G47" s="33" t="s">
        <v>471</v>
      </c>
      <c r="H47" s="34" t="s">
        <v>472</v>
      </c>
      <c r="I47" s="23">
        <v>45295</v>
      </c>
      <c r="J47" s="23">
        <v>45657</v>
      </c>
      <c r="K47" s="35" t="s">
        <v>265</v>
      </c>
      <c r="L47" s="23"/>
      <c r="M47" s="41">
        <v>0</v>
      </c>
      <c r="N47" s="41"/>
      <c r="O47" s="41">
        <v>0</v>
      </c>
      <c r="P47" s="41"/>
      <c r="Q47" s="41">
        <v>0</v>
      </c>
      <c r="R47" s="41"/>
      <c r="S47" s="41">
        <v>0</v>
      </c>
      <c r="T47" s="41"/>
      <c r="U47" s="41" t="s">
        <v>638</v>
      </c>
      <c r="V47" s="34" t="s">
        <v>157</v>
      </c>
      <c r="W47" s="34" t="s">
        <v>178</v>
      </c>
      <c r="X47" s="34" t="s">
        <v>180</v>
      </c>
      <c r="Y47" s="34"/>
      <c r="Z47" s="34" t="s">
        <v>3</v>
      </c>
      <c r="AA47" s="34" t="s">
        <v>128</v>
      </c>
      <c r="AB47" s="20" t="s">
        <v>250</v>
      </c>
      <c r="AC47" t="str">
        <f>VLOOKUP(Tabla32[[#This Row],[Perspectiva]],Datos!$F$1:$G$4,2,FALSE)</f>
        <v>MS</v>
      </c>
      <c r="AD47" t="str">
        <f>VLOOKUP(Tabla32[[#This Row],[Objetivo Estratégico ]],Datos!$M$1:$N$23,2,FALSE)</f>
        <v>Objetivo4</v>
      </c>
      <c r="AE47" t="str">
        <f>VLOOKUP(Tabla32[[#This Row],[Iniciativa estratégica]],Datos!$O$1:$P$23,2,FALSE)</f>
        <v>Iniciativa6</v>
      </c>
    </row>
    <row r="48" spans="1:31" ht="85.5" hidden="1">
      <c r="A48" s="31" t="s">
        <v>686</v>
      </c>
      <c r="B48" s="15" t="s">
        <v>149</v>
      </c>
      <c r="C48" s="20" t="s">
        <v>9</v>
      </c>
      <c r="D48" s="20" t="s">
        <v>22</v>
      </c>
      <c r="E48" s="20" t="s">
        <v>46</v>
      </c>
      <c r="F48" s="20" t="s">
        <v>43</v>
      </c>
      <c r="G48" s="19" t="s">
        <v>489</v>
      </c>
      <c r="H48" s="20" t="s">
        <v>151</v>
      </c>
      <c r="I48" s="21">
        <v>45474</v>
      </c>
      <c r="J48" s="21">
        <v>45657</v>
      </c>
      <c r="K48" s="19" t="s">
        <v>490</v>
      </c>
      <c r="L48" s="21"/>
      <c r="M48" s="41">
        <v>0</v>
      </c>
      <c r="N48" s="41"/>
      <c r="O48" s="41">
        <v>0</v>
      </c>
      <c r="P48" s="41"/>
      <c r="Q48" s="41">
        <v>0</v>
      </c>
      <c r="R48" s="41"/>
      <c r="S48" s="41">
        <v>0</v>
      </c>
      <c r="T48" s="41"/>
      <c r="U48" s="41" t="s">
        <v>638</v>
      </c>
      <c r="V48" s="20" t="s">
        <v>157</v>
      </c>
      <c r="W48" s="25" t="s">
        <v>173</v>
      </c>
      <c r="X48" s="25" t="s">
        <v>180</v>
      </c>
      <c r="Y48" s="25" t="s">
        <v>181</v>
      </c>
      <c r="Z48" s="20" t="s">
        <v>3</v>
      </c>
      <c r="AA48" s="20" t="s">
        <v>138</v>
      </c>
      <c r="AB48" s="25" t="s">
        <v>139</v>
      </c>
      <c r="AC48" t="str">
        <f>VLOOKUP(Tabla32[[#This Row],[Perspectiva]],Datos!$F$1:$G$4,2,FALSE)</f>
        <v>MS</v>
      </c>
      <c r="AD48" t="str">
        <f>VLOOKUP(Tabla32[[#This Row],[Objetivo Estratégico ]],Datos!$M$1:$N$23,2,FALSE)</f>
        <v>Objetivo4</v>
      </c>
      <c r="AE48" t="str">
        <f>VLOOKUP(Tabla32[[#This Row],[Iniciativa estratégica]],Datos!$O$1:$P$23,2,FALSE)</f>
        <v>Iniciativa6</v>
      </c>
    </row>
    <row r="49" spans="1:31" ht="99.75" hidden="1">
      <c r="A49" s="31" t="s">
        <v>687</v>
      </c>
      <c r="B49" s="15" t="s">
        <v>145</v>
      </c>
      <c r="C49" s="20" t="s">
        <v>9</v>
      </c>
      <c r="D49" s="20" t="s">
        <v>22</v>
      </c>
      <c r="E49" s="20" t="s">
        <v>50</v>
      </c>
      <c r="F49" s="20" t="s">
        <v>583</v>
      </c>
      <c r="G49" s="55" t="s">
        <v>409</v>
      </c>
      <c r="H49" s="20" t="s">
        <v>170</v>
      </c>
      <c r="I49" s="21">
        <v>45306</v>
      </c>
      <c r="J49" s="21">
        <v>45632</v>
      </c>
      <c r="K49" s="19" t="s">
        <v>410</v>
      </c>
      <c r="L49" s="21"/>
      <c r="M49" s="41">
        <v>0</v>
      </c>
      <c r="N49" s="41"/>
      <c r="O49" s="41">
        <v>0</v>
      </c>
      <c r="P49" s="41"/>
      <c r="Q49" s="41">
        <v>0</v>
      </c>
      <c r="R49" s="41"/>
      <c r="S49" s="41">
        <v>0</v>
      </c>
      <c r="T49" s="41"/>
      <c r="U49" s="41" t="s">
        <v>638</v>
      </c>
      <c r="V49" s="20" t="s">
        <v>157</v>
      </c>
      <c r="W49" s="20" t="s">
        <v>187</v>
      </c>
      <c r="X49" s="20" t="s">
        <v>178</v>
      </c>
      <c r="Y49" s="20" t="s">
        <v>189</v>
      </c>
      <c r="Z49" s="20" t="s">
        <v>31</v>
      </c>
      <c r="AA49" s="20" t="s">
        <v>128</v>
      </c>
      <c r="AB49" s="20" t="s">
        <v>250</v>
      </c>
      <c r="AC49" t="str">
        <f>VLOOKUP(Tabla32[[#This Row],[Perspectiva]],Datos!$F$1:$G$4,2,FALSE)</f>
        <v>MS</v>
      </c>
      <c r="AD49" t="str">
        <f>VLOOKUP(Tabla32[[#This Row],[Objetivo Estratégico ]],Datos!$M$1:$N$23,2,FALSE)</f>
        <v>Objetivo4</v>
      </c>
      <c r="AE49" t="str">
        <f>VLOOKUP(Tabla32[[#This Row],[Iniciativa estratégica]],Datos!$O$1:$P$23,2,FALSE)</f>
        <v>Iniciativa7</v>
      </c>
    </row>
    <row r="50" spans="1:31" ht="85.5" hidden="1">
      <c r="A50" s="31" t="s">
        <v>688</v>
      </c>
      <c r="B50" s="15" t="s">
        <v>145</v>
      </c>
      <c r="C50" s="20" t="s">
        <v>9</v>
      </c>
      <c r="D50" s="20" t="s">
        <v>22</v>
      </c>
      <c r="E50" s="20" t="s">
        <v>50</v>
      </c>
      <c r="F50" s="20" t="s">
        <v>583</v>
      </c>
      <c r="G50" s="55" t="s">
        <v>412</v>
      </c>
      <c r="H50" s="20" t="s">
        <v>170</v>
      </c>
      <c r="I50" s="21">
        <v>45300</v>
      </c>
      <c r="J50" s="21">
        <v>45646</v>
      </c>
      <c r="K50" s="19" t="s">
        <v>413</v>
      </c>
      <c r="L50" s="21"/>
      <c r="M50" s="41">
        <v>0</v>
      </c>
      <c r="N50" s="41"/>
      <c r="O50" s="41">
        <v>0</v>
      </c>
      <c r="P50" s="41"/>
      <c r="Q50" s="41">
        <v>0</v>
      </c>
      <c r="R50" s="41"/>
      <c r="S50" s="41">
        <v>0</v>
      </c>
      <c r="T50" s="41"/>
      <c r="U50" s="41" t="s">
        <v>638</v>
      </c>
      <c r="V50" s="20" t="s">
        <v>157</v>
      </c>
      <c r="W50" s="20" t="s">
        <v>187</v>
      </c>
      <c r="X50" s="20" t="s">
        <v>178</v>
      </c>
      <c r="Y50" s="20" t="s">
        <v>189</v>
      </c>
      <c r="Z50" s="20" t="s">
        <v>64</v>
      </c>
      <c r="AA50" s="20" t="s">
        <v>128</v>
      </c>
      <c r="AB50" s="20" t="s">
        <v>250</v>
      </c>
      <c r="AC50" t="str">
        <f>VLOOKUP(Tabla32[[#This Row],[Perspectiva]],Datos!$F$1:$G$4,2,FALSE)</f>
        <v>MS</v>
      </c>
      <c r="AD50" t="str">
        <f>VLOOKUP(Tabla32[[#This Row],[Objetivo Estratégico ]],Datos!$M$1:$N$23,2,FALSE)</f>
        <v>Objetivo4</v>
      </c>
      <c r="AE50" t="str">
        <f>VLOOKUP(Tabla32[[#This Row],[Iniciativa estratégica]],Datos!$O$1:$P$23,2,FALSE)</f>
        <v>Iniciativa7</v>
      </c>
    </row>
    <row r="51" spans="1:31" ht="85.5" hidden="1">
      <c r="A51" s="31"/>
      <c r="B51" s="15" t="s">
        <v>112</v>
      </c>
      <c r="C51" s="20" t="s">
        <v>9</v>
      </c>
      <c r="D51" s="20" t="s">
        <v>22</v>
      </c>
      <c r="E51" s="20" t="s">
        <v>50</v>
      </c>
      <c r="F51" s="20" t="s">
        <v>583</v>
      </c>
      <c r="G51" s="22" t="s">
        <v>543</v>
      </c>
      <c r="H51" s="20" t="s">
        <v>114</v>
      </c>
      <c r="I51" s="21">
        <v>45293</v>
      </c>
      <c r="J51" s="21">
        <v>45657</v>
      </c>
      <c r="K51" s="19" t="s">
        <v>544</v>
      </c>
      <c r="L51" s="21"/>
      <c r="M51" s="42">
        <v>0.25</v>
      </c>
      <c r="N51" s="42"/>
      <c r="O51" s="42">
        <v>0.5</v>
      </c>
      <c r="P51" s="42"/>
      <c r="Q51" s="42">
        <v>0.75</v>
      </c>
      <c r="R51" s="42"/>
      <c r="S51" s="42">
        <v>1</v>
      </c>
      <c r="T51" s="42"/>
      <c r="U51" s="42" t="s">
        <v>634</v>
      </c>
      <c r="V51" s="20" t="s">
        <v>157</v>
      </c>
      <c r="W51" s="20" t="s">
        <v>180</v>
      </c>
      <c r="X51" s="20" t="s">
        <v>181</v>
      </c>
      <c r="Y51" s="20" t="s">
        <v>3</v>
      </c>
      <c r="Z51" s="20" t="s">
        <v>3</v>
      </c>
      <c r="AA51" s="20" t="s">
        <v>133</v>
      </c>
      <c r="AB51" s="20" t="s">
        <v>250</v>
      </c>
      <c r="AC51" t="str">
        <f>VLOOKUP(Tabla32[[#This Row],[Perspectiva]],Datos!$F$1:$G$4,2,FALSE)</f>
        <v>MS</v>
      </c>
      <c r="AD51" t="str">
        <f>VLOOKUP(Tabla32[[#This Row],[Objetivo Estratégico ]],Datos!$M$1:$N$23,2,FALSE)</f>
        <v>Objetivo4</v>
      </c>
      <c r="AE51" t="str">
        <f>VLOOKUP(Tabla32[[#This Row],[Iniciativa estratégica]],Datos!$O$1:$P$23,2,FALSE)</f>
        <v>Iniciativa7</v>
      </c>
    </row>
    <row r="52" spans="1:31" ht="85.5" hidden="1">
      <c r="A52" s="31" t="s">
        <v>689</v>
      </c>
      <c r="B52" s="15" t="s">
        <v>143</v>
      </c>
      <c r="C52" s="20" t="s">
        <v>9</v>
      </c>
      <c r="D52" s="20" t="s">
        <v>22</v>
      </c>
      <c r="E52" s="20" t="s">
        <v>50</v>
      </c>
      <c r="F52" s="20" t="s">
        <v>52</v>
      </c>
      <c r="G52" s="56" t="s">
        <v>495</v>
      </c>
      <c r="H52" s="25" t="s">
        <v>156</v>
      </c>
      <c r="I52" s="28">
        <v>45292</v>
      </c>
      <c r="J52" s="28">
        <v>45657</v>
      </c>
      <c r="K52" s="24" t="s">
        <v>496</v>
      </c>
      <c r="L52" s="28"/>
      <c r="M52" s="41">
        <v>0</v>
      </c>
      <c r="N52" s="41"/>
      <c r="O52" s="41">
        <v>0</v>
      </c>
      <c r="P52" s="41"/>
      <c r="Q52" s="41">
        <v>0</v>
      </c>
      <c r="R52" s="41"/>
      <c r="S52" s="41">
        <v>0</v>
      </c>
      <c r="T52" s="41"/>
      <c r="U52" s="41" t="s">
        <v>638</v>
      </c>
      <c r="V52" s="25" t="s">
        <v>157</v>
      </c>
      <c r="W52" s="25" t="s">
        <v>189</v>
      </c>
      <c r="X52" s="25" t="s">
        <v>3</v>
      </c>
      <c r="Y52" s="25" t="s">
        <v>3</v>
      </c>
      <c r="Z52" s="25" t="s">
        <v>3</v>
      </c>
      <c r="AA52" s="25" t="s">
        <v>128</v>
      </c>
      <c r="AB52" s="20" t="s">
        <v>250</v>
      </c>
      <c r="AC52" t="str">
        <f>VLOOKUP(Tabla32[[#This Row],[Perspectiva]],Datos!$F$1:$G$4,2,FALSE)</f>
        <v>MS</v>
      </c>
      <c r="AD52" t="str">
        <f>VLOOKUP(Tabla32[[#This Row],[Objetivo Estratégico ]],Datos!$M$1:$N$23,2,FALSE)</f>
        <v>Objetivo4</v>
      </c>
      <c r="AE52" t="str">
        <f>VLOOKUP(Tabla32[[#This Row],[Iniciativa estratégica]],Datos!$O$1:$P$23,2,FALSE)</f>
        <v>Iniciativa7</v>
      </c>
    </row>
    <row r="53" spans="1:31" ht="128.25" hidden="1">
      <c r="A53" s="31" t="s">
        <v>690</v>
      </c>
      <c r="B53" s="15" t="s">
        <v>143</v>
      </c>
      <c r="C53" s="20" t="s">
        <v>9</v>
      </c>
      <c r="D53" s="20" t="s">
        <v>22</v>
      </c>
      <c r="E53" s="20" t="s">
        <v>50</v>
      </c>
      <c r="F53" s="20" t="s">
        <v>52</v>
      </c>
      <c r="G53" s="57" t="s">
        <v>691</v>
      </c>
      <c r="H53" s="25" t="s">
        <v>156</v>
      </c>
      <c r="I53" s="28">
        <v>45474</v>
      </c>
      <c r="J53" s="28">
        <v>45657</v>
      </c>
      <c r="K53" s="24" t="s">
        <v>692</v>
      </c>
      <c r="L53" s="28"/>
      <c r="M53" s="41">
        <v>0</v>
      </c>
      <c r="N53" s="41"/>
      <c r="O53" s="41">
        <v>0</v>
      </c>
      <c r="P53" s="41"/>
      <c r="Q53" s="41">
        <v>0</v>
      </c>
      <c r="R53" s="41"/>
      <c r="S53" s="41">
        <v>0</v>
      </c>
      <c r="T53" s="41"/>
      <c r="U53" s="41" t="s">
        <v>638</v>
      </c>
      <c r="V53" s="25" t="s">
        <v>148</v>
      </c>
      <c r="W53" s="25" t="s">
        <v>187</v>
      </c>
      <c r="X53" s="25" t="s">
        <v>189</v>
      </c>
      <c r="Y53" s="25" t="s">
        <v>3</v>
      </c>
      <c r="Z53" s="25" t="s">
        <v>3</v>
      </c>
      <c r="AA53" s="25" t="s">
        <v>128</v>
      </c>
      <c r="AB53" s="20" t="s">
        <v>250</v>
      </c>
      <c r="AC53" t="str">
        <f>VLOOKUP(Tabla32[[#This Row],[Perspectiva]],Datos!$F$1:$G$4,2,FALSE)</f>
        <v>MS</v>
      </c>
      <c r="AD53" t="str">
        <f>VLOOKUP(Tabla32[[#This Row],[Objetivo Estratégico ]],Datos!$M$1:$N$23,2,FALSE)</f>
        <v>Objetivo4</v>
      </c>
      <c r="AE53" t="str">
        <f>VLOOKUP(Tabla32[[#This Row],[Iniciativa estratégica]],Datos!$O$1:$P$23,2,FALSE)</f>
        <v>Iniciativa7</v>
      </c>
    </row>
    <row r="54" spans="1:31" ht="71.25" hidden="1">
      <c r="A54" s="31" t="s">
        <v>693</v>
      </c>
      <c r="B54" s="15" t="s">
        <v>117</v>
      </c>
      <c r="C54" s="20" t="s">
        <v>9</v>
      </c>
      <c r="D54" s="20" t="s">
        <v>30</v>
      </c>
      <c r="E54" s="20" t="s">
        <v>67</v>
      </c>
      <c r="F54" s="20" t="s">
        <v>585</v>
      </c>
      <c r="G54" s="58" t="s">
        <v>274</v>
      </c>
      <c r="H54" s="20" t="s">
        <v>119</v>
      </c>
      <c r="I54" s="21">
        <v>45323</v>
      </c>
      <c r="J54" s="21">
        <v>45657</v>
      </c>
      <c r="K54" s="19" t="s">
        <v>275</v>
      </c>
      <c r="L54" s="21"/>
      <c r="M54" s="42">
        <v>0.25</v>
      </c>
      <c r="N54" s="42"/>
      <c r="O54" s="42">
        <v>0.5</v>
      </c>
      <c r="P54" s="42"/>
      <c r="Q54" s="42">
        <v>0.75</v>
      </c>
      <c r="R54" s="42"/>
      <c r="S54" s="42">
        <v>1</v>
      </c>
      <c r="T54" s="42"/>
      <c r="U54" s="42" t="s">
        <v>634</v>
      </c>
      <c r="V54" s="20" t="s">
        <v>157</v>
      </c>
      <c r="W54" s="20" t="s">
        <v>178</v>
      </c>
      <c r="X54" s="20" t="s">
        <v>178</v>
      </c>
      <c r="Y54" s="20" t="s">
        <v>178</v>
      </c>
      <c r="Z54" s="20"/>
      <c r="AA54" s="20" t="s">
        <v>128</v>
      </c>
      <c r="AB54" s="20" t="s">
        <v>250</v>
      </c>
      <c r="AC54" t="str">
        <f>VLOOKUP(Tabla32[[#This Row],[Perspectiva]],Datos!$F$1:$G$4,2,FALSE)</f>
        <v>MS</v>
      </c>
      <c r="AD54" t="str">
        <f>VLOOKUP(Tabla32[[#This Row],[Objetivo Estratégico ]],Datos!$M$1:$N$23,2,FALSE)</f>
        <v>Objetivo5</v>
      </c>
      <c r="AE54" t="str">
        <f>VLOOKUP(Tabla32[[#This Row],[Iniciativa estratégica]],Datos!$O$1:$P$23,2,FALSE)</f>
        <v>Iniciativa10</v>
      </c>
    </row>
    <row r="55" spans="1:31" ht="71.25" hidden="1">
      <c r="A55" s="31" t="s">
        <v>694</v>
      </c>
      <c r="B55" s="15" t="s">
        <v>140</v>
      </c>
      <c r="C55" s="20" t="s">
        <v>9</v>
      </c>
      <c r="D55" s="20" t="s">
        <v>30</v>
      </c>
      <c r="E55" s="20" t="s">
        <v>61</v>
      </c>
      <c r="F55" s="20" t="s">
        <v>65</v>
      </c>
      <c r="G55" s="55" t="s">
        <v>261</v>
      </c>
      <c r="H55" s="20" t="s">
        <v>142</v>
      </c>
      <c r="I55" s="21">
        <v>45309</v>
      </c>
      <c r="J55" s="21">
        <v>45657</v>
      </c>
      <c r="K55" s="19" t="s">
        <v>262</v>
      </c>
      <c r="L55" s="21"/>
      <c r="M55" s="41">
        <v>0</v>
      </c>
      <c r="N55" s="41"/>
      <c r="O55" s="41">
        <v>0</v>
      </c>
      <c r="P55" s="41"/>
      <c r="Q55" s="41">
        <v>0</v>
      </c>
      <c r="R55" s="41"/>
      <c r="S55" s="41">
        <v>0</v>
      </c>
      <c r="T55" s="41"/>
      <c r="U55" s="41" t="s">
        <v>638</v>
      </c>
      <c r="V55" s="20" t="s">
        <v>157</v>
      </c>
      <c r="W55" s="20" t="s">
        <v>173</v>
      </c>
      <c r="X55" s="20" t="s">
        <v>3</v>
      </c>
      <c r="Y55" s="20" t="s">
        <v>3</v>
      </c>
      <c r="Z55" s="20" t="s">
        <v>669</v>
      </c>
      <c r="AA55" s="20" t="s">
        <v>138</v>
      </c>
      <c r="AB55" s="20" t="s">
        <v>139</v>
      </c>
      <c r="AC55" t="str">
        <f>VLOOKUP(Tabla32[[#This Row],[Perspectiva]],Datos!$F$1:$G$4,2,FALSE)</f>
        <v>MS</v>
      </c>
      <c r="AD55" t="str">
        <f>VLOOKUP(Tabla32[[#This Row],[Objetivo Estratégico ]],Datos!$M$1:$N$23,2,FALSE)</f>
        <v>Objetivo5</v>
      </c>
      <c r="AE55" t="str">
        <f>VLOOKUP(Tabla32[[#This Row],[Iniciativa estratégica]],Datos!$O$1:$P$23,2,FALSE)</f>
        <v>Iniciativa9</v>
      </c>
    </row>
    <row r="56" spans="1:31" ht="71.25" hidden="1">
      <c r="A56" s="31" t="s">
        <v>695</v>
      </c>
      <c r="B56" s="36" t="s">
        <v>135</v>
      </c>
      <c r="C56" s="20" t="s">
        <v>9</v>
      </c>
      <c r="D56" s="20" t="s">
        <v>30</v>
      </c>
      <c r="E56" s="20" t="s">
        <v>61</v>
      </c>
      <c r="F56" s="20" t="s">
        <v>65</v>
      </c>
      <c r="G56" s="19" t="s">
        <v>360</v>
      </c>
      <c r="H56" s="25" t="s">
        <v>137</v>
      </c>
      <c r="I56" s="28">
        <v>45323</v>
      </c>
      <c r="J56" s="28">
        <v>45473</v>
      </c>
      <c r="K56" s="24" t="s">
        <v>354</v>
      </c>
      <c r="L56" s="28"/>
      <c r="M56" s="40">
        <v>0</v>
      </c>
      <c r="N56" s="40"/>
      <c r="O56" s="40">
        <v>1</v>
      </c>
      <c r="P56" s="40"/>
      <c r="Q56" s="40">
        <v>0</v>
      </c>
      <c r="R56" s="40"/>
      <c r="S56" s="40">
        <v>0</v>
      </c>
      <c r="T56" s="40"/>
      <c r="U56" s="40" t="s">
        <v>659</v>
      </c>
      <c r="V56" s="25" t="s">
        <v>157</v>
      </c>
      <c r="W56" s="25" t="s">
        <v>187</v>
      </c>
      <c r="X56" s="25" t="s">
        <v>181</v>
      </c>
      <c r="Y56" s="25"/>
      <c r="Z56" s="25" t="s">
        <v>3</v>
      </c>
      <c r="AA56" s="25" t="s">
        <v>128</v>
      </c>
      <c r="AB56" s="20" t="s">
        <v>250</v>
      </c>
      <c r="AC56" t="str">
        <f>VLOOKUP(Tabla32[[#This Row],[Perspectiva]],Datos!$F$1:$G$4,2,FALSE)</f>
        <v>MS</v>
      </c>
      <c r="AD56" t="str">
        <f>VLOOKUP(Tabla32[[#This Row],[Objetivo Estratégico ]],Datos!$M$1:$N$23,2,FALSE)</f>
        <v>Objetivo5</v>
      </c>
      <c r="AE56" t="str">
        <f>VLOOKUP(Tabla32[[#This Row],[Iniciativa estratégica]],Datos!$O$1:$P$23,2,FALSE)</f>
        <v>Iniciativa9</v>
      </c>
    </row>
    <row r="57" spans="1:31" ht="71.25" hidden="1">
      <c r="A57" s="31" t="s">
        <v>696</v>
      </c>
      <c r="B57" s="36" t="s">
        <v>135</v>
      </c>
      <c r="C57" s="20" t="s">
        <v>9</v>
      </c>
      <c r="D57" s="20" t="s">
        <v>30</v>
      </c>
      <c r="E57" s="20" t="s">
        <v>61</v>
      </c>
      <c r="F57" s="20" t="s">
        <v>65</v>
      </c>
      <c r="G57" s="60" t="s">
        <v>362</v>
      </c>
      <c r="H57" s="25" t="s">
        <v>137</v>
      </c>
      <c r="I57" s="28">
        <v>45444</v>
      </c>
      <c r="J57" s="28">
        <v>45657</v>
      </c>
      <c r="K57" s="24" t="s">
        <v>354</v>
      </c>
      <c r="L57" s="28"/>
      <c r="M57" s="42">
        <v>0.25</v>
      </c>
      <c r="N57" s="42"/>
      <c r="O57" s="42">
        <v>0.5</v>
      </c>
      <c r="P57" s="42"/>
      <c r="Q57" s="42">
        <v>0.75</v>
      </c>
      <c r="R57" s="42"/>
      <c r="S57" s="42">
        <v>1</v>
      </c>
      <c r="T57" s="42"/>
      <c r="U57" s="42" t="s">
        <v>634</v>
      </c>
      <c r="V57" s="25" t="s">
        <v>157</v>
      </c>
      <c r="W57" s="25" t="s">
        <v>187</v>
      </c>
      <c r="X57" s="25" t="s">
        <v>181</v>
      </c>
      <c r="Y57" s="25"/>
      <c r="Z57" s="25" t="s">
        <v>3</v>
      </c>
      <c r="AA57" s="25" t="s">
        <v>128</v>
      </c>
      <c r="AB57" s="20" t="s">
        <v>250</v>
      </c>
      <c r="AC57" t="str">
        <f>VLOOKUP(Tabla32[[#This Row],[Perspectiva]],Datos!$F$1:$G$4,2,FALSE)</f>
        <v>MS</v>
      </c>
      <c r="AD57" t="str">
        <f>VLOOKUP(Tabla32[[#This Row],[Objetivo Estratégico ]],Datos!$M$1:$N$23,2,FALSE)</f>
        <v>Objetivo5</v>
      </c>
      <c r="AE57" t="str">
        <f>VLOOKUP(Tabla32[[#This Row],[Iniciativa estratégica]],Datos!$O$1:$P$23,2,FALSE)</f>
        <v>Iniciativa9</v>
      </c>
    </row>
    <row r="58" spans="1:31" ht="100.5" hidden="1" customHeight="1">
      <c r="A58" s="31" t="s">
        <v>697</v>
      </c>
      <c r="B58" s="15" t="s">
        <v>145</v>
      </c>
      <c r="C58" s="20" t="s">
        <v>9</v>
      </c>
      <c r="D58" s="20" t="s">
        <v>30</v>
      </c>
      <c r="E58" s="20" t="s">
        <v>61</v>
      </c>
      <c r="F58" s="20" t="s">
        <v>584</v>
      </c>
      <c r="G58" s="22" t="s">
        <v>418</v>
      </c>
      <c r="H58" s="20" t="s">
        <v>170</v>
      </c>
      <c r="I58" s="21">
        <v>45341</v>
      </c>
      <c r="J58" s="21">
        <v>45632</v>
      </c>
      <c r="K58" s="19" t="s">
        <v>419</v>
      </c>
      <c r="L58" s="21"/>
      <c r="M58" s="41">
        <v>0</v>
      </c>
      <c r="N58" s="41"/>
      <c r="O58" s="41">
        <v>0</v>
      </c>
      <c r="P58" s="41"/>
      <c r="Q58" s="41">
        <v>0</v>
      </c>
      <c r="R58" s="41"/>
      <c r="S58" s="41">
        <v>0</v>
      </c>
      <c r="T58" s="41"/>
      <c r="U58" s="41" t="s">
        <v>638</v>
      </c>
      <c r="V58" s="20" t="s">
        <v>157</v>
      </c>
      <c r="W58" s="20" t="s">
        <v>187</v>
      </c>
      <c r="X58" s="20" t="s">
        <v>178</v>
      </c>
      <c r="Y58" s="20" t="s">
        <v>189</v>
      </c>
      <c r="Z58" s="20" t="s">
        <v>45</v>
      </c>
      <c r="AA58" s="20" t="s">
        <v>128</v>
      </c>
      <c r="AB58" s="20" t="s">
        <v>250</v>
      </c>
      <c r="AC58" t="str">
        <f>VLOOKUP(Tabla32[[#This Row],[Perspectiva]],Datos!$F$1:$G$4,2,FALSE)</f>
        <v>MS</v>
      </c>
      <c r="AD58" t="str">
        <f>VLOOKUP(Tabla32[[#This Row],[Objetivo Estratégico ]],Datos!$M$1:$N$23,2,FALSE)</f>
        <v>Objetivo5</v>
      </c>
      <c r="AE58" t="str">
        <f>VLOOKUP(Tabla32[[#This Row],[Iniciativa estratégica]],Datos!$O$1:$P$23,2,FALSE)</f>
        <v>Iniciativa9</v>
      </c>
    </row>
    <row r="59" spans="1:31" ht="71.25" hidden="1">
      <c r="A59" s="31" t="s">
        <v>698</v>
      </c>
      <c r="B59" s="15" t="s">
        <v>145</v>
      </c>
      <c r="C59" s="20" t="s">
        <v>9</v>
      </c>
      <c r="D59" s="20" t="s">
        <v>30</v>
      </c>
      <c r="E59" s="20" t="s">
        <v>61</v>
      </c>
      <c r="F59" s="20" t="s">
        <v>584</v>
      </c>
      <c r="G59" s="22" t="s">
        <v>421</v>
      </c>
      <c r="H59" s="20" t="s">
        <v>170</v>
      </c>
      <c r="I59" s="21">
        <v>45446</v>
      </c>
      <c r="J59" s="21">
        <v>45639</v>
      </c>
      <c r="K59" s="19" t="s">
        <v>422</v>
      </c>
      <c r="L59" s="21"/>
      <c r="M59" s="40">
        <v>0</v>
      </c>
      <c r="N59" s="40"/>
      <c r="O59" s="40">
        <v>0</v>
      </c>
      <c r="P59" s="40"/>
      <c r="Q59" s="40">
        <v>0.5</v>
      </c>
      <c r="R59" s="40"/>
      <c r="S59" s="40">
        <v>1</v>
      </c>
      <c r="T59" s="40"/>
      <c r="U59" s="40" t="s">
        <v>659</v>
      </c>
      <c r="V59" s="20" t="s">
        <v>157</v>
      </c>
      <c r="W59" s="20" t="s">
        <v>187</v>
      </c>
      <c r="X59" s="20" t="s">
        <v>178</v>
      </c>
      <c r="Y59" s="20" t="s">
        <v>189</v>
      </c>
      <c r="Z59" s="20" t="s">
        <v>59</v>
      </c>
      <c r="AA59" s="20" t="s">
        <v>128</v>
      </c>
      <c r="AB59" s="20" t="s">
        <v>250</v>
      </c>
      <c r="AC59" t="str">
        <f>VLOOKUP(Tabla32[[#This Row],[Perspectiva]],Datos!$F$1:$G$4,2,FALSE)</f>
        <v>MS</v>
      </c>
      <c r="AD59" t="str">
        <f>VLOOKUP(Tabla32[[#This Row],[Objetivo Estratégico ]],Datos!$M$1:$N$23,2,FALSE)</f>
        <v>Objetivo5</v>
      </c>
      <c r="AE59" t="str">
        <f>VLOOKUP(Tabla32[[#This Row],[Iniciativa estratégica]],Datos!$O$1:$P$23,2,FALSE)</f>
        <v>Iniciativa9</v>
      </c>
    </row>
    <row r="60" spans="1:31" ht="57" hidden="1">
      <c r="A60" s="31" t="s">
        <v>699</v>
      </c>
      <c r="B60" s="15" t="s">
        <v>145</v>
      </c>
      <c r="C60" s="20" t="s">
        <v>17</v>
      </c>
      <c r="D60" s="20" t="s">
        <v>33</v>
      </c>
      <c r="E60" s="20" t="s">
        <v>72</v>
      </c>
      <c r="F60" s="20" t="s">
        <v>586</v>
      </c>
      <c r="G60" s="22" t="s">
        <v>424</v>
      </c>
      <c r="H60" s="20" t="s">
        <v>170</v>
      </c>
      <c r="I60" s="21">
        <v>45337</v>
      </c>
      <c r="J60" s="21">
        <v>45656</v>
      </c>
      <c r="K60" s="19" t="s">
        <v>425</v>
      </c>
      <c r="L60" s="21"/>
      <c r="M60" s="41">
        <v>0</v>
      </c>
      <c r="N60" s="41"/>
      <c r="O60" s="41">
        <v>0</v>
      </c>
      <c r="P60" s="41"/>
      <c r="Q60" s="41">
        <v>0</v>
      </c>
      <c r="R60" s="41"/>
      <c r="S60" s="41">
        <v>0</v>
      </c>
      <c r="T60" s="41"/>
      <c r="U60" s="41" t="s">
        <v>638</v>
      </c>
      <c r="V60" s="20" t="s">
        <v>157</v>
      </c>
      <c r="W60" s="20" t="s">
        <v>187</v>
      </c>
      <c r="X60" s="20" t="s">
        <v>178</v>
      </c>
      <c r="Y60" s="20" t="s">
        <v>189</v>
      </c>
      <c r="Z60" s="20" t="s">
        <v>45</v>
      </c>
      <c r="AA60" s="20" t="s">
        <v>128</v>
      </c>
      <c r="AB60" s="20" t="s">
        <v>250</v>
      </c>
      <c r="AC60" t="str">
        <f>VLOOKUP(Tabla32[[#This Row],[Perspectiva]],Datos!$F$1:$G$4,2,FALSE)</f>
        <v>DO</v>
      </c>
      <c r="AD60" t="str">
        <f>VLOOKUP(Tabla32[[#This Row],[Objetivo Estratégico ]],Datos!$M$1:$N$23,2,FALSE)</f>
        <v>Objetivo6</v>
      </c>
      <c r="AE60" t="str">
        <f>VLOOKUP(Tabla32[[#This Row],[Iniciativa estratégica]],Datos!$O$1:$P$23,2,FALSE)</f>
        <v>Iniciativa11</v>
      </c>
    </row>
    <row r="61" spans="1:31" ht="128.25">
      <c r="A61" s="31" t="s">
        <v>700</v>
      </c>
      <c r="B61" s="36" t="s">
        <v>171</v>
      </c>
      <c r="C61" s="20" t="s">
        <v>17</v>
      </c>
      <c r="D61" s="20" t="s">
        <v>33</v>
      </c>
      <c r="E61" s="20" t="s">
        <v>72</v>
      </c>
      <c r="F61" s="20" t="s">
        <v>586</v>
      </c>
      <c r="G61" s="18" t="s">
        <v>701</v>
      </c>
      <c r="H61" s="20" t="s">
        <v>147</v>
      </c>
      <c r="I61" s="21">
        <v>45292</v>
      </c>
      <c r="J61" s="21">
        <v>45504</v>
      </c>
      <c r="K61" s="24" t="s">
        <v>702</v>
      </c>
      <c r="L61" s="21"/>
      <c r="M61" s="40">
        <v>0</v>
      </c>
      <c r="N61" s="40"/>
      <c r="O61" s="40">
        <v>0.25</v>
      </c>
      <c r="P61" s="40"/>
      <c r="Q61" s="40">
        <v>0.5</v>
      </c>
      <c r="R61" s="40"/>
      <c r="S61" s="40">
        <v>1</v>
      </c>
      <c r="T61" s="40"/>
      <c r="U61" s="40" t="s">
        <v>659</v>
      </c>
      <c r="V61" s="25" t="s">
        <v>157</v>
      </c>
      <c r="W61" s="25" t="s">
        <v>183</v>
      </c>
      <c r="X61" s="20" t="s">
        <v>3</v>
      </c>
      <c r="Y61" s="20" t="s">
        <v>3</v>
      </c>
      <c r="Z61" s="20" t="s">
        <v>3</v>
      </c>
      <c r="AA61" s="25" t="s">
        <v>138</v>
      </c>
      <c r="AB61" s="25" t="s">
        <v>134</v>
      </c>
      <c r="AC61" t="str">
        <f>VLOOKUP(Tabla32[[#This Row],[Perspectiva]],Datos!$F$1:$G$4,2,FALSE)</f>
        <v>DO</v>
      </c>
      <c r="AD61" t="str">
        <f>VLOOKUP(Tabla32[[#This Row],[Objetivo Estratégico ]],Datos!$M$1:$N$23,2,FALSE)</f>
        <v>Objetivo6</v>
      </c>
      <c r="AE61" t="str">
        <f>VLOOKUP(Tabla32[[#This Row],[Iniciativa estratégica]],Datos!$O$1:$P$23,2,FALSE)</f>
        <v>Iniciativa11</v>
      </c>
    </row>
    <row r="62" spans="1:31" ht="128.25">
      <c r="A62" s="31" t="s">
        <v>703</v>
      </c>
      <c r="B62" s="36" t="s">
        <v>171</v>
      </c>
      <c r="C62" s="20" t="s">
        <v>17</v>
      </c>
      <c r="D62" s="20" t="s">
        <v>33</v>
      </c>
      <c r="E62" s="20" t="s">
        <v>72</v>
      </c>
      <c r="F62" s="20" t="s">
        <v>586</v>
      </c>
      <c r="G62" s="44" t="s">
        <v>704</v>
      </c>
      <c r="H62" s="20" t="s">
        <v>147</v>
      </c>
      <c r="I62" s="21">
        <v>45292</v>
      </c>
      <c r="J62" s="21">
        <v>45626</v>
      </c>
      <c r="K62" s="24" t="s">
        <v>705</v>
      </c>
      <c r="L62" s="21"/>
      <c r="M62" s="40">
        <v>0</v>
      </c>
      <c r="N62" s="40"/>
      <c r="O62" s="40">
        <v>0</v>
      </c>
      <c r="P62" s="40"/>
      <c r="Q62" s="40">
        <v>0</v>
      </c>
      <c r="R62" s="40"/>
      <c r="S62" s="40">
        <v>0</v>
      </c>
      <c r="T62" s="40"/>
      <c r="U62" s="40" t="s">
        <v>706</v>
      </c>
      <c r="V62" s="25" t="s">
        <v>157</v>
      </c>
      <c r="W62" s="25" t="s">
        <v>183</v>
      </c>
      <c r="X62" s="20" t="s">
        <v>3</v>
      </c>
      <c r="Y62" s="20" t="s">
        <v>3</v>
      </c>
      <c r="Z62" s="20" t="s">
        <v>3</v>
      </c>
      <c r="AA62" s="25" t="s">
        <v>138</v>
      </c>
      <c r="AB62" s="25" t="s">
        <v>134</v>
      </c>
      <c r="AC62" t="str">
        <f>VLOOKUP(Tabla32[[#This Row],[Perspectiva]],Datos!$F$1:$G$4,2,FALSE)</f>
        <v>DO</v>
      </c>
      <c r="AD62" t="str">
        <f>VLOOKUP(Tabla32[[#This Row],[Objetivo Estratégico ]],Datos!$M$1:$N$23,2,FALSE)</f>
        <v>Objetivo6</v>
      </c>
      <c r="AE62" t="str">
        <f>VLOOKUP(Tabla32[[#This Row],[Iniciativa estratégica]],Datos!$O$1:$P$23,2,FALSE)</f>
        <v>Iniciativa11</v>
      </c>
    </row>
    <row r="63" spans="1:31" ht="142.5">
      <c r="A63" s="31" t="s">
        <v>707</v>
      </c>
      <c r="B63" s="36" t="s">
        <v>171</v>
      </c>
      <c r="C63" s="20" t="s">
        <v>17</v>
      </c>
      <c r="D63" s="20" t="s">
        <v>33</v>
      </c>
      <c r="E63" s="20" t="s">
        <v>72</v>
      </c>
      <c r="F63" s="20" t="s">
        <v>586</v>
      </c>
      <c r="G63" s="45" t="s">
        <v>708</v>
      </c>
      <c r="H63" s="20" t="s">
        <v>147</v>
      </c>
      <c r="I63" s="21">
        <v>45292</v>
      </c>
      <c r="J63" s="21">
        <v>45565</v>
      </c>
      <c r="K63" s="24" t="s">
        <v>709</v>
      </c>
      <c r="L63" s="21"/>
      <c r="M63" s="40">
        <v>0</v>
      </c>
      <c r="N63" s="40"/>
      <c r="O63" s="40">
        <v>0</v>
      </c>
      <c r="P63" s="40"/>
      <c r="Q63" s="40">
        <v>0</v>
      </c>
      <c r="R63" s="40"/>
      <c r="S63" s="40">
        <v>0</v>
      </c>
      <c r="T63" s="40"/>
      <c r="U63" s="40" t="s">
        <v>706</v>
      </c>
      <c r="V63" s="25" t="s">
        <v>157</v>
      </c>
      <c r="W63" s="25" t="s">
        <v>183</v>
      </c>
      <c r="X63" s="20" t="s">
        <v>3</v>
      </c>
      <c r="Y63" s="20" t="s">
        <v>3</v>
      </c>
      <c r="Z63" s="20" t="s">
        <v>3</v>
      </c>
      <c r="AA63" s="25" t="s">
        <v>138</v>
      </c>
      <c r="AB63" s="25" t="s">
        <v>134</v>
      </c>
      <c r="AC63" t="str">
        <f>VLOOKUP(Tabla32[[#This Row],[Perspectiva]],Datos!$F$1:$G$4,2,FALSE)</f>
        <v>DO</v>
      </c>
      <c r="AD63" t="str">
        <f>VLOOKUP(Tabla32[[#This Row],[Objetivo Estratégico ]],Datos!$M$1:$N$23,2,FALSE)</f>
        <v>Objetivo6</v>
      </c>
      <c r="AE63" t="str">
        <f>VLOOKUP(Tabla32[[#This Row],[Iniciativa estratégica]],Datos!$O$1:$P$23,2,FALSE)</f>
        <v>Iniciativa11</v>
      </c>
    </row>
    <row r="64" spans="1:31" ht="128.25">
      <c r="A64" s="31" t="s">
        <v>710</v>
      </c>
      <c r="B64" s="36" t="s">
        <v>171</v>
      </c>
      <c r="C64" s="20" t="s">
        <v>17</v>
      </c>
      <c r="D64" s="20" t="s">
        <v>33</v>
      </c>
      <c r="E64" s="20" t="s">
        <v>72</v>
      </c>
      <c r="F64" s="20" t="s">
        <v>586</v>
      </c>
      <c r="G64" s="45" t="s">
        <v>711</v>
      </c>
      <c r="H64" s="20" t="s">
        <v>147</v>
      </c>
      <c r="I64" s="21">
        <v>45292</v>
      </c>
      <c r="J64" s="21">
        <v>45626</v>
      </c>
      <c r="K64" s="24" t="s">
        <v>712</v>
      </c>
      <c r="L64" s="21"/>
      <c r="M64" s="40">
        <v>0</v>
      </c>
      <c r="N64" s="40"/>
      <c r="O64" s="40">
        <v>0</v>
      </c>
      <c r="P64" s="40"/>
      <c r="Q64" s="40">
        <v>0</v>
      </c>
      <c r="R64" s="40"/>
      <c r="S64" s="40">
        <v>0</v>
      </c>
      <c r="T64" s="40"/>
      <c r="U64" s="40" t="s">
        <v>706</v>
      </c>
      <c r="V64" s="25" t="s">
        <v>157</v>
      </c>
      <c r="W64" s="25" t="s">
        <v>183</v>
      </c>
      <c r="X64" s="20" t="s">
        <v>3</v>
      </c>
      <c r="Y64" s="20" t="s">
        <v>3</v>
      </c>
      <c r="Z64" s="20" t="s">
        <v>3</v>
      </c>
      <c r="AA64" s="25" t="s">
        <v>138</v>
      </c>
      <c r="AB64" s="25" t="s">
        <v>134</v>
      </c>
      <c r="AC64" t="str">
        <f>VLOOKUP(Tabla32[[#This Row],[Perspectiva]],Datos!$F$1:$G$4,2,FALSE)</f>
        <v>DO</v>
      </c>
      <c r="AD64" t="str">
        <f>VLOOKUP(Tabla32[[#This Row],[Objetivo Estratégico ]],Datos!$M$1:$N$23,2,FALSE)</f>
        <v>Objetivo6</v>
      </c>
      <c r="AE64" t="str">
        <f>VLOOKUP(Tabla32[[#This Row],[Iniciativa estratégica]],Datos!$O$1:$P$23,2,FALSE)</f>
        <v>Iniciativa11</v>
      </c>
    </row>
    <row r="65" spans="1:31" ht="128.25">
      <c r="A65" s="31" t="s">
        <v>713</v>
      </c>
      <c r="B65" s="36" t="s">
        <v>171</v>
      </c>
      <c r="C65" s="20" t="s">
        <v>17</v>
      </c>
      <c r="D65" s="20" t="s">
        <v>33</v>
      </c>
      <c r="E65" s="20" t="s">
        <v>72</v>
      </c>
      <c r="F65" s="20" t="s">
        <v>586</v>
      </c>
      <c r="G65" s="44" t="s">
        <v>714</v>
      </c>
      <c r="H65" s="20" t="s">
        <v>147</v>
      </c>
      <c r="I65" s="21">
        <v>45292</v>
      </c>
      <c r="J65" s="21">
        <v>45534</v>
      </c>
      <c r="K65" s="24" t="s">
        <v>712</v>
      </c>
      <c r="L65" s="21"/>
      <c r="M65" s="40">
        <v>0</v>
      </c>
      <c r="N65" s="40"/>
      <c r="O65" s="40">
        <v>0</v>
      </c>
      <c r="P65" s="40"/>
      <c r="Q65" s="40">
        <v>0</v>
      </c>
      <c r="R65" s="40"/>
      <c r="S65" s="40">
        <v>0</v>
      </c>
      <c r="T65" s="40"/>
      <c r="U65" s="40" t="s">
        <v>706</v>
      </c>
      <c r="V65" s="25" t="s">
        <v>157</v>
      </c>
      <c r="W65" s="25" t="s">
        <v>183</v>
      </c>
      <c r="X65" s="20" t="s">
        <v>3</v>
      </c>
      <c r="Y65" s="20" t="s">
        <v>3</v>
      </c>
      <c r="Z65" s="20" t="s">
        <v>3</v>
      </c>
      <c r="AA65" s="25" t="s">
        <v>138</v>
      </c>
      <c r="AB65" s="25" t="s">
        <v>134</v>
      </c>
      <c r="AC65" t="str">
        <f>VLOOKUP(Tabla32[[#This Row],[Perspectiva]],Datos!$F$1:$G$4,2,FALSE)</f>
        <v>DO</v>
      </c>
      <c r="AD65" t="str">
        <f>VLOOKUP(Tabla32[[#This Row],[Objetivo Estratégico ]],Datos!$M$1:$N$23,2,FALSE)</f>
        <v>Objetivo6</v>
      </c>
      <c r="AE65" t="str">
        <f>VLOOKUP(Tabla32[[#This Row],[Iniciativa estratégica]],Datos!$O$1:$P$23,2,FALSE)</f>
        <v>Iniciativa11</v>
      </c>
    </row>
    <row r="66" spans="1:31" ht="128.25">
      <c r="A66" s="31" t="s">
        <v>715</v>
      </c>
      <c r="B66" s="36" t="s">
        <v>171</v>
      </c>
      <c r="C66" s="20" t="s">
        <v>17</v>
      </c>
      <c r="D66" s="20" t="s">
        <v>33</v>
      </c>
      <c r="E66" s="20" t="s">
        <v>72</v>
      </c>
      <c r="F66" s="20" t="s">
        <v>586</v>
      </c>
      <c r="G66" s="45" t="s">
        <v>716</v>
      </c>
      <c r="H66" s="20" t="s">
        <v>147</v>
      </c>
      <c r="I66" s="21">
        <v>45292</v>
      </c>
      <c r="J66" s="21">
        <v>45626</v>
      </c>
      <c r="K66" s="24" t="s">
        <v>712</v>
      </c>
      <c r="L66" s="21"/>
      <c r="M66" s="40">
        <v>0</v>
      </c>
      <c r="N66" s="40"/>
      <c r="O66" s="40">
        <v>0</v>
      </c>
      <c r="P66" s="40"/>
      <c r="Q66" s="40">
        <v>0</v>
      </c>
      <c r="R66" s="40"/>
      <c r="S66" s="40">
        <v>0</v>
      </c>
      <c r="T66" s="40"/>
      <c r="U66" s="40" t="s">
        <v>706</v>
      </c>
      <c r="V66" s="25" t="s">
        <v>157</v>
      </c>
      <c r="W66" s="25" t="s">
        <v>183</v>
      </c>
      <c r="X66" s="20" t="s">
        <v>3</v>
      </c>
      <c r="Y66" s="20" t="s">
        <v>3</v>
      </c>
      <c r="Z66" s="20" t="s">
        <v>3</v>
      </c>
      <c r="AA66" s="25" t="s">
        <v>138</v>
      </c>
      <c r="AB66" s="25" t="s">
        <v>134</v>
      </c>
      <c r="AC66" t="str">
        <f>VLOOKUP(Tabla32[[#This Row],[Perspectiva]],Datos!$F$1:$G$4,2,FALSE)</f>
        <v>DO</v>
      </c>
      <c r="AD66" t="str">
        <f>VLOOKUP(Tabla32[[#This Row],[Objetivo Estratégico ]],Datos!$M$1:$N$23,2,FALSE)</f>
        <v>Objetivo6</v>
      </c>
      <c r="AE66" t="str">
        <f>VLOOKUP(Tabla32[[#This Row],[Iniciativa estratégica]],Datos!$O$1:$P$23,2,FALSE)</f>
        <v>Iniciativa11</v>
      </c>
    </row>
    <row r="67" spans="1:31" ht="128.25">
      <c r="A67" s="31" t="s">
        <v>717</v>
      </c>
      <c r="B67" s="36" t="s">
        <v>171</v>
      </c>
      <c r="C67" s="20" t="s">
        <v>17</v>
      </c>
      <c r="D67" s="20" t="s">
        <v>33</v>
      </c>
      <c r="E67" s="20" t="s">
        <v>72</v>
      </c>
      <c r="F67" s="20" t="s">
        <v>586</v>
      </c>
      <c r="G67" s="45" t="s">
        <v>718</v>
      </c>
      <c r="H67" s="20" t="s">
        <v>147</v>
      </c>
      <c r="I67" s="21">
        <v>45292</v>
      </c>
      <c r="J67" s="21">
        <v>45534</v>
      </c>
      <c r="K67" s="24" t="s">
        <v>712</v>
      </c>
      <c r="L67" s="21"/>
      <c r="M67" s="40">
        <v>0</v>
      </c>
      <c r="N67" s="40"/>
      <c r="O67" s="40">
        <v>0</v>
      </c>
      <c r="P67" s="40"/>
      <c r="Q67" s="40">
        <v>0</v>
      </c>
      <c r="R67" s="40"/>
      <c r="S67" s="40">
        <v>0</v>
      </c>
      <c r="T67" s="40"/>
      <c r="U67" s="40" t="s">
        <v>706</v>
      </c>
      <c r="V67" s="25" t="s">
        <v>157</v>
      </c>
      <c r="W67" s="25" t="s">
        <v>183</v>
      </c>
      <c r="X67" s="20" t="s">
        <v>3</v>
      </c>
      <c r="Y67" s="20" t="s">
        <v>3</v>
      </c>
      <c r="Z67" s="20" t="s">
        <v>3</v>
      </c>
      <c r="AA67" s="25" t="s">
        <v>138</v>
      </c>
      <c r="AB67" s="25" t="s">
        <v>134</v>
      </c>
      <c r="AC67" t="str">
        <f>VLOOKUP(Tabla32[[#This Row],[Perspectiva]],Datos!$F$1:$G$4,2,FALSE)</f>
        <v>DO</v>
      </c>
      <c r="AD67" t="str">
        <f>VLOOKUP(Tabla32[[#This Row],[Objetivo Estratégico ]],Datos!$M$1:$N$23,2,FALSE)</f>
        <v>Objetivo6</v>
      </c>
      <c r="AE67" t="str">
        <f>VLOOKUP(Tabla32[[#This Row],[Iniciativa estratégica]],Datos!$O$1:$P$23,2,FALSE)</f>
        <v>Iniciativa11</v>
      </c>
    </row>
    <row r="68" spans="1:31" ht="128.25">
      <c r="A68" s="31" t="s">
        <v>719</v>
      </c>
      <c r="B68" s="36" t="s">
        <v>171</v>
      </c>
      <c r="C68" s="20" t="s">
        <v>17</v>
      </c>
      <c r="D68" s="20" t="s">
        <v>33</v>
      </c>
      <c r="E68" s="20" t="s">
        <v>72</v>
      </c>
      <c r="F68" s="20" t="s">
        <v>586</v>
      </c>
      <c r="G68" s="45" t="s">
        <v>720</v>
      </c>
      <c r="H68" s="20" t="s">
        <v>147</v>
      </c>
      <c r="I68" s="21">
        <v>45292</v>
      </c>
      <c r="J68" s="21">
        <v>45626</v>
      </c>
      <c r="K68" s="24" t="s">
        <v>712</v>
      </c>
      <c r="L68" s="21"/>
      <c r="M68" s="40">
        <v>0</v>
      </c>
      <c r="N68" s="40"/>
      <c r="O68" s="40">
        <v>0</v>
      </c>
      <c r="P68" s="40"/>
      <c r="Q68" s="40">
        <v>0</v>
      </c>
      <c r="R68" s="40"/>
      <c r="S68" s="40">
        <v>0</v>
      </c>
      <c r="T68" s="40"/>
      <c r="U68" s="40" t="s">
        <v>706</v>
      </c>
      <c r="V68" s="25" t="s">
        <v>157</v>
      </c>
      <c r="W68" s="25" t="s">
        <v>183</v>
      </c>
      <c r="X68" s="20" t="s">
        <v>3</v>
      </c>
      <c r="Y68" s="20" t="s">
        <v>3</v>
      </c>
      <c r="Z68" s="20" t="s">
        <v>3</v>
      </c>
      <c r="AA68" s="25" t="s">
        <v>138</v>
      </c>
      <c r="AB68" s="25" t="s">
        <v>134</v>
      </c>
      <c r="AC68" t="str">
        <f>VLOOKUP(Tabla32[[#This Row],[Perspectiva]],Datos!$F$1:$G$4,2,FALSE)</f>
        <v>DO</v>
      </c>
      <c r="AD68" t="str">
        <f>VLOOKUP(Tabla32[[#This Row],[Objetivo Estratégico ]],Datos!$M$1:$N$23,2,FALSE)</f>
        <v>Objetivo6</v>
      </c>
      <c r="AE68" t="str">
        <f>VLOOKUP(Tabla32[[#This Row],[Iniciativa estratégica]],Datos!$O$1:$P$23,2,FALSE)</f>
        <v>Iniciativa11</v>
      </c>
    </row>
    <row r="69" spans="1:31" ht="128.25">
      <c r="A69" s="31" t="s">
        <v>721</v>
      </c>
      <c r="B69" s="36" t="s">
        <v>171</v>
      </c>
      <c r="C69" s="20" t="s">
        <v>17</v>
      </c>
      <c r="D69" s="20" t="s">
        <v>33</v>
      </c>
      <c r="E69" s="20" t="s">
        <v>72</v>
      </c>
      <c r="F69" s="20" t="s">
        <v>586</v>
      </c>
      <c r="G69" s="45" t="s">
        <v>722</v>
      </c>
      <c r="H69" s="20" t="s">
        <v>147</v>
      </c>
      <c r="I69" s="21">
        <v>45292</v>
      </c>
      <c r="J69" s="21">
        <v>45596</v>
      </c>
      <c r="K69" s="24" t="s">
        <v>712</v>
      </c>
      <c r="L69" s="21"/>
      <c r="M69" s="40">
        <v>0</v>
      </c>
      <c r="N69" s="40"/>
      <c r="O69" s="40">
        <v>0</v>
      </c>
      <c r="P69" s="40"/>
      <c r="Q69" s="40">
        <v>0</v>
      </c>
      <c r="R69" s="40"/>
      <c r="S69" s="40">
        <v>0</v>
      </c>
      <c r="T69" s="40"/>
      <c r="U69" s="40" t="s">
        <v>706</v>
      </c>
      <c r="V69" s="25" t="s">
        <v>157</v>
      </c>
      <c r="W69" s="25" t="s">
        <v>183</v>
      </c>
      <c r="X69" s="20" t="s">
        <v>3</v>
      </c>
      <c r="Y69" s="20" t="s">
        <v>3</v>
      </c>
      <c r="Z69" s="20" t="s">
        <v>3</v>
      </c>
      <c r="AA69" s="25" t="s">
        <v>138</v>
      </c>
      <c r="AB69" s="25" t="s">
        <v>134</v>
      </c>
      <c r="AC69" t="str">
        <f>VLOOKUP(Tabla32[[#This Row],[Perspectiva]],Datos!$F$1:$G$4,2,FALSE)</f>
        <v>DO</v>
      </c>
      <c r="AD69" t="str">
        <f>VLOOKUP(Tabla32[[#This Row],[Objetivo Estratégico ]],Datos!$M$1:$N$23,2,FALSE)</f>
        <v>Objetivo6</v>
      </c>
      <c r="AE69" t="str">
        <f>VLOOKUP(Tabla32[[#This Row],[Iniciativa estratégica]],Datos!$O$1:$P$23,2,FALSE)</f>
        <v>Iniciativa11</v>
      </c>
    </row>
    <row r="70" spans="1:31" ht="71.25">
      <c r="A70" s="31" t="s">
        <v>723</v>
      </c>
      <c r="B70" s="36" t="s">
        <v>171</v>
      </c>
      <c r="C70" s="20" t="s">
        <v>17</v>
      </c>
      <c r="D70" s="20" t="s">
        <v>33</v>
      </c>
      <c r="E70" s="20" t="s">
        <v>72</v>
      </c>
      <c r="F70" s="20" t="s">
        <v>586</v>
      </c>
      <c r="G70" s="45" t="s">
        <v>724</v>
      </c>
      <c r="H70" s="20" t="s">
        <v>147</v>
      </c>
      <c r="I70" s="21">
        <v>45292</v>
      </c>
      <c r="J70" s="21">
        <v>45626</v>
      </c>
      <c r="K70" s="24" t="s">
        <v>725</v>
      </c>
      <c r="L70" s="21"/>
      <c r="M70" s="40">
        <v>0</v>
      </c>
      <c r="N70" s="40"/>
      <c r="O70" s="40">
        <v>0</v>
      </c>
      <c r="P70" s="40"/>
      <c r="Q70" s="40">
        <v>0</v>
      </c>
      <c r="R70" s="40"/>
      <c r="S70" s="40">
        <v>0</v>
      </c>
      <c r="T70" s="40"/>
      <c r="U70" s="40" t="s">
        <v>706</v>
      </c>
      <c r="V70" s="25" t="s">
        <v>157</v>
      </c>
      <c r="W70" s="25" t="s">
        <v>183</v>
      </c>
      <c r="X70" s="20" t="s">
        <v>3</v>
      </c>
      <c r="Y70" s="20" t="s">
        <v>3</v>
      </c>
      <c r="Z70" s="20" t="s">
        <v>3</v>
      </c>
      <c r="AA70" s="25" t="s">
        <v>138</v>
      </c>
      <c r="AB70" s="25" t="s">
        <v>134</v>
      </c>
      <c r="AC70" t="str">
        <f>VLOOKUP(Tabla32[[#This Row],[Perspectiva]],Datos!$F$1:$G$4,2,FALSE)</f>
        <v>DO</v>
      </c>
      <c r="AD70" t="str">
        <f>VLOOKUP(Tabla32[[#This Row],[Objetivo Estratégico ]],Datos!$M$1:$N$23,2,FALSE)</f>
        <v>Objetivo6</v>
      </c>
      <c r="AE70" t="str">
        <f>VLOOKUP(Tabla32[[#This Row],[Iniciativa estratégica]],Datos!$O$1:$P$23,2,FALSE)</f>
        <v>Iniciativa11</v>
      </c>
    </row>
    <row r="71" spans="1:31" ht="71.25">
      <c r="A71" s="31" t="s">
        <v>726</v>
      </c>
      <c r="B71" s="36" t="s">
        <v>171</v>
      </c>
      <c r="C71" s="20" t="s">
        <v>17</v>
      </c>
      <c r="D71" s="20" t="s">
        <v>33</v>
      </c>
      <c r="E71" s="20" t="s">
        <v>72</v>
      </c>
      <c r="F71" s="20" t="s">
        <v>586</v>
      </c>
      <c r="G71" s="45" t="s">
        <v>727</v>
      </c>
      <c r="H71" s="20" t="s">
        <v>147</v>
      </c>
      <c r="I71" s="21">
        <v>45292</v>
      </c>
      <c r="J71" s="21">
        <v>45626</v>
      </c>
      <c r="K71" s="24" t="s">
        <v>728</v>
      </c>
      <c r="L71" s="21"/>
      <c r="M71" s="40">
        <v>0</v>
      </c>
      <c r="N71" s="40"/>
      <c r="O71" s="40">
        <v>0</v>
      </c>
      <c r="P71" s="40"/>
      <c r="Q71" s="40">
        <v>0</v>
      </c>
      <c r="R71" s="40"/>
      <c r="S71" s="40">
        <v>0</v>
      </c>
      <c r="T71" s="40"/>
      <c r="U71" s="40" t="s">
        <v>706</v>
      </c>
      <c r="V71" s="25" t="s">
        <v>157</v>
      </c>
      <c r="W71" s="25" t="s">
        <v>183</v>
      </c>
      <c r="X71" s="20" t="s">
        <v>3</v>
      </c>
      <c r="Y71" s="20" t="s">
        <v>3</v>
      </c>
      <c r="Z71" s="20" t="s">
        <v>3</v>
      </c>
      <c r="AA71" s="25" t="s">
        <v>138</v>
      </c>
      <c r="AB71" s="25" t="s">
        <v>134</v>
      </c>
      <c r="AC71" t="str">
        <f>VLOOKUP(Tabla32[[#This Row],[Perspectiva]],Datos!$F$1:$G$4,2,FALSE)</f>
        <v>DO</v>
      </c>
      <c r="AD71" t="str">
        <f>VLOOKUP(Tabla32[[#This Row],[Objetivo Estratégico ]],Datos!$M$1:$N$23,2,FALSE)</f>
        <v>Objetivo6</v>
      </c>
      <c r="AE71" t="str">
        <f>VLOOKUP(Tabla32[[#This Row],[Iniciativa estratégica]],Datos!$O$1:$P$23,2,FALSE)</f>
        <v>Iniciativa11</v>
      </c>
    </row>
    <row r="72" spans="1:31" ht="128.25">
      <c r="A72" s="31" t="s">
        <v>729</v>
      </c>
      <c r="B72" s="36" t="s">
        <v>171</v>
      </c>
      <c r="C72" s="20" t="s">
        <v>17</v>
      </c>
      <c r="D72" s="20" t="s">
        <v>33</v>
      </c>
      <c r="E72" s="20" t="s">
        <v>72</v>
      </c>
      <c r="F72" s="20" t="s">
        <v>586</v>
      </c>
      <c r="G72" s="17" t="s">
        <v>730</v>
      </c>
      <c r="H72" s="20" t="s">
        <v>147</v>
      </c>
      <c r="I72" s="21">
        <v>45292</v>
      </c>
      <c r="J72" s="21">
        <v>45596</v>
      </c>
      <c r="K72" s="24" t="s">
        <v>731</v>
      </c>
      <c r="L72" s="21"/>
      <c r="M72" s="42">
        <v>0.25</v>
      </c>
      <c r="N72" s="42"/>
      <c r="O72" s="42">
        <v>0.5</v>
      </c>
      <c r="P72" s="42"/>
      <c r="Q72" s="42">
        <v>0.75</v>
      </c>
      <c r="R72" s="42"/>
      <c r="S72" s="42">
        <v>1</v>
      </c>
      <c r="T72" s="42"/>
      <c r="U72" s="42" t="s">
        <v>634</v>
      </c>
      <c r="V72" s="25" t="s">
        <v>157</v>
      </c>
      <c r="W72" s="25" t="s">
        <v>183</v>
      </c>
      <c r="X72" s="20" t="s">
        <v>3</v>
      </c>
      <c r="Y72" s="20" t="s">
        <v>3</v>
      </c>
      <c r="Z72" s="20" t="s">
        <v>3</v>
      </c>
      <c r="AA72" s="25" t="s">
        <v>138</v>
      </c>
      <c r="AB72" s="25" t="s">
        <v>134</v>
      </c>
      <c r="AC72" t="str">
        <f>VLOOKUP(Tabla32[[#This Row],[Perspectiva]],Datos!$F$1:$G$4,2,FALSE)</f>
        <v>DO</v>
      </c>
      <c r="AD72" t="str">
        <f>VLOOKUP(Tabla32[[#This Row],[Objetivo Estratégico ]],Datos!$M$1:$N$23,2,FALSE)</f>
        <v>Objetivo6</v>
      </c>
      <c r="AE72" t="str">
        <f>VLOOKUP(Tabla32[[#This Row],[Iniciativa estratégica]],Datos!$O$1:$P$23,2,FALSE)</f>
        <v>Iniciativa11</v>
      </c>
    </row>
    <row r="73" spans="1:31" ht="114">
      <c r="A73" s="31" t="s">
        <v>732</v>
      </c>
      <c r="B73" s="36" t="s">
        <v>171</v>
      </c>
      <c r="C73" s="20" t="s">
        <v>17</v>
      </c>
      <c r="D73" s="20" t="s">
        <v>33</v>
      </c>
      <c r="E73" s="20" t="s">
        <v>72</v>
      </c>
      <c r="F73" s="20" t="s">
        <v>586</v>
      </c>
      <c r="G73" s="18" t="s">
        <v>733</v>
      </c>
      <c r="H73" s="20" t="s">
        <v>147</v>
      </c>
      <c r="I73" s="21">
        <v>45292</v>
      </c>
      <c r="J73" s="21">
        <v>45412</v>
      </c>
      <c r="K73" s="24" t="s">
        <v>734</v>
      </c>
      <c r="L73" s="21"/>
      <c r="M73" s="40">
        <v>0.25</v>
      </c>
      <c r="N73" s="40"/>
      <c r="O73" s="40">
        <v>0.5</v>
      </c>
      <c r="P73" s="40"/>
      <c r="Q73" s="40">
        <v>0.75</v>
      </c>
      <c r="R73" s="40"/>
      <c r="S73" s="40">
        <v>1</v>
      </c>
      <c r="T73" s="40"/>
      <c r="U73" s="40" t="s">
        <v>659</v>
      </c>
      <c r="V73" s="25" t="s">
        <v>157</v>
      </c>
      <c r="W73" s="25" t="s">
        <v>183</v>
      </c>
      <c r="X73" s="20" t="s">
        <v>3</v>
      </c>
      <c r="Y73" s="20" t="s">
        <v>3</v>
      </c>
      <c r="Z73" s="20" t="s">
        <v>3</v>
      </c>
      <c r="AA73" s="25" t="s">
        <v>138</v>
      </c>
      <c r="AB73" s="25" t="s">
        <v>134</v>
      </c>
      <c r="AC73" t="str">
        <f>VLOOKUP(Tabla32[[#This Row],[Perspectiva]],Datos!$F$1:$G$4,2,FALSE)</f>
        <v>DO</v>
      </c>
      <c r="AD73" t="str">
        <f>VLOOKUP(Tabla32[[#This Row],[Objetivo Estratégico ]],Datos!$M$1:$N$23,2,FALSE)</f>
        <v>Objetivo6</v>
      </c>
      <c r="AE73" t="str">
        <f>VLOOKUP(Tabla32[[#This Row],[Iniciativa estratégica]],Datos!$O$1:$P$23,2,FALSE)</f>
        <v>Iniciativa11</v>
      </c>
    </row>
    <row r="74" spans="1:31" ht="71.25">
      <c r="A74" s="31" t="s">
        <v>735</v>
      </c>
      <c r="B74" s="36" t="s">
        <v>171</v>
      </c>
      <c r="C74" s="20" t="s">
        <v>17</v>
      </c>
      <c r="D74" s="20" t="s">
        <v>33</v>
      </c>
      <c r="E74" s="20" t="s">
        <v>72</v>
      </c>
      <c r="F74" s="20" t="s">
        <v>586</v>
      </c>
      <c r="G74" s="45" t="s">
        <v>736</v>
      </c>
      <c r="H74" s="20" t="s">
        <v>147</v>
      </c>
      <c r="I74" s="21">
        <v>45292</v>
      </c>
      <c r="J74" s="21">
        <v>45382</v>
      </c>
      <c r="K74" s="24" t="s">
        <v>737</v>
      </c>
      <c r="L74" s="21"/>
      <c r="M74" s="40">
        <v>0</v>
      </c>
      <c r="N74" s="40"/>
      <c r="O74" s="40">
        <v>0</v>
      </c>
      <c r="P74" s="40"/>
      <c r="Q74" s="40">
        <v>0</v>
      </c>
      <c r="R74" s="40"/>
      <c r="S74" s="40">
        <v>0</v>
      </c>
      <c r="T74" s="40"/>
      <c r="U74" s="40" t="s">
        <v>706</v>
      </c>
      <c r="V74" s="25" t="s">
        <v>157</v>
      </c>
      <c r="W74" s="25" t="s">
        <v>183</v>
      </c>
      <c r="X74" s="20" t="s">
        <v>3</v>
      </c>
      <c r="Y74" s="20" t="s">
        <v>3</v>
      </c>
      <c r="Z74" s="20" t="s">
        <v>3</v>
      </c>
      <c r="AA74" s="25" t="s">
        <v>138</v>
      </c>
      <c r="AB74" s="25" t="s">
        <v>134</v>
      </c>
      <c r="AC74" t="str">
        <f>VLOOKUP(Tabla32[[#This Row],[Perspectiva]],Datos!$F$1:$G$4,2,FALSE)</f>
        <v>DO</v>
      </c>
      <c r="AD74" t="str">
        <f>VLOOKUP(Tabla32[[#This Row],[Objetivo Estratégico ]],Datos!$M$1:$N$23,2,FALSE)</f>
        <v>Objetivo6</v>
      </c>
      <c r="AE74" t="str">
        <f>VLOOKUP(Tabla32[[#This Row],[Iniciativa estratégica]],Datos!$O$1:$P$23,2,FALSE)</f>
        <v>Iniciativa11</v>
      </c>
    </row>
    <row r="75" spans="1:31" ht="71.25">
      <c r="A75" s="31" t="s">
        <v>738</v>
      </c>
      <c r="B75" s="36" t="s">
        <v>171</v>
      </c>
      <c r="C75" s="20" t="s">
        <v>17</v>
      </c>
      <c r="D75" s="20" t="s">
        <v>33</v>
      </c>
      <c r="E75" s="20" t="s">
        <v>72</v>
      </c>
      <c r="F75" s="20" t="s">
        <v>586</v>
      </c>
      <c r="G75" s="45" t="s">
        <v>739</v>
      </c>
      <c r="H75" s="20" t="s">
        <v>147</v>
      </c>
      <c r="I75" s="21">
        <v>45383</v>
      </c>
      <c r="J75" s="21">
        <v>45473</v>
      </c>
      <c r="K75" s="24" t="s">
        <v>740</v>
      </c>
      <c r="L75" s="21"/>
      <c r="M75" s="40">
        <v>0</v>
      </c>
      <c r="N75" s="40"/>
      <c r="O75" s="40">
        <v>0</v>
      </c>
      <c r="P75" s="40"/>
      <c r="Q75" s="40">
        <v>0</v>
      </c>
      <c r="R75" s="40"/>
      <c r="S75" s="40">
        <v>0</v>
      </c>
      <c r="T75" s="40"/>
      <c r="U75" s="40" t="s">
        <v>706</v>
      </c>
      <c r="V75" s="25" t="s">
        <v>157</v>
      </c>
      <c r="W75" s="25" t="s">
        <v>183</v>
      </c>
      <c r="X75" s="20" t="s">
        <v>3</v>
      </c>
      <c r="Y75" s="20" t="s">
        <v>3</v>
      </c>
      <c r="Z75" s="20" t="s">
        <v>3</v>
      </c>
      <c r="AA75" s="25" t="s">
        <v>138</v>
      </c>
      <c r="AB75" s="25" t="s">
        <v>134</v>
      </c>
      <c r="AC75" t="str">
        <f>VLOOKUP(Tabla32[[#This Row],[Perspectiva]],Datos!$F$1:$G$4,2,FALSE)</f>
        <v>DO</v>
      </c>
      <c r="AD75" t="str">
        <f>VLOOKUP(Tabla32[[#This Row],[Objetivo Estratégico ]],Datos!$M$1:$N$23,2,FALSE)</f>
        <v>Objetivo6</v>
      </c>
      <c r="AE75" t="str">
        <f>VLOOKUP(Tabla32[[#This Row],[Iniciativa estratégica]],Datos!$O$1:$P$23,2,FALSE)</f>
        <v>Iniciativa11</v>
      </c>
    </row>
    <row r="76" spans="1:31" ht="71.25">
      <c r="A76" s="31" t="s">
        <v>741</v>
      </c>
      <c r="B76" s="36" t="s">
        <v>171</v>
      </c>
      <c r="C76" s="20" t="s">
        <v>17</v>
      </c>
      <c r="D76" s="20" t="s">
        <v>33</v>
      </c>
      <c r="E76" s="20" t="s">
        <v>72</v>
      </c>
      <c r="F76" s="20" t="s">
        <v>586</v>
      </c>
      <c r="G76" s="45" t="s">
        <v>742</v>
      </c>
      <c r="H76" s="20" t="s">
        <v>147</v>
      </c>
      <c r="I76" s="21">
        <v>45474</v>
      </c>
      <c r="J76" s="21">
        <v>45565</v>
      </c>
      <c r="K76" s="24" t="s">
        <v>743</v>
      </c>
      <c r="L76" s="21"/>
      <c r="M76" s="40">
        <v>0</v>
      </c>
      <c r="N76" s="40"/>
      <c r="O76" s="40">
        <v>0</v>
      </c>
      <c r="P76" s="40"/>
      <c r="Q76" s="40">
        <v>0</v>
      </c>
      <c r="R76" s="40"/>
      <c r="S76" s="40">
        <v>0</v>
      </c>
      <c r="T76" s="40"/>
      <c r="U76" s="40" t="s">
        <v>706</v>
      </c>
      <c r="V76" s="25" t="s">
        <v>157</v>
      </c>
      <c r="W76" s="25" t="s">
        <v>183</v>
      </c>
      <c r="X76" s="20" t="s">
        <v>3</v>
      </c>
      <c r="Y76" s="20" t="s">
        <v>3</v>
      </c>
      <c r="Z76" s="20" t="s">
        <v>3</v>
      </c>
      <c r="AA76" s="25" t="s">
        <v>138</v>
      </c>
      <c r="AB76" s="25" t="s">
        <v>134</v>
      </c>
      <c r="AC76" t="str">
        <f>VLOOKUP(Tabla32[[#This Row],[Perspectiva]],Datos!$F$1:$G$4,2,FALSE)</f>
        <v>DO</v>
      </c>
      <c r="AD76" t="str">
        <f>VLOOKUP(Tabla32[[#This Row],[Objetivo Estratégico ]],Datos!$M$1:$N$23,2,FALSE)</f>
        <v>Objetivo6</v>
      </c>
      <c r="AE76" t="str">
        <f>VLOOKUP(Tabla32[[#This Row],[Iniciativa estratégica]],Datos!$O$1:$P$23,2,FALSE)</f>
        <v>Iniciativa11</v>
      </c>
    </row>
    <row r="77" spans="1:31" ht="71.25">
      <c r="A77" s="31" t="s">
        <v>744</v>
      </c>
      <c r="B77" s="36" t="s">
        <v>171</v>
      </c>
      <c r="C77" s="20" t="s">
        <v>17</v>
      </c>
      <c r="D77" s="20" t="s">
        <v>33</v>
      </c>
      <c r="E77" s="20" t="s">
        <v>72</v>
      </c>
      <c r="F77" s="20" t="s">
        <v>586</v>
      </c>
      <c r="G77" s="45" t="s">
        <v>745</v>
      </c>
      <c r="H77" s="20" t="s">
        <v>147</v>
      </c>
      <c r="I77" s="21">
        <v>45566</v>
      </c>
      <c r="J77" s="21">
        <v>45657</v>
      </c>
      <c r="K77" s="24" t="s">
        <v>740</v>
      </c>
      <c r="L77" s="21"/>
      <c r="M77" s="40">
        <v>0</v>
      </c>
      <c r="N77" s="40"/>
      <c r="O77" s="40">
        <v>0</v>
      </c>
      <c r="P77" s="40"/>
      <c r="Q77" s="40">
        <v>0</v>
      </c>
      <c r="R77" s="40"/>
      <c r="S77" s="40">
        <v>0</v>
      </c>
      <c r="T77" s="40"/>
      <c r="U77" s="40" t="s">
        <v>706</v>
      </c>
      <c r="V77" s="25" t="s">
        <v>157</v>
      </c>
      <c r="W77" s="25" t="s">
        <v>183</v>
      </c>
      <c r="X77" s="20" t="s">
        <v>3</v>
      </c>
      <c r="Y77" s="20" t="s">
        <v>3</v>
      </c>
      <c r="Z77" s="20" t="s">
        <v>3</v>
      </c>
      <c r="AA77" s="25" t="s">
        <v>138</v>
      </c>
      <c r="AB77" s="25" t="s">
        <v>134</v>
      </c>
      <c r="AC77" t="str">
        <f>VLOOKUP(Tabla32[[#This Row],[Perspectiva]],Datos!$F$1:$G$4,2,FALSE)</f>
        <v>DO</v>
      </c>
      <c r="AD77" t="str">
        <f>VLOOKUP(Tabla32[[#This Row],[Objetivo Estratégico ]],Datos!$M$1:$N$23,2,FALSE)</f>
        <v>Objetivo6</v>
      </c>
      <c r="AE77" t="str">
        <f>VLOOKUP(Tabla32[[#This Row],[Iniciativa estratégica]],Datos!$O$1:$P$23,2,FALSE)</f>
        <v>Iniciativa11</v>
      </c>
    </row>
    <row r="78" spans="1:31" ht="71.25">
      <c r="A78" s="31" t="s">
        <v>746</v>
      </c>
      <c r="B78" s="36" t="s">
        <v>171</v>
      </c>
      <c r="C78" s="20" t="s">
        <v>17</v>
      </c>
      <c r="D78" s="20" t="s">
        <v>33</v>
      </c>
      <c r="E78" s="20" t="s">
        <v>72</v>
      </c>
      <c r="F78" s="20" t="s">
        <v>586</v>
      </c>
      <c r="G78" s="45" t="s">
        <v>747</v>
      </c>
      <c r="H78" s="20" t="s">
        <v>147</v>
      </c>
      <c r="I78" s="21">
        <v>45292</v>
      </c>
      <c r="J78" s="21">
        <v>45381</v>
      </c>
      <c r="K78" s="19" t="s">
        <v>748</v>
      </c>
      <c r="L78" s="21"/>
      <c r="M78" s="40">
        <v>0</v>
      </c>
      <c r="N78" s="40"/>
      <c r="O78" s="40">
        <v>0</v>
      </c>
      <c r="P78" s="40"/>
      <c r="Q78" s="40">
        <v>0</v>
      </c>
      <c r="R78" s="40"/>
      <c r="S78" s="40">
        <v>0</v>
      </c>
      <c r="T78" s="40"/>
      <c r="U78" s="40" t="s">
        <v>706</v>
      </c>
      <c r="V78" s="25" t="s">
        <v>157</v>
      </c>
      <c r="W78" s="25" t="s">
        <v>183</v>
      </c>
      <c r="X78" s="20" t="s">
        <v>3</v>
      </c>
      <c r="Y78" s="20" t="s">
        <v>3</v>
      </c>
      <c r="Z78" s="20" t="s">
        <v>3</v>
      </c>
      <c r="AA78" s="25" t="s">
        <v>138</v>
      </c>
      <c r="AB78" s="25" t="s">
        <v>134</v>
      </c>
      <c r="AC78" t="str">
        <f>VLOOKUP(Tabla32[[#This Row],[Perspectiva]],Datos!$F$1:$G$4,2,FALSE)</f>
        <v>DO</v>
      </c>
      <c r="AD78" t="str">
        <f>VLOOKUP(Tabla32[[#This Row],[Objetivo Estratégico ]],Datos!$M$1:$N$23,2,FALSE)</f>
        <v>Objetivo6</v>
      </c>
      <c r="AE78" t="str">
        <f>VLOOKUP(Tabla32[[#This Row],[Iniciativa estratégica]],Datos!$O$1:$P$23,2,FALSE)</f>
        <v>Iniciativa11</v>
      </c>
    </row>
    <row r="79" spans="1:31" ht="99.75">
      <c r="A79" s="31" t="s">
        <v>749</v>
      </c>
      <c r="B79" s="36" t="s">
        <v>171</v>
      </c>
      <c r="C79" s="20" t="s">
        <v>17</v>
      </c>
      <c r="D79" s="20" t="s">
        <v>33</v>
      </c>
      <c r="E79" s="20" t="s">
        <v>72</v>
      </c>
      <c r="F79" s="20" t="s">
        <v>586</v>
      </c>
      <c r="G79" s="45" t="s">
        <v>750</v>
      </c>
      <c r="H79" s="20" t="s">
        <v>147</v>
      </c>
      <c r="I79" s="21">
        <v>45292</v>
      </c>
      <c r="J79" s="21">
        <v>45596</v>
      </c>
      <c r="K79" s="24" t="s">
        <v>751</v>
      </c>
      <c r="L79" s="21"/>
      <c r="M79" s="40">
        <v>0</v>
      </c>
      <c r="N79" s="40"/>
      <c r="O79" s="40">
        <v>0</v>
      </c>
      <c r="P79" s="40"/>
      <c r="Q79" s="40">
        <v>0</v>
      </c>
      <c r="R79" s="40"/>
      <c r="S79" s="40">
        <v>0</v>
      </c>
      <c r="T79" s="40"/>
      <c r="U79" s="40" t="s">
        <v>706</v>
      </c>
      <c r="V79" s="25" t="s">
        <v>157</v>
      </c>
      <c r="W79" s="25" t="s">
        <v>183</v>
      </c>
      <c r="X79" s="20" t="s">
        <v>3</v>
      </c>
      <c r="Y79" s="20" t="s">
        <v>3</v>
      </c>
      <c r="Z79" s="20" t="s">
        <v>3</v>
      </c>
      <c r="AA79" s="25" t="s">
        <v>138</v>
      </c>
      <c r="AB79" s="25" t="s">
        <v>134</v>
      </c>
      <c r="AC79" t="str">
        <f>VLOOKUP(Tabla32[[#This Row],[Perspectiva]],Datos!$F$1:$G$4,2,FALSE)</f>
        <v>DO</v>
      </c>
      <c r="AD79" t="str">
        <f>VLOOKUP(Tabla32[[#This Row],[Objetivo Estratégico ]],Datos!$M$1:$N$23,2,FALSE)</f>
        <v>Objetivo6</v>
      </c>
      <c r="AE79" t="str">
        <f>VLOOKUP(Tabla32[[#This Row],[Iniciativa estratégica]],Datos!$O$1:$P$23,2,FALSE)</f>
        <v>Iniciativa11</v>
      </c>
    </row>
    <row r="80" spans="1:31" ht="114">
      <c r="A80" s="31" t="s">
        <v>752</v>
      </c>
      <c r="B80" s="36" t="s">
        <v>171</v>
      </c>
      <c r="C80" s="20" t="s">
        <v>17</v>
      </c>
      <c r="D80" s="20" t="s">
        <v>33</v>
      </c>
      <c r="E80" s="20" t="s">
        <v>72</v>
      </c>
      <c r="F80" s="20" t="s">
        <v>586</v>
      </c>
      <c r="G80" s="45" t="s">
        <v>753</v>
      </c>
      <c r="H80" s="20" t="s">
        <v>147</v>
      </c>
      <c r="I80" s="21">
        <v>45292</v>
      </c>
      <c r="J80" s="21">
        <v>45626</v>
      </c>
      <c r="K80" s="24" t="s">
        <v>754</v>
      </c>
      <c r="L80" s="21"/>
      <c r="M80" s="40">
        <v>0</v>
      </c>
      <c r="N80" s="40"/>
      <c r="O80" s="40">
        <v>0</v>
      </c>
      <c r="P80" s="40"/>
      <c r="Q80" s="40">
        <v>0</v>
      </c>
      <c r="R80" s="40"/>
      <c r="S80" s="40">
        <v>0</v>
      </c>
      <c r="T80" s="40"/>
      <c r="U80" s="40" t="s">
        <v>706</v>
      </c>
      <c r="V80" s="25" t="s">
        <v>157</v>
      </c>
      <c r="W80" s="25" t="s">
        <v>183</v>
      </c>
      <c r="X80" s="20" t="s">
        <v>3</v>
      </c>
      <c r="Y80" s="20" t="s">
        <v>3</v>
      </c>
      <c r="Z80" s="20" t="s">
        <v>3</v>
      </c>
      <c r="AA80" s="25" t="s">
        <v>138</v>
      </c>
      <c r="AB80" s="25" t="s">
        <v>134</v>
      </c>
      <c r="AC80" t="str">
        <f>VLOOKUP(Tabla32[[#This Row],[Perspectiva]],Datos!$F$1:$G$4,2,FALSE)</f>
        <v>DO</v>
      </c>
      <c r="AD80" t="str">
        <f>VLOOKUP(Tabla32[[#This Row],[Objetivo Estratégico ]],Datos!$M$1:$N$23,2,FALSE)</f>
        <v>Objetivo6</v>
      </c>
      <c r="AE80" t="str">
        <f>VLOOKUP(Tabla32[[#This Row],[Iniciativa estratégica]],Datos!$O$1:$P$23,2,FALSE)</f>
        <v>Iniciativa11</v>
      </c>
    </row>
    <row r="81" spans="1:31" ht="142.5">
      <c r="A81" s="31" t="s">
        <v>755</v>
      </c>
      <c r="B81" s="36" t="s">
        <v>171</v>
      </c>
      <c r="C81" s="20" t="s">
        <v>17</v>
      </c>
      <c r="D81" s="20" t="s">
        <v>33</v>
      </c>
      <c r="E81" s="20" t="s">
        <v>72</v>
      </c>
      <c r="F81" s="20" t="s">
        <v>586</v>
      </c>
      <c r="G81" s="45" t="s">
        <v>756</v>
      </c>
      <c r="H81" s="20" t="s">
        <v>147</v>
      </c>
      <c r="I81" s="21">
        <v>45292</v>
      </c>
      <c r="J81" s="21">
        <v>45626</v>
      </c>
      <c r="K81" s="24" t="s">
        <v>757</v>
      </c>
      <c r="L81" s="21"/>
      <c r="M81" s="40">
        <v>0</v>
      </c>
      <c r="N81" s="40"/>
      <c r="O81" s="40">
        <v>0</v>
      </c>
      <c r="P81" s="40"/>
      <c r="Q81" s="40">
        <v>0</v>
      </c>
      <c r="R81" s="40"/>
      <c r="S81" s="40">
        <v>0</v>
      </c>
      <c r="T81" s="40"/>
      <c r="U81" s="40" t="s">
        <v>706</v>
      </c>
      <c r="V81" s="25" t="s">
        <v>157</v>
      </c>
      <c r="W81" s="25" t="s">
        <v>183</v>
      </c>
      <c r="X81" s="20" t="s">
        <v>3</v>
      </c>
      <c r="Y81" s="20" t="s">
        <v>3</v>
      </c>
      <c r="Z81" s="20" t="s">
        <v>3</v>
      </c>
      <c r="AA81" s="25" t="s">
        <v>138</v>
      </c>
      <c r="AB81" s="25" t="s">
        <v>134</v>
      </c>
      <c r="AC81" t="str">
        <f>VLOOKUP(Tabla32[[#This Row],[Perspectiva]],Datos!$F$1:$G$4,2,FALSE)</f>
        <v>DO</v>
      </c>
      <c r="AD81" t="str">
        <f>VLOOKUP(Tabla32[[#This Row],[Objetivo Estratégico ]],Datos!$M$1:$N$23,2,FALSE)</f>
        <v>Objetivo6</v>
      </c>
      <c r="AE81" t="str">
        <f>VLOOKUP(Tabla32[[#This Row],[Iniciativa estratégica]],Datos!$O$1:$P$23,2,FALSE)</f>
        <v>Iniciativa11</v>
      </c>
    </row>
    <row r="82" spans="1:31" ht="142.5">
      <c r="A82" s="31" t="s">
        <v>758</v>
      </c>
      <c r="B82" s="36" t="s">
        <v>171</v>
      </c>
      <c r="C82" s="20" t="s">
        <v>17</v>
      </c>
      <c r="D82" s="20" t="s">
        <v>33</v>
      </c>
      <c r="E82" s="20" t="s">
        <v>72</v>
      </c>
      <c r="F82" s="20" t="s">
        <v>586</v>
      </c>
      <c r="G82" s="45" t="s">
        <v>759</v>
      </c>
      <c r="H82" s="20" t="s">
        <v>147</v>
      </c>
      <c r="I82" s="21">
        <v>45292</v>
      </c>
      <c r="J82" s="21">
        <v>45626</v>
      </c>
      <c r="K82" s="24" t="s">
        <v>760</v>
      </c>
      <c r="L82" s="21"/>
      <c r="M82" s="40">
        <v>0</v>
      </c>
      <c r="N82" s="40"/>
      <c r="O82" s="40">
        <v>0</v>
      </c>
      <c r="P82" s="40"/>
      <c r="Q82" s="40">
        <v>0</v>
      </c>
      <c r="R82" s="40"/>
      <c r="S82" s="40">
        <v>0</v>
      </c>
      <c r="T82" s="40"/>
      <c r="U82" s="40" t="s">
        <v>706</v>
      </c>
      <c r="V82" s="25" t="s">
        <v>157</v>
      </c>
      <c r="W82" s="25" t="s">
        <v>183</v>
      </c>
      <c r="X82" s="20" t="s">
        <v>3</v>
      </c>
      <c r="Y82" s="20" t="s">
        <v>3</v>
      </c>
      <c r="Z82" s="20" t="s">
        <v>3</v>
      </c>
      <c r="AA82" s="25" t="s">
        <v>138</v>
      </c>
      <c r="AB82" s="25" t="s">
        <v>134</v>
      </c>
      <c r="AC82" t="str">
        <f>VLOOKUP(Tabla32[[#This Row],[Perspectiva]],Datos!$F$1:$G$4,2,FALSE)</f>
        <v>DO</v>
      </c>
      <c r="AD82" t="str">
        <f>VLOOKUP(Tabla32[[#This Row],[Objetivo Estratégico ]],Datos!$M$1:$N$23,2,FALSE)</f>
        <v>Objetivo6</v>
      </c>
      <c r="AE82" t="str">
        <f>VLOOKUP(Tabla32[[#This Row],[Iniciativa estratégica]],Datos!$O$1:$P$23,2,FALSE)</f>
        <v>Iniciativa11</v>
      </c>
    </row>
    <row r="83" spans="1:31" ht="128.25">
      <c r="A83" s="31" t="s">
        <v>761</v>
      </c>
      <c r="B83" s="36" t="s">
        <v>171</v>
      </c>
      <c r="C83" s="20" t="s">
        <v>17</v>
      </c>
      <c r="D83" s="20" t="s">
        <v>33</v>
      </c>
      <c r="E83" s="20" t="s">
        <v>72</v>
      </c>
      <c r="F83" s="20" t="s">
        <v>586</v>
      </c>
      <c r="G83" s="18" t="s">
        <v>762</v>
      </c>
      <c r="H83" s="20" t="s">
        <v>147</v>
      </c>
      <c r="I83" s="21">
        <v>45292</v>
      </c>
      <c r="J83" s="21">
        <v>45626</v>
      </c>
      <c r="K83" s="24" t="s">
        <v>763</v>
      </c>
      <c r="L83" s="21"/>
      <c r="M83" s="42">
        <v>0.25</v>
      </c>
      <c r="N83" s="42"/>
      <c r="O83" s="42">
        <v>0.5</v>
      </c>
      <c r="P83" s="42"/>
      <c r="Q83" s="42">
        <v>0.75</v>
      </c>
      <c r="R83" s="42"/>
      <c r="S83" s="42">
        <v>1</v>
      </c>
      <c r="T83" s="42"/>
      <c r="U83" s="42" t="s">
        <v>634</v>
      </c>
      <c r="V83" s="25" t="s">
        <v>157</v>
      </c>
      <c r="W83" s="25" t="s">
        <v>183</v>
      </c>
      <c r="X83" s="20" t="s">
        <v>3</v>
      </c>
      <c r="Y83" s="20" t="s">
        <v>3</v>
      </c>
      <c r="Z83" s="20" t="s">
        <v>3</v>
      </c>
      <c r="AA83" s="25" t="s">
        <v>138</v>
      </c>
      <c r="AB83" s="25" t="s">
        <v>134</v>
      </c>
      <c r="AC83" t="str">
        <f>VLOOKUP(Tabla32[[#This Row],[Perspectiva]],Datos!$F$1:$G$4,2,FALSE)</f>
        <v>DO</v>
      </c>
      <c r="AD83" t="str">
        <f>VLOOKUP(Tabla32[[#This Row],[Objetivo Estratégico ]],Datos!$M$1:$N$23,2,FALSE)</f>
        <v>Objetivo6</v>
      </c>
      <c r="AE83" t="str">
        <f>VLOOKUP(Tabla32[[#This Row],[Iniciativa estratégica]],Datos!$O$1:$P$23,2,FALSE)</f>
        <v>Iniciativa11</v>
      </c>
    </row>
    <row r="84" spans="1:31" ht="174" customHeight="1">
      <c r="A84" s="31" t="s">
        <v>764</v>
      </c>
      <c r="B84" s="36" t="s">
        <v>171</v>
      </c>
      <c r="C84" s="20" t="s">
        <v>17</v>
      </c>
      <c r="D84" s="20" t="s">
        <v>33</v>
      </c>
      <c r="E84" s="20" t="s">
        <v>72</v>
      </c>
      <c r="F84" s="20" t="s">
        <v>586</v>
      </c>
      <c r="G84" s="45" t="s">
        <v>765</v>
      </c>
      <c r="H84" s="20" t="s">
        <v>147</v>
      </c>
      <c r="I84" s="21">
        <v>45292</v>
      </c>
      <c r="J84" s="21">
        <v>45596</v>
      </c>
      <c r="K84" s="24" t="s">
        <v>766</v>
      </c>
      <c r="L84" s="21"/>
      <c r="M84" s="40">
        <v>0</v>
      </c>
      <c r="N84" s="40"/>
      <c r="O84" s="40">
        <v>0</v>
      </c>
      <c r="P84" s="40"/>
      <c r="Q84" s="40">
        <v>0</v>
      </c>
      <c r="R84" s="40"/>
      <c r="S84" s="40">
        <v>0</v>
      </c>
      <c r="T84" s="40"/>
      <c r="U84" s="40" t="s">
        <v>706</v>
      </c>
      <c r="V84" s="25" t="s">
        <v>157</v>
      </c>
      <c r="W84" s="25" t="s">
        <v>183</v>
      </c>
      <c r="X84" s="20" t="s">
        <v>3</v>
      </c>
      <c r="Y84" s="20" t="s">
        <v>3</v>
      </c>
      <c r="Z84" s="20" t="s">
        <v>3</v>
      </c>
      <c r="AA84" s="25" t="s">
        <v>138</v>
      </c>
      <c r="AB84" s="25" t="s">
        <v>134</v>
      </c>
      <c r="AC84" t="str">
        <f>VLOOKUP(Tabla32[[#This Row],[Perspectiva]],Datos!$F$1:$G$4,2,FALSE)</f>
        <v>DO</v>
      </c>
      <c r="AD84" t="str">
        <f>VLOOKUP(Tabla32[[#This Row],[Objetivo Estratégico ]],Datos!$M$1:$N$23,2,FALSE)</f>
        <v>Objetivo6</v>
      </c>
      <c r="AE84" t="str">
        <f>VLOOKUP(Tabla32[[#This Row],[Iniciativa estratégica]],Datos!$O$1:$P$23,2,FALSE)</f>
        <v>Iniciativa11</v>
      </c>
    </row>
    <row r="85" spans="1:31" ht="114">
      <c r="A85" s="31" t="s">
        <v>767</v>
      </c>
      <c r="B85" s="36" t="s">
        <v>171</v>
      </c>
      <c r="C85" s="20" t="s">
        <v>17</v>
      </c>
      <c r="D85" s="20" t="s">
        <v>33</v>
      </c>
      <c r="E85" s="20" t="s">
        <v>72</v>
      </c>
      <c r="F85" s="20" t="s">
        <v>586</v>
      </c>
      <c r="G85" s="45" t="s">
        <v>768</v>
      </c>
      <c r="H85" s="20" t="s">
        <v>147</v>
      </c>
      <c r="I85" s="21">
        <v>45292</v>
      </c>
      <c r="J85" s="21">
        <v>45656</v>
      </c>
      <c r="K85" s="24" t="s">
        <v>769</v>
      </c>
      <c r="L85" s="21"/>
      <c r="M85" s="40">
        <v>0</v>
      </c>
      <c r="N85" s="40"/>
      <c r="O85" s="40">
        <v>0</v>
      </c>
      <c r="P85" s="40"/>
      <c r="Q85" s="40">
        <v>0</v>
      </c>
      <c r="R85" s="40"/>
      <c r="S85" s="40">
        <v>0</v>
      </c>
      <c r="T85" s="40"/>
      <c r="U85" s="40" t="s">
        <v>706</v>
      </c>
      <c r="V85" s="25" t="s">
        <v>157</v>
      </c>
      <c r="W85" s="25" t="s">
        <v>183</v>
      </c>
      <c r="X85" s="20" t="s">
        <v>3</v>
      </c>
      <c r="Y85" s="20" t="s">
        <v>3</v>
      </c>
      <c r="Z85" s="20" t="s">
        <v>3</v>
      </c>
      <c r="AA85" s="25" t="s">
        <v>138</v>
      </c>
      <c r="AB85" s="25" t="s">
        <v>134</v>
      </c>
      <c r="AC85" t="str">
        <f>VLOOKUP(Tabla32[[#This Row],[Perspectiva]],Datos!$F$1:$G$4,2,FALSE)</f>
        <v>DO</v>
      </c>
      <c r="AD85" t="str">
        <f>VLOOKUP(Tabla32[[#This Row],[Objetivo Estratégico ]],Datos!$M$1:$N$23,2,FALSE)</f>
        <v>Objetivo6</v>
      </c>
      <c r="AE85" t="str">
        <f>VLOOKUP(Tabla32[[#This Row],[Iniciativa estratégica]],Datos!$O$1:$P$23,2,FALSE)</f>
        <v>Iniciativa11</v>
      </c>
    </row>
    <row r="86" spans="1:31" ht="128.25">
      <c r="A86" s="31" t="s">
        <v>770</v>
      </c>
      <c r="B86" s="36" t="s">
        <v>171</v>
      </c>
      <c r="C86" s="20" t="s">
        <v>17</v>
      </c>
      <c r="D86" s="20" t="s">
        <v>33</v>
      </c>
      <c r="E86" s="20" t="s">
        <v>72</v>
      </c>
      <c r="F86" s="20" t="s">
        <v>586</v>
      </c>
      <c r="G86" s="45" t="s">
        <v>771</v>
      </c>
      <c r="H86" s="20" t="s">
        <v>147</v>
      </c>
      <c r="I86" s="21">
        <v>45292</v>
      </c>
      <c r="J86" s="21">
        <v>45626</v>
      </c>
      <c r="K86" s="24" t="s">
        <v>772</v>
      </c>
      <c r="L86" s="21"/>
      <c r="M86" s="40">
        <v>0</v>
      </c>
      <c r="N86" s="40"/>
      <c r="O86" s="40">
        <v>0</v>
      </c>
      <c r="P86" s="40"/>
      <c r="Q86" s="40">
        <v>0</v>
      </c>
      <c r="R86" s="40"/>
      <c r="S86" s="40">
        <v>0</v>
      </c>
      <c r="T86" s="40"/>
      <c r="U86" s="40" t="s">
        <v>706</v>
      </c>
      <c r="V86" s="25" t="s">
        <v>157</v>
      </c>
      <c r="W86" s="25" t="s">
        <v>183</v>
      </c>
      <c r="X86" s="20" t="s">
        <v>3</v>
      </c>
      <c r="Y86" s="20" t="s">
        <v>3</v>
      </c>
      <c r="Z86" s="20" t="s">
        <v>3</v>
      </c>
      <c r="AA86" s="25" t="s">
        <v>138</v>
      </c>
      <c r="AB86" s="25" t="s">
        <v>134</v>
      </c>
      <c r="AC86" t="str">
        <f>VLOOKUP(Tabla32[[#This Row],[Perspectiva]],Datos!$F$1:$G$4,2,FALSE)</f>
        <v>DO</v>
      </c>
      <c r="AD86" t="str">
        <f>VLOOKUP(Tabla32[[#This Row],[Objetivo Estratégico ]],Datos!$M$1:$N$23,2,FALSE)</f>
        <v>Objetivo6</v>
      </c>
      <c r="AE86" t="str">
        <f>VLOOKUP(Tabla32[[#This Row],[Iniciativa estratégica]],Datos!$O$1:$P$23,2,FALSE)</f>
        <v>Iniciativa11</v>
      </c>
    </row>
    <row r="87" spans="1:31" ht="99.75">
      <c r="A87" s="31" t="s">
        <v>773</v>
      </c>
      <c r="B87" s="36" t="s">
        <v>171</v>
      </c>
      <c r="C87" s="20" t="s">
        <v>17</v>
      </c>
      <c r="D87" s="20" t="s">
        <v>33</v>
      </c>
      <c r="E87" s="20" t="s">
        <v>72</v>
      </c>
      <c r="F87" s="20" t="s">
        <v>586</v>
      </c>
      <c r="G87" s="45" t="s">
        <v>774</v>
      </c>
      <c r="H87" s="20" t="s">
        <v>147</v>
      </c>
      <c r="I87" s="21">
        <v>45292</v>
      </c>
      <c r="J87" s="21">
        <v>45626</v>
      </c>
      <c r="K87" s="24" t="s">
        <v>775</v>
      </c>
      <c r="L87" s="21"/>
      <c r="M87" s="40">
        <v>0</v>
      </c>
      <c r="N87" s="40"/>
      <c r="O87" s="40">
        <v>0</v>
      </c>
      <c r="P87" s="40"/>
      <c r="Q87" s="40">
        <v>0</v>
      </c>
      <c r="R87" s="40"/>
      <c r="S87" s="40">
        <v>0</v>
      </c>
      <c r="T87" s="40"/>
      <c r="U87" s="40" t="s">
        <v>706</v>
      </c>
      <c r="V87" s="25" t="s">
        <v>157</v>
      </c>
      <c r="W87" s="25" t="s">
        <v>183</v>
      </c>
      <c r="X87" s="20" t="s">
        <v>3</v>
      </c>
      <c r="Y87" s="20" t="s">
        <v>3</v>
      </c>
      <c r="Z87" s="20" t="s">
        <v>3</v>
      </c>
      <c r="AA87" s="25" t="s">
        <v>138</v>
      </c>
      <c r="AB87" s="25" t="s">
        <v>134</v>
      </c>
      <c r="AC87" t="str">
        <f>VLOOKUP(Tabla32[[#This Row],[Perspectiva]],Datos!$F$1:$G$4,2,FALSE)</f>
        <v>DO</v>
      </c>
      <c r="AD87" t="str">
        <f>VLOOKUP(Tabla32[[#This Row],[Objetivo Estratégico ]],Datos!$M$1:$N$23,2,FALSE)</f>
        <v>Objetivo6</v>
      </c>
      <c r="AE87" t="str">
        <f>VLOOKUP(Tabla32[[#This Row],[Iniciativa estratégica]],Datos!$O$1:$P$23,2,FALSE)</f>
        <v>Iniciativa11</v>
      </c>
    </row>
    <row r="88" spans="1:31" ht="114">
      <c r="A88" s="31" t="s">
        <v>776</v>
      </c>
      <c r="B88" s="36" t="s">
        <v>171</v>
      </c>
      <c r="C88" s="20" t="s">
        <v>17</v>
      </c>
      <c r="D88" s="20" t="s">
        <v>33</v>
      </c>
      <c r="E88" s="20" t="s">
        <v>72</v>
      </c>
      <c r="F88" s="20" t="s">
        <v>586</v>
      </c>
      <c r="G88" s="18" t="s">
        <v>777</v>
      </c>
      <c r="H88" s="20" t="s">
        <v>147</v>
      </c>
      <c r="I88" s="21">
        <v>45292</v>
      </c>
      <c r="J88" s="21">
        <v>45596</v>
      </c>
      <c r="K88" s="24" t="s">
        <v>778</v>
      </c>
      <c r="L88" s="21"/>
      <c r="M88" s="42">
        <v>0.25</v>
      </c>
      <c r="N88" s="42"/>
      <c r="O88" s="42">
        <v>0.5</v>
      </c>
      <c r="P88" s="42"/>
      <c r="Q88" s="42">
        <v>0.75</v>
      </c>
      <c r="R88" s="42"/>
      <c r="S88" s="42">
        <v>1</v>
      </c>
      <c r="T88" s="42"/>
      <c r="U88" s="42" t="s">
        <v>634</v>
      </c>
      <c r="V88" s="25" t="s">
        <v>157</v>
      </c>
      <c r="W88" s="25" t="s">
        <v>183</v>
      </c>
      <c r="X88" s="20" t="s">
        <v>3</v>
      </c>
      <c r="Y88" s="20" t="s">
        <v>3</v>
      </c>
      <c r="Z88" s="20" t="s">
        <v>3</v>
      </c>
      <c r="AA88" s="25" t="s">
        <v>138</v>
      </c>
      <c r="AB88" s="25" t="s">
        <v>134</v>
      </c>
      <c r="AC88" t="str">
        <f>VLOOKUP(Tabla32[[#This Row],[Perspectiva]],Datos!$F$1:$G$4,2,FALSE)</f>
        <v>DO</v>
      </c>
      <c r="AD88" t="str">
        <f>VLOOKUP(Tabla32[[#This Row],[Objetivo Estratégico ]],Datos!$M$1:$N$23,2,FALSE)</f>
        <v>Objetivo6</v>
      </c>
      <c r="AE88" t="str">
        <f>VLOOKUP(Tabla32[[#This Row],[Iniciativa estratégica]],Datos!$O$1:$P$23,2,FALSE)</f>
        <v>Iniciativa11</v>
      </c>
    </row>
    <row r="89" spans="1:31" ht="99.75">
      <c r="A89" s="31" t="s">
        <v>779</v>
      </c>
      <c r="B89" s="36" t="s">
        <v>171</v>
      </c>
      <c r="C89" s="20" t="s">
        <v>17</v>
      </c>
      <c r="D89" s="20" t="s">
        <v>33</v>
      </c>
      <c r="E89" s="20" t="s">
        <v>72</v>
      </c>
      <c r="F89" s="20" t="s">
        <v>586</v>
      </c>
      <c r="G89" s="45" t="s">
        <v>780</v>
      </c>
      <c r="H89" s="20" t="s">
        <v>147</v>
      </c>
      <c r="I89" s="21">
        <v>45292</v>
      </c>
      <c r="J89" s="21">
        <v>45656</v>
      </c>
      <c r="K89" s="24" t="s">
        <v>781</v>
      </c>
      <c r="L89" s="21"/>
      <c r="M89" s="40">
        <v>0</v>
      </c>
      <c r="N89" s="40"/>
      <c r="O89" s="40">
        <v>0</v>
      </c>
      <c r="P89" s="40"/>
      <c r="Q89" s="40">
        <v>0</v>
      </c>
      <c r="R89" s="40"/>
      <c r="S89" s="40">
        <v>0</v>
      </c>
      <c r="T89" s="40"/>
      <c r="U89" s="40" t="s">
        <v>706</v>
      </c>
      <c r="V89" s="25" t="s">
        <v>157</v>
      </c>
      <c r="W89" s="25" t="s">
        <v>183</v>
      </c>
      <c r="X89" s="20" t="s">
        <v>3</v>
      </c>
      <c r="Y89" s="20" t="s">
        <v>3</v>
      </c>
      <c r="Z89" s="20" t="s">
        <v>3</v>
      </c>
      <c r="AA89" s="25" t="s">
        <v>138</v>
      </c>
      <c r="AB89" s="25" t="s">
        <v>134</v>
      </c>
      <c r="AC89" t="str">
        <f>VLOOKUP(Tabla32[[#This Row],[Perspectiva]],Datos!$F$1:$G$4,2,FALSE)</f>
        <v>DO</v>
      </c>
      <c r="AD89" t="str">
        <f>VLOOKUP(Tabla32[[#This Row],[Objetivo Estratégico ]],Datos!$M$1:$N$23,2,FALSE)</f>
        <v>Objetivo6</v>
      </c>
      <c r="AE89" t="str">
        <f>VLOOKUP(Tabla32[[#This Row],[Iniciativa estratégica]],Datos!$O$1:$P$23,2,FALSE)</f>
        <v>Iniciativa11</v>
      </c>
    </row>
    <row r="90" spans="1:31" ht="114">
      <c r="A90" s="31" t="s">
        <v>782</v>
      </c>
      <c r="B90" s="36" t="s">
        <v>171</v>
      </c>
      <c r="C90" s="20" t="s">
        <v>17</v>
      </c>
      <c r="D90" s="20" t="s">
        <v>33</v>
      </c>
      <c r="E90" s="20" t="s">
        <v>72</v>
      </c>
      <c r="F90" s="20" t="s">
        <v>586</v>
      </c>
      <c r="G90" s="45" t="s">
        <v>783</v>
      </c>
      <c r="H90" s="20" t="s">
        <v>147</v>
      </c>
      <c r="I90" s="21">
        <v>45292</v>
      </c>
      <c r="J90" s="21">
        <v>45626</v>
      </c>
      <c r="K90" s="24" t="s">
        <v>784</v>
      </c>
      <c r="L90" s="21"/>
      <c r="M90" s="40">
        <v>0</v>
      </c>
      <c r="N90" s="40"/>
      <c r="O90" s="40">
        <v>0</v>
      </c>
      <c r="P90" s="40"/>
      <c r="Q90" s="40">
        <v>0</v>
      </c>
      <c r="R90" s="40"/>
      <c r="S90" s="40">
        <v>0</v>
      </c>
      <c r="T90" s="40"/>
      <c r="U90" s="40" t="s">
        <v>706</v>
      </c>
      <c r="V90" s="25" t="s">
        <v>157</v>
      </c>
      <c r="W90" s="25" t="s">
        <v>183</v>
      </c>
      <c r="X90" s="20" t="s">
        <v>3</v>
      </c>
      <c r="Y90" s="20" t="s">
        <v>3</v>
      </c>
      <c r="Z90" s="20" t="s">
        <v>3</v>
      </c>
      <c r="AA90" s="25" t="s">
        <v>138</v>
      </c>
      <c r="AB90" s="25" t="s">
        <v>134</v>
      </c>
      <c r="AC90" t="str">
        <f>VLOOKUP(Tabla32[[#This Row],[Perspectiva]],Datos!$F$1:$G$4,2,FALSE)</f>
        <v>DO</v>
      </c>
      <c r="AD90" t="str">
        <f>VLOOKUP(Tabla32[[#This Row],[Objetivo Estratégico ]],Datos!$M$1:$N$23,2,FALSE)</f>
        <v>Objetivo6</v>
      </c>
      <c r="AE90" t="str">
        <f>VLOOKUP(Tabla32[[#This Row],[Iniciativa estratégica]],Datos!$O$1:$P$23,2,FALSE)</f>
        <v>Iniciativa11</v>
      </c>
    </row>
    <row r="91" spans="1:31" ht="156.75">
      <c r="A91" s="31" t="s">
        <v>785</v>
      </c>
      <c r="B91" s="36" t="s">
        <v>168</v>
      </c>
      <c r="C91" s="20" t="s">
        <v>17</v>
      </c>
      <c r="D91" s="20" t="s">
        <v>33</v>
      </c>
      <c r="E91" s="20" t="s">
        <v>72</v>
      </c>
      <c r="F91" s="20" t="s">
        <v>586</v>
      </c>
      <c r="G91" s="18" t="s">
        <v>786</v>
      </c>
      <c r="H91" s="25" t="s">
        <v>160</v>
      </c>
      <c r="I91" s="21">
        <v>45292</v>
      </c>
      <c r="J91" s="21">
        <v>45473</v>
      </c>
      <c r="K91" s="24" t="s">
        <v>787</v>
      </c>
      <c r="L91" s="21"/>
      <c r="M91" s="40">
        <v>0.25</v>
      </c>
      <c r="N91" s="40"/>
      <c r="O91" s="40">
        <v>0.5</v>
      </c>
      <c r="P91" s="40"/>
      <c r="Q91" s="40">
        <v>0.75</v>
      </c>
      <c r="R91" s="40"/>
      <c r="S91" s="40">
        <v>1</v>
      </c>
      <c r="T91" s="40"/>
      <c r="U91" s="40" t="s">
        <v>659</v>
      </c>
      <c r="V91" s="25" t="s">
        <v>157</v>
      </c>
      <c r="W91" s="25" t="s">
        <v>183</v>
      </c>
      <c r="X91" s="20" t="s">
        <v>3</v>
      </c>
      <c r="Y91" s="20" t="s">
        <v>3</v>
      </c>
      <c r="Z91" s="20" t="s">
        <v>3</v>
      </c>
      <c r="AA91" s="25" t="s">
        <v>138</v>
      </c>
      <c r="AB91" s="25" t="s">
        <v>134</v>
      </c>
      <c r="AC91" t="str">
        <f>VLOOKUP(Tabla32[[#This Row],[Perspectiva]],Datos!$F$1:$G$4,2,FALSE)</f>
        <v>DO</v>
      </c>
      <c r="AD91" t="str">
        <f>VLOOKUP(Tabla32[[#This Row],[Objetivo Estratégico ]],Datos!$M$1:$N$23,2,FALSE)</f>
        <v>Objetivo6</v>
      </c>
      <c r="AE91" t="str">
        <f>VLOOKUP(Tabla32[[#This Row],[Iniciativa estratégica]],Datos!$O$1:$P$23,2,FALSE)</f>
        <v>Iniciativa11</v>
      </c>
    </row>
    <row r="92" spans="1:31" ht="71.25">
      <c r="A92" s="31" t="s">
        <v>788</v>
      </c>
      <c r="B92" s="36" t="s">
        <v>168</v>
      </c>
      <c r="C92" s="20" t="s">
        <v>17</v>
      </c>
      <c r="D92" s="20" t="s">
        <v>33</v>
      </c>
      <c r="E92" s="20" t="s">
        <v>72</v>
      </c>
      <c r="F92" s="20" t="s">
        <v>586</v>
      </c>
      <c r="G92" s="45" t="s">
        <v>789</v>
      </c>
      <c r="H92" s="25" t="s">
        <v>160</v>
      </c>
      <c r="I92" s="21">
        <v>45292</v>
      </c>
      <c r="J92" s="21">
        <v>45443</v>
      </c>
      <c r="K92" s="24" t="s">
        <v>790</v>
      </c>
      <c r="L92" s="21"/>
      <c r="M92" s="40">
        <v>0</v>
      </c>
      <c r="N92" s="40"/>
      <c r="O92" s="40">
        <v>0</v>
      </c>
      <c r="P92" s="40"/>
      <c r="Q92" s="40">
        <v>0</v>
      </c>
      <c r="R92" s="40"/>
      <c r="S92" s="40">
        <v>0</v>
      </c>
      <c r="T92" s="40"/>
      <c r="U92" s="40" t="s">
        <v>706</v>
      </c>
      <c r="V92" s="25" t="s">
        <v>157</v>
      </c>
      <c r="W92" s="25" t="s">
        <v>183</v>
      </c>
      <c r="X92" s="20" t="s">
        <v>3</v>
      </c>
      <c r="Y92" s="20" t="s">
        <v>3</v>
      </c>
      <c r="Z92" s="20" t="s">
        <v>3</v>
      </c>
      <c r="AA92" s="25" t="s">
        <v>138</v>
      </c>
      <c r="AB92" s="25" t="s">
        <v>134</v>
      </c>
      <c r="AC92" t="str">
        <f>VLOOKUP(Tabla32[[#This Row],[Perspectiva]],Datos!$F$1:$G$4,2,FALSE)</f>
        <v>DO</v>
      </c>
      <c r="AD92" t="str">
        <f>VLOOKUP(Tabla32[[#This Row],[Objetivo Estratégico ]],Datos!$M$1:$N$23,2,FALSE)</f>
        <v>Objetivo6</v>
      </c>
      <c r="AE92" t="str">
        <f>VLOOKUP(Tabla32[[#This Row],[Iniciativa estratégica]],Datos!$O$1:$P$23,2,FALSE)</f>
        <v>Iniciativa11</v>
      </c>
    </row>
    <row r="93" spans="1:31" ht="85.5">
      <c r="A93" s="31" t="s">
        <v>791</v>
      </c>
      <c r="B93" s="36" t="s">
        <v>168</v>
      </c>
      <c r="C93" s="20" t="s">
        <v>17</v>
      </c>
      <c r="D93" s="20" t="s">
        <v>33</v>
      </c>
      <c r="E93" s="20" t="s">
        <v>72</v>
      </c>
      <c r="F93" s="20" t="s">
        <v>586</v>
      </c>
      <c r="G93" s="45" t="s">
        <v>792</v>
      </c>
      <c r="H93" s="25" t="s">
        <v>160</v>
      </c>
      <c r="I93" s="21">
        <v>45292</v>
      </c>
      <c r="J93" s="21">
        <v>45626</v>
      </c>
      <c r="K93" s="24" t="s">
        <v>793</v>
      </c>
      <c r="L93" s="21"/>
      <c r="M93" s="40">
        <v>0</v>
      </c>
      <c r="N93" s="40"/>
      <c r="O93" s="40">
        <v>0</v>
      </c>
      <c r="P93" s="40"/>
      <c r="Q93" s="40">
        <v>0</v>
      </c>
      <c r="R93" s="40"/>
      <c r="S93" s="40">
        <v>0</v>
      </c>
      <c r="T93" s="40"/>
      <c r="U93" s="40" t="s">
        <v>706</v>
      </c>
      <c r="V93" s="25" t="s">
        <v>157</v>
      </c>
      <c r="W93" s="25" t="s">
        <v>183</v>
      </c>
      <c r="X93" s="20" t="s">
        <v>3</v>
      </c>
      <c r="Y93" s="20" t="s">
        <v>3</v>
      </c>
      <c r="Z93" s="20" t="s">
        <v>3</v>
      </c>
      <c r="AA93" s="25" t="s">
        <v>138</v>
      </c>
      <c r="AB93" s="25" t="s">
        <v>134</v>
      </c>
      <c r="AC93" t="str">
        <f>VLOOKUP(Tabla32[[#This Row],[Perspectiva]],Datos!$F$1:$G$4,2,FALSE)</f>
        <v>DO</v>
      </c>
      <c r="AD93" t="str">
        <f>VLOOKUP(Tabla32[[#This Row],[Objetivo Estratégico ]],Datos!$M$1:$N$23,2,FALSE)</f>
        <v>Objetivo6</v>
      </c>
      <c r="AE93" t="str">
        <f>VLOOKUP(Tabla32[[#This Row],[Iniciativa estratégica]],Datos!$O$1:$P$23,2,FALSE)</f>
        <v>Iniciativa11</v>
      </c>
    </row>
    <row r="94" spans="1:31" ht="71.25">
      <c r="A94" s="31" t="s">
        <v>794</v>
      </c>
      <c r="B94" s="36" t="s">
        <v>168</v>
      </c>
      <c r="C94" s="20" t="s">
        <v>17</v>
      </c>
      <c r="D94" s="20" t="s">
        <v>33</v>
      </c>
      <c r="E94" s="20" t="s">
        <v>72</v>
      </c>
      <c r="F94" s="20" t="s">
        <v>586</v>
      </c>
      <c r="G94" s="45" t="s">
        <v>795</v>
      </c>
      <c r="H94" s="25" t="s">
        <v>160</v>
      </c>
      <c r="I94" s="21">
        <v>45292</v>
      </c>
      <c r="J94" s="21">
        <v>45596</v>
      </c>
      <c r="K94" s="24" t="s">
        <v>796</v>
      </c>
      <c r="L94" s="21"/>
      <c r="M94" s="40">
        <v>0</v>
      </c>
      <c r="N94" s="40"/>
      <c r="O94" s="40">
        <v>0</v>
      </c>
      <c r="P94" s="40"/>
      <c r="Q94" s="40">
        <v>0</v>
      </c>
      <c r="R94" s="40"/>
      <c r="S94" s="40">
        <v>0</v>
      </c>
      <c r="T94" s="40"/>
      <c r="U94" s="40" t="s">
        <v>706</v>
      </c>
      <c r="V94" s="25" t="s">
        <v>157</v>
      </c>
      <c r="W94" s="25" t="s">
        <v>183</v>
      </c>
      <c r="X94" s="20" t="s">
        <v>3</v>
      </c>
      <c r="Y94" s="20" t="s">
        <v>3</v>
      </c>
      <c r="Z94" s="20" t="s">
        <v>3</v>
      </c>
      <c r="AA94" s="25" t="s">
        <v>138</v>
      </c>
      <c r="AB94" s="25" t="s">
        <v>134</v>
      </c>
      <c r="AC94" t="str">
        <f>VLOOKUP(Tabla32[[#This Row],[Perspectiva]],Datos!$F$1:$G$4,2,FALSE)</f>
        <v>DO</v>
      </c>
      <c r="AD94" t="str">
        <f>VLOOKUP(Tabla32[[#This Row],[Objetivo Estratégico ]],Datos!$M$1:$N$23,2,FALSE)</f>
        <v>Objetivo6</v>
      </c>
      <c r="AE94" t="str">
        <f>VLOOKUP(Tabla32[[#This Row],[Iniciativa estratégica]],Datos!$O$1:$P$23,2,FALSE)</f>
        <v>Iniciativa11</v>
      </c>
    </row>
    <row r="95" spans="1:31" ht="71.25">
      <c r="A95" s="31" t="s">
        <v>797</v>
      </c>
      <c r="B95" s="36" t="s">
        <v>168</v>
      </c>
      <c r="C95" s="20" t="s">
        <v>17</v>
      </c>
      <c r="D95" s="20" t="s">
        <v>33</v>
      </c>
      <c r="E95" s="20" t="s">
        <v>72</v>
      </c>
      <c r="F95" s="20" t="s">
        <v>586</v>
      </c>
      <c r="G95" s="45" t="s">
        <v>798</v>
      </c>
      <c r="H95" s="25" t="s">
        <v>160</v>
      </c>
      <c r="I95" s="21">
        <v>45292</v>
      </c>
      <c r="J95" s="21">
        <v>45626</v>
      </c>
      <c r="K95" s="24" t="s">
        <v>799</v>
      </c>
      <c r="L95" s="21"/>
      <c r="M95" s="40">
        <v>0</v>
      </c>
      <c r="N95" s="40"/>
      <c r="O95" s="40">
        <v>0</v>
      </c>
      <c r="P95" s="40"/>
      <c r="Q95" s="40">
        <v>0</v>
      </c>
      <c r="R95" s="40"/>
      <c r="S95" s="40">
        <v>0</v>
      </c>
      <c r="T95" s="40"/>
      <c r="U95" s="40" t="s">
        <v>706</v>
      </c>
      <c r="V95" s="25" t="s">
        <v>157</v>
      </c>
      <c r="W95" s="25" t="s">
        <v>183</v>
      </c>
      <c r="X95" s="20" t="s">
        <v>3</v>
      </c>
      <c r="Y95" s="20" t="s">
        <v>3</v>
      </c>
      <c r="Z95" s="20" t="s">
        <v>3</v>
      </c>
      <c r="AA95" s="25" t="s">
        <v>138</v>
      </c>
      <c r="AB95" s="25" t="s">
        <v>134</v>
      </c>
      <c r="AC95" t="str">
        <f>VLOOKUP(Tabla32[[#This Row],[Perspectiva]],Datos!$F$1:$G$4,2,FALSE)</f>
        <v>DO</v>
      </c>
      <c r="AD95" t="str">
        <f>VLOOKUP(Tabla32[[#This Row],[Objetivo Estratégico ]],Datos!$M$1:$N$23,2,FALSE)</f>
        <v>Objetivo6</v>
      </c>
      <c r="AE95" t="str">
        <f>VLOOKUP(Tabla32[[#This Row],[Iniciativa estratégica]],Datos!$O$1:$P$23,2,FALSE)</f>
        <v>Iniciativa11</v>
      </c>
    </row>
    <row r="96" spans="1:31" ht="71.25">
      <c r="A96" s="31" t="s">
        <v>800</v>
      </c>
      <c r="B96" s="36" t="s">
        <v>168</v>
      </c>
      <c r="C96" s="20" t="s">
        <v>17</v>
      </c>
      <c r="D96" s="20" t="s">
        <v>33</v>
      </c>
      <c r="E96" s="20" t="s">
        <v>72</v>
      </c>
      <c r="F96" s="20" t="s">
        <v>586</v>
      </c>
      <c r="G96" s="18" t="s">
        <v>801</v>
      </c>
      <c r="H96" s="25" t="s">
        <v>160</v>
      </c>
      <c r="I96" s="21">
        <v>45292</v>
      </c>
      <c r="J96" s="21">
        <v>45382</v>
      </c>
      <c r="K96" s="24" t="s">
        <v>802</v>
      </c>
      <c r="L96" s="21"/>
      <c r="M96" s="40">
        <v>0.5</v>
      </c>
      <c r="N96" s="40"/>
      <c r="O96" s="40">
        <v>1</v>
      </c>
      <c r="P96" s="40"/>
      <c r="Q96" s="40">
        <v>0</v>
      </c>
      <c r="R96" s="40"/>
      <c r="S96" s="40">
        <v>0</v>
      </c>
      <c r="T96" s="40"/>
      <c r="U96" s="40" t="s">
        <v>659</v>
      </c>
      <c r="V96" s="25" t="s">
        <v>157</v>
      </c>
      <c r="W96" s="25" t="s">
        <v>183</v>
      </c>
      <c r="X96" s="20" t="s">
        <v>3</v>
      </c>
      <c r="Y96" s="20" t="s">
        <v>3</v>
      </c>
      <c r="Z96" s="20" t="s">
        <v>3</v>
      </c>
      <c r="AA96" s="25" t="s">
        <v>138</v>
      </c>
      <c r="AB96" s="25" t="s">
        <v>129</v>
      </c>
      <c r="AC96" t="str">
        <f>VLOOKUP(Tabla32[[#This Row],[Perspectiva]],Datos!$F$1:$G$4,2,FALSE)</f>
        <v>DO</v>
      </c>
      <c r="AD96" t="str">
        <f>VLOOKUP(Tabla32[[#This Row],[Objetivo Estratégico ]],Datos!$M$1:$N$23,2,FALSE)</f>
        <v>Objetivo6</v>
      </c>
      <c r="AE96" t="str">
        <f>VLOOKUP(Tabla32[[#This Row],[Iniciativa estratégica]],Datos!$O$1:$P$23,2,FALSE)</f>
        <v>Iniciativa11</v>
      </c>
    </row>
    <row r="97" spans="1:31" ht="71.25">
      <c r="A97" s="31" t="s">
        <v>803</v>
      </c>
      <c r="B97" s="36" t="s">
        <v>168</v>
      </c>
      <c r="C97" s="20" t="s">
        <v>17</v>
      </c>
      <c r="D97" s="20" t="s">
        <v>33</v>
      </c>
      <c r="E97" s="20" t="s">
        <v>72</v>
      </c>
      <c r="F97" s="20" t="s">
        <v>586</v>
      </c>
      <c r="G97" s="45" t="s">
        <v>804</v>
      </c>
      <c r="H97" s="25" t="s">
        <v>160</v>
      </c>
      <c r="I97" s="21">
        <v>45383</v>
      </c>
      <c r="J97" s="21">
        <v>45473</v>
      </c>
      <c r="K97" s="24" t="s">
        <v>805</v>
      </c>
      <c r="L97" s="21"/>
      <c r="M97" s="40">
        <v>0</v>
      </c>
      <c r="N97" s="40"/>
      <c r="O97" s="40">
        <v>0</v>
      </c>
      <c r="P97" s="40"/>
      <c r="Q97" s="40">
        <v>0</v>
      </c>
      <c r="R97" s="40"/>
      <c r="S97" s="40">
        <v>0</v>
      </c>
      <c r="T97" s="40"/>
      <c r="U97" s="40" t="s">
        <v>706</v>
      </c>
      <c r="V97" s="25" t="s">
        <v>157</v>
      </c>
      <c r="W97" s="25" t="s">
        <v>183</v>
      </c>
      <c r="X97" s="20" t="s">
        <v>3</v>
      </c>
      <c r="Y97" s="20" t="s">
        <v>3</v>
      </c>
      <c r="Z97" s="20" t="s">
        <v>3</v>
      </c>
      <c r="AA97" s="25" t="s">
        <v>138</v>
      </c>
      <c r="AB97" s="25" t="s">
        <v>129</v>
      </c>
      <c r="AC97" t="str">
        <f>VLOOKUP(Tabla32[[#This Row],[Perspectiva]],Datos!$F$1:$G$4,2,FALSE)</f>
        <v>DO</v>
      </c>
      <c r="AD97" t="str">
        <f>VLOOKUP(Tabla32[[#This Row],[Objetivo Estratégico ]],Datos!$M$1:$N$23,2,FALSE)</f>
        <v>Objetivo6</v>
      </c>
      <c r="AE97" t="str">
        <f>VLOOKUP(Tabla32[[#This Row],[Iniciativa estratégica]],Datos!$O$1:$P$23,2,FALSE)</f>
        <v>Iniciativa11</v>
      </c>
    </row>
    <row r="98" spans="1:31" ht="71.25">
      <c r="A98" s="31" t="s">
        <v>806</v>
      </c>
      <c r="B98" s="36" t="s">
        <v>168</v>
      </c>
      <c r="C98" s="20" t="s">
        <v>17</v>
      </c>
      <c r="D98" s="20" t="s">
        <v>33</v>
      </c>
      <c r="E98" s="20" t="s">
        <v>72</v>
      </c>
      <c r="F98" s="20" t="s">
        <v>586</v>
      </c>
      <c r="G98" s="18" t="s">
        <v>807</v>
      </c>
      <c r="H98" s="25" t="s">
        <v>160</v>
      </c>
      <c r="I98" s="21">
        <v>45292</v>
      </c>
      <c r="J98" s="21">
        <v>45382</v>
      </c>
      <c r="K98" s="24" t="s">
        <v>808</v>
      </c>
      <c r="L98" s="21"/>
      <c r="M98" s="40">
        <v>1</v>
      </c>
      <c r="N98" s="40"/>
      <c r="O98" s="40">
        <v>0</v>
      </c>
      <c r="P98" s="40"/>
      <c r="Q98" s="40">
        <v>0</v>
      </c>
      <c r="R98" s="40"/>
      <c r="S98" s="40">
        <v>0</v>
      </c>
      <c r="T98" s="40"/>
      <c r="U98" s="40" t="s">
        <v>659</v>
      </c>
      <c r="V98" s="25" t="s">
        <v>148</v>
      </c>
      <c r="W98" s="25" t="s">
        <v>183</v>
      </c>
      <c r="X98" s="25" t="s">
        <v>184</v>
      </c>
      <c r="Y98" s="25"/>
      <c r="Z98" s="25" t="s">
        <v>70</v>
      </c>
      <c r="AA98" s="25" t="s">
        <v>128</v>
      </c>
      <c r="AB98" s="20" t="s">
        <v>250</v>
      </c>
      <c r="AC98" t="str">
        <f>VLOOKUP(Tabla32[[#This Row],[Perspectiva]],Datos!$F$1:$G$4,2,FALSE)</f>
        <v>DO</v>
      </c>
      <c r="AD98" t="str">
        <f>VLOOKUP(Tabla32[[#This Row],[Objetivo Estratégico ]],Datos!$M$1:$N$23,2,FALSE)</f>
        <v>Objetivo6</v>
      </c>
      <c r="AE98" t="str">
        <f>VLOOKUP(Tabla32[[#This Row],[Iniciativa estratégica]],Datos!$O$1:$P$23,2,FALSE)</f>
        <v>Iniciativa11</v>
      </c>
    </row>
    <row r="99" spans="1:31" ht="71.25">
      <c r="A99" s="31" t="s">
        <v>809</v>
      </c>
      <c r="B99" s="36" t="s">
        <v>168</v>
      </c>
      <c r="C99" s="20" t="s">
        <v>17</v>
      </c>
      <c r="D99" s="20" t="s">
        <v>33</v>
      </c>
      <c r="E99" s="20" t="s">
        <v>72</v>
      </c>
      <c r="F99" s="20" t="s">
        <v>586</v>
      </c>
      <c r="G99" s="18" t="s">
        <v>810</v>
      </c>
      <c r="H99" s="25" t="s">
        <v>160</v>
      </c>
      <c r="I99" s="21">
        <v>45292</v>
      </c>
      <c r="J99" s="21">
        <v>45382</v>
      </c>
      <c r="K99" s="24" t="s">
        <v>811</v>
      </c>
      <c r="L99" s="21"/>
      <c r="M99" s="40">
        <v>1</v>
      </c>
      <c r="N99" s="40"/>
      <c r="O99" s="40">
        <v>0</v>
      </c>
      <c r="P99" s="40"/>
      <c r="Q99" s="40">
        <v>0</v>
      </c>
      <c r="R99" s="40"/>
      <c r="S99" s="40">
        <v>0</v>
      </c>
      <c r="T99" s="40"/>
      <c r="U99" s="40" t="s">
        <v>659</v>
      </c>
      <c r="V99" s="25" t="s">
        <v>148</v>
      </c>
      <c r="W99" s="25" t="s">
        <v>183</v>
      </c>
      <c r="X99" s="20" t="s">
        <v>3</v>
      </c>
      <c r="Y99" s="20" t="s">
        <v>3</v>
      </c>
      <c r="Z99" s="25" t="s">
        <v>70</v>
      </c>
      <c r="AA99" s="25" t="s">
        <v>128</v>
      </c>
      <c r="AB99" s="20" t="s">
        <v>250</v>
      </c>
      <c r="AC99" t="str">
        <f>VLOOKUP(Tabla32[[#This Row],[Perspectiva]],Datos!$F$1:$G$4,2,FALSE)</f>
        <v>DO</v>
      </c>
      <c r="AD99" t="str">
        <f>VLOOKUP(Tabla32[[#This Row],[Objetivo Estratégico ]],Datos!$M$1:$N$23,2,FALSE)</f>
        <v>Objetivo6</v>
      </c>
      <c r="AE99" t="str">
        <f>VLOOKUP(Tabla32[[#This Row],[Iniciativa estratégica]],Datos!$O$1:$P$23,2,FALSE)</f>
        <v>Iniciativa11</v>
      </c>
    </row>
    <row r="100" spans="1:31" ht="71.25">
      <c r="A100" s="31" t="s">
        <v>812</v>
      </c>
      <c r="B100" s="36" t="s">
        <v>168</v>
      </c>
      <c r="C100" s="20" t="s">
        <v>17</v>
      </c>
      <c r="D100" s="20" t="s">
        <v>33</v>
      </c>
      <c r="E100" s="20" t="s">
        <v>72</v>
      </c>
      <c r="F100" s="20" t="s">
        <v>586</v>
      </c>
      <c r="G100" s="18" t="s">
        <v>813</v>
      </c>
      <c r="H100" s="25" t="s">
        <v>160</v>
      </c>
      <c r="I100" s="21">
        <v>45292</v>
      </c>
      <c r="J100" s="21">
        <v>45382</v>
      </c>
      <c r="K100" s="24" t="s">
        <v>814</v>
      </c>
      <c r="L100" s="21"/>
      <c r="M100" s="40">
        <v>1</v>
      </c>
      <c r="N100" s="40"/>
      <c r="O100" s="40">
        <v>0</v>
      </c>
      <c r="P100" s="40"/>
      <c r="Q100" s="40">
        <v>0</v>
      </c>
      <c r="R100" s="40"/>
      <c r="S100" s="40">
        <v>0</v>
      </c>
      <c r="T100" s="40"/>
      <c r="U100" s="40" t="s">
        <v>659</v>
      </c>
      <c r="V100" s="25" t="s">
        <v>148</v>
      </c>
      <c r="W100" s="25" t="s">
        <v>183</v>
      </c>
      <c r="X100" s="20" t="s">
        <v>3</v>
      </c>
      <c r="Y100" s="20" t="s">
        <v>3</v>
      </c>
      <c r="Z100" s="25" t="s">
        <v>70</v>
      </c>
      <c r="AA100" s="25" t="s">
        <v>128</v>
      </c>
      <c r="AB100" s="20" t="s">
        <v>250</v>
      </c>
      <c r="AC100" t="str">
        <f>VLOOKUP(Tabla32[[#This Row],[Perspectiva]],Datos!$F$1:$G$4,2,FALSE)</f>
        <v>DO</v>
      </c>
      <c r="AD100" t="str">
        <f>VLOOKUP(Tabla32[[#This Row],[Objetivo Estratégico ]],Datos!$M$1:$N$23,2,FALSE)</f>
        <v>Objetivo6</v>
      </c>
      <c r="AE100" t="str">
        <f>VLOOKUP(Tabla32[[#This Row],[Iniciativa estratégica]],Datos!$O$1:$P$23,2,FALSE)</f>
        <v>Iniciativa11</v>
      </c>
    </row>
    <row r="101" spans="1:31" ht="71.25">
      <c r="A101" s="31" t="s">
        <v>815</v>
      </c>
      <c r="B101" s="36" t="s">
        <v>168</v>
      </c>
      <c r="C101" s="20" t="s">
        <v>17</v>
      </c>
      <c r="D101" s="20" t="s">
        <v>33</v>
      </c>
      <c r="E101" s="20" t="s">
        <v>72</v>
      </c>
      <c r="F101" s="20" t="s">
        <v>586</v>
      </c>
      <c r="G101" s="18" t="s">
        <v>816</v>
      </c>
      <c r="H101" s="25" t="s">
        <v>160</v>
      </c>
      <c r="I101" s="21">
        <v>45383</v>
      </c>
      <c r="J101" s="21">
        <v>45473</v>
      </c>
      <c r="K101" s="24" t="s">
        <v>817</v>
      </c>
      <c r="L101" s="21"/>
      <c r="M101" s="40">
        <v>0</v>
      </c>
      <c r="N101" s="40"/>
      <c r="O101" s="40">
        <v>0.33</v>
      </c>
      <c r="P101" s="40"/>
      <c r="Q101" s="40">
        <v>0.33</v>
      </c>
      <c r="R101" s="40"/>
      <c r="S101" s="40">
        <v>0.33</v>
      </c>
      <c r="T101" s="40"/>
      <c r="U101" s="40" t="s">
        <v>659</v>
      </c>
      <c r="V101" s="25" t="s">
        <v>148</v>
      </c>
      <c r="W101" s="25" t="s">
        <v>183</v>
      </c>
      <c r="X101" s="20" t="s">
        <v>3</v>
      </c>
      <c r="Y101" s="20" t="s">
        <v>3</v>
      </c>
      <c r="Z101" s="25" t="s">
        <v>70</v>
      </c>
      <c r="AA101" s="25" t="s">
        <v>128</v>
      </c>
      <c r="AB101" s="20" t="s">
        <v>250</v>
      </c>
      <c r="AC101" t="str">
        <f>VLOOKUP(Tabla32[[#This Row],[Perspectiva]],Datos!$F$1:$G$4,2,FALSE)</f>
        <v>DO</v>
      </c>
      <c r="AD101" t="str">
        <f>VLOOKUP(Tabla32[[#This Row],[Objetivo Estratégico ]],Datos!$M$1:$N$23,2,FALSE)</f>
        <v>Objetivo6</v>
      </c>
      <c r="AE101" t="str">
        <f>VLOOKUP(Tabla32[[#This Row],[Iniciativa estratégica]],Datos!$O$1:$P$23,2,FALSE)</f>
        <v>Iniciativa11</v>
      </c>
    </row>
    <row r="102" spans="1:31" ht="71.25">
      <c r="A102" s="31" t="s">
        <v>818</v>
      </c>
      <c r="B102" s="36" t="s">
        <v>168</v>
      </c>
      <c r="C102" s="20" t="s">
        <v>17</v>
      </c>
      <c r="D102" s="20" t="s">
        <v>33</v>
      </c>
      <c r="E102" s="20" t="s">
        <v>72</v>
      </c>
      <c r="F102" s="20" t="s">
        <v>586</v>
      </c>
      <c r="G102" s="45" t="s">
        <v>819</v>
      </c>
      <c r="H102" s="25" t="s">
        <v>160</v>
      </c>
      <c r="I102" s="21">
        <v>45474</v>
      </c>
      <c r="J102" s="21">
        <v>45565</v>
      </c>
      <c r="K102" s="24" t="s">
        <v>817</v>
      </c>
      <c r="L102" s="21"/>
      <c r="M102" s="40">
        <v>0</v>
      </c>
      <c r="N102" s="40"/>
      <c r="O102" s="40">
        <v>0</v>
      </c>
      <c r="P102" s="40"/>
      <c r="Q102" s="40">
        <v>0</v>
      </c>
      <c r="R102" s="40"/>
      <c r="S102" s="40">
        <v>0</v>
      </c>
      <c r="T102" s="40"/>
      <c r="U102" s="40" t="s">
        <v>706</v>
      </c>
      <c r="V102" s="25" t="s">
        <v>148</v>
      </c>
      <c r="W102" s="25" t="s">
        <v>183</v>
      </c>
      <c r="X102" s="20" t="s">
        <v>3</v>
      </c>
      <c r="Y102" s="20" t="s">
        <v>3</v>
      </c>
      <c r="Z102" s="25" t="s">
        <v>70</v>
      </c>
      <c r="AA102" s="25" t="s">
        <v>128</v>
      </c>
      <c r="AB102" s="20" t="s">
        <v>250</v>
      </c>
      <c r="AC102" t="str">
        <f>VLOOKUP(Tabla32[[#This Row],[Perspectiva]],Datos!$F$1:$G$4,2,FALSE)</f>
        <v>DO</v>
      </c>
      <c r="AD102" t="str">
        <f>VLOOKUP(Tabla32[[#This Row],[Objetivo Estratégico ]],Datos!$M$1:$N$23,2,FALSE)</f>
        <v>Objetivo6</v>
      </c>
      <c r="AE102" t="str">
        <f>VLOOKUP(Tabla32[[#This Row],[Iniciativa estratégica]],Datos!$O$1:$P$23,2,FALSE)</f>
        <v>Iniciativa11</v>
      </c>
    </row>
    <row r="103" spans="1:31" ht="71.25">
      <c r="A103" s="31" t="s">
        <v>820</v>
      </c>
      <c r="B103" s="36" t="s">
        <v>168</v>
      </c>
      <c r="C103" s="20" t="s">
        <v>17</v>
      </c>
      <c r="D103" s="20" t="s">
        <v>33</v>
      </c>
      <c r="E103" s="20" t="s">
        <v>72</v>
      </c>
      <c r="F103" s="20" t="s">
        <v>586</v>
      </c>
      <c r="G103" s="45" t="s">
        <v>821</v>
      </c>
      <c r="H103" s="25" t="s">
        <v>160</v>
      </c>
      <c r="I103" s="21">
        <v>45566</v>
      </c>
      <c r="J103" s="21">
        <v>45657</v>
      </c>
      <c r="K103" s="24" t="s">
        <v>822</v>
      </c>
      <c r="L103" s="21"/>
      <c r="M103" s="40">
        <v>0</v>
      </c>
      <c r="N103" s="40"/>
      <c r="O103" s="40">
        <v>0</v>
      </c>
      <c r="P103" s="40"/>
      <c r="Q103" s="40">
        <v>0</v>
      </c>
      <c r="R103" s="40"/>
      <c r="S103" s="40">
        <v>0</v>
      </c>
      <c r="T103" s="40"/>
      <c r="U103" s="40" t="s">
        <v>706</v>
      </c>
      <c r="V103" s="25" t="s">
        <v>148</v>
      </c>
      <c r="W103" s="25" t="s">
        <v>183</v>
      </c>
      <c r="X103" s="20" t="s">
        <v>3</v>
      </c>
      <c r="Y103" s="20" t="s">
        <v>3</v>
      </c>
      <c r="Z103" s="25" t="s">
        <v>70</v>
      </c>
      <c r="AA103" s="25" t="s">
        <v>128</v>
      </c>
      <c r="AB103" s="20" t="s">
        <v>250</v>
      </c>
      <c r="AC103" t="str">
        <f>VLOOKUP(Tabla32[[#This Row],[Perspectiva]],Datos!$F$1:$G$4,2,FALSE)</f>
        <v>DO</v>
      </c>
      <c r="AD103" t="str">
        <f>VLOOKUP(Tabla32[[#This Row],[Objetivo Estratégico ]],Datos!$M$1:$N$23,2,FALSE)</f>
        <v>Objetivo6</v>
      </c>
      <c r="AE103" t="str">
        <f>VLOOKUP(Tabla32[[#This Row],[Iniciativa estratégica]],Datos!$O$1:$P$23,2,FALSE)</f>
        <v>Iniciativa11</v>
      </c>
    </row>
    <row r="104" spans="1:31" ht="71.25">
      <c r="A104" s="31" t="s">
        <v>823</v>
      </c>
      <c r="B104" s="36" t="s">
        <v>168</v>
      </c>
      <c r="C104" s="20" t="s">
        <v>17</v>
      </c>
      <c r="D104" s="20" t="s">
        <v>33</v>
      </c>
      <c r="E104" s="20" t="s">
        <v>72</v>
      </c>
      <c r="F104" s="20" t="s">
        <v>586</v>
      </c>
      <c r="G104" s="26" t="s">
        <v>824</v>
      </c>
      <c r="H104" s="25" t="s">
        <v>160</v>
      </c>
      <c r="I104" s="21">
        <v>45292</v>
      </c>
      <c r="J104" s="21">
        <v>45382</v>
      </c>
      <c r="K104" s="24" t="s">
        <v>825</v>
      </c>
      <c r="L104" s="21"/>
      <c r="M104" s="40">
        <v>1</v>
      </c>
      <c r="N104" s="40"/>
      <c r="O104" s="40">
        <v>0</v>
      </c>
      <c r="P104" s="40"/>
      <c r="Q104" s="40">
        <v>0</v>
      </c>
      <c r="R104" s="40"/>
      <c r="S104" s="40">
        <v>0</v>
      </c>
      <c r="T104" s="40"/>
      <c r="U104" s="40" t="s">
        <v>659</v>
      </c>
      <c r="V104" s="25" t="s">
        <v>148</v>
      </c>
      <c r="W104" s="25" t="s">
        <v>183</v>
      </c>
      <c r="X104" s="20" t="s">
        <v>3</v>
      </c>
      <c r="Y104" s="20" t="s">
        <v>3</v>
      </c>
      <c r="Z104" s="25" t="s">
        <v>70</v>
      </c>
      <c r="AA104" s="25" t="s">
        <v>133</v>
      </c>
      <c r="AB104" s="20" t="s">
        <v>250</v>
      </c>
      <c r="AC104" t="str">
        <f>VLOOKUP(Tabla32[[#This Row],[Perspectiva]],Datos!$F$1:$G$4,2,FALSE)</f>
        <v>DO</v>
      </c>
      <c r="AD104" t="str">
        <f>VLOOKUP(Tabla32[[#This Row],[Objetivo Estratégico ]],Datos!$M$1:$N$23,2,FALSE)</f>
        <v>Objetivo6</v>
      </c>
      <c r="AE104" t="str">
        <f>VLOOKUP(Tabla32[[#This Row],[Iniciativa estratégica]],Datos!$O$1:$P$23,2,FALSE)</f>
        <v>Iniciativa11</v>
      </c>
    </row>
    <row r="105" spans="1:31" ht="99.75" hidden="1">
      <c r="A105" s="31" t="s">
        <v>826</v>
      </c>
      <c r="B105" s="26" t="s">
        <v>125</v>
      </c>
      <c r="C105" s="20" t="s">
        <v>17</v>
      </c>
      <c r="D105" s="20" t="s">
        <v>33</v>
      </c>
      <c r="E105" s="20" t="s">
        <v>289</v>
      </c>
      <c r="F105" s="20" t="s">
        <v>588</v>
      </c>
      <c r="G105" s="30" t="s">
        <v>827</v>
      </c>
      <c r="H105" s="20" t="s">
        <v>127</v>
      </c>
      <c r="I105" s="21">
        <v>45292</v>
      </c>
      <c r="J105" s="21">
        <v>45657</v>
      </c>
      <c r="K105" s="19" t="s">
        <v>541</v>
      </c>
      <c r="L105" s="21"/>
      <c r="M105" s="42">
        <v>0.25</v>
      </c>
      <c r="N105" s="42"/>
      <c r="O105" s="42">
        <v>0.5</v>
      </c>
      <c r="P105" s="42"/>
      <c r="Q105" s="42">
        <v>0.75</v>
      </c>
      <c r="R105" s="42"/>
      <c r="S105" s="42">
        <v>1</v>
      </c>
      <c r="T105" s="42"/>
      <c r="U105" s="42" t="s">
        <v>634</v>
      </c>
      <c r="V105" s="20" t="s">
        <v>157</v>
      </c>
      <c r="W105" s="20" t="s">
        <v>174</v>
      </c>
      <c r="X105" s="20" t="s">
        <v>3</v>
      </c>
      <c r="Y105" s="20" t="s">
        <v>3</v>
      </c>
      <c r="Z105" s="20" t="s">
        <v>3</v>
      </c>
      <c r="AA105" s="20" t="s">
        <v>138</v>
      </c>
      <c r="AB105" s="25" t="s">
        <v>139</v>
      </c>
      <c r="AC105" t="str">
        <f>VLOOKUP(Tabla32[[#This Row],[Perspectiva]],Datos!$F$1:$G$4,2,FALSE)</f>
        <v>DO</v>
      </c>
      <c r="AD105" t="str">
        <f>VLOOKUP(Tabla32[[#This Row],[Objetivo Estratégico ]],Datos!$M$1:$N$23,2,FALSE)</f>
        <v>Objetivo6</v>
      </c>
      <c r="AE105" t="str">
        <f>VLOOKUP(Tabla32[[#This Row],[Iniciativa estratégica]],Datos!$O$1:$P$23,2,FALSE)</f>
        <v>Iniciativa12</v>
      </c>
    </row>
    <row r="106" spans="1:31" ht="57" hidden="1">
      <c r="A106" s="31" t="s">
        <v>828</v>
      </c>
      <c r="B106" s="15" t="s">
        <v>125</v>
      </c>
      <c r="C106" s="20" t="s">
        <v>17</v>
      </c>
      <c r="D106" s="20" t="s">
        <v>33</v>
      </c>
      <c r="E106" s="20" t="s">
        <v>289</v>
      </c>
      <c r="F106" s="20" t="s">
        <v>587</v>
      </c>
      <c r="G106" s="22" t="s">
        <v>293</v>
      </c>
      <c r="H106" s="20" t="s">
        <v>127</v>
      </c>
      <c r="I106" s="21">
        <v>45306</v>
      </c>
      <c r="J106" s="21">
        <v>45657</v>
      </c>
      <c r="K106" s="19" t="s">
        <v>294</v>
      </c>
      <c r="L106" s="21"/>
      <c r="M106" s="42">
        <v>0.25</v>
      </c>
      <c r="N106" s="42"/>
      <c r="O106" s="42">
        <v>0.5</v>
      </c>
      <c r="P106" s="42"/>
      <c r="Q106" s="42">
        <v>0.75</v>
      </c>
      <c r="R106" s="42"/>
      <c r="S106" s="42">
        <v>1</v>
      </c>
      <c r="T106" s="42"/>
      <c r="U106" s="42" t="s">
        <v>634</v>
      </c>
      <c r="V106" s="20" t="s">
        <v>157</v>
      </c>
      <c r="W106" s="20" t="s">
        <v>173</v>
      </c>
      <c r="X106" s="20" t="s">
        <v>3</v>
      </c>
      <c r="Y106" s="20" t="s">
        <v>3</v>
      </c>
      <c r="Z106" s="20" t="s">
        <v>3</v>
      </c>
      <c r="AA106" s="20" t="s">
        <v>133</v>
      </c>
      <c r="AB106" s="20" t="s">
        <v>250</v>
      </c>
      <c r="AC106" t="str">
        <f>VLOOKUP(Tabla32[[#This Row],[Perspectiva]],Datos!$F$1:$G$4,2,FALSE)</f>
        <v>DO</v>
      </c>
      <c r="AD106" t="str">
        <f>VLOOKUP(Tabla32[[#This Row],[Objetivo Estratégico ]],Datos!$M$1:$N$23,2,FALSE)</f>
        <v>Objetivo6</v>
      </c>
      <c r="AE106" t="str">
        <f>VLOOKUP(Tabla32[[#This Row],[Iniciativa estratégica]],Datos!$O$1:$P$23,2,FALSE)</f>
        <v>Iniciativa12</v>
      </c>
    </row>
    <row r="107" spans="1:31" ht="85.5" hidden="1">
      <c r="A107" s="31" t="s">
        <v>829</v>
      </c>
      <c r="B107" s="26" t="s">
        <v>100</v>
      </c>
      <c r="C107" s="20" t="s">
        <v>17</v>
      </c>
      <c r="D107" s="20" t="s">
        <v>33</v>
      </c>
      <c r="E107" s="20" t="s">
        <v>289</v>
      </c>
      <c r="F107" s="20" t="s">
        <v>587</v>
      </c>
      <c r="G107" s="30" t="s">
        <v>540</v>
      </c>
      <c r="H107" s="20" t="s">
        <v>167</v>
      </c>
      <c r="I107" s="21">
        <v>45292</v>
      </c>
      <c r="J107" s="21">
        <v>45657</v>
      </c>
      <c r="K107" s="19" t="s">
        <v>541</v>
      </c>
      <c r="L107" s="21"/>
      <c r="M107" s="42">
        <v>0.25</v>
      </c>
      <c r="N107" s="42"/>
      <c r="O107" s="42">
        <v>0.5</v>
      </c>
      <c r="P107" s="42"/>
      <c r="Q107" s="42">
        <v>0.75</v>
      </c>
      <c r="R107" s="42"/>
      <c r="S107" s="42">
        <v>1</v>
      </c>
      <c r="T107" s="42"/>
      <c r="U107" s="42" t="s">
        <v>634</v>
      </c>
      <c r="V107" s="20" t="s">
        <v>157</v>
      </c>
      <c r="W107" s="20" t="s">
        <v>174</v>
      </c>
      <c r="X107" s="20" t="s">
        <v>3</v>
      </c>
      <c r="Y107" s="20" t="s">
        <v>3</v>
      </c>
      <c r="Z107" s="20" t="s">
        <v>3</v>
      </c>
      <c r="AA107" s="20" t="s">
        <v>138</v>
      </c>
      <c r="AB107" s="25" t="s">
        <v>139</v>
      </c>
      <c r="AC107" t="str">
        <f>VLOOKUP(Tabla32[[#This Row],[Perspectiva]],Datos!$F$1:$G$4,2,FALSE)</f>
        <v>DO</v>
      </c>
      <c r="AD107" t="str">
        <f>VLOOKUP(Tabla32[[#This Row],[Objetivo Estratégico ]],Datos!$M$1:$N$23,2,FALSE)</f>
        <v>Objetivo6</v>
      </c>
      <c r="AE107" t="str">
        <f>VLOOKUP(Tabla32[[#This Row],[Iniciativa estratégica]],Datos!$O$1:$P$23,2,FALSE)</f>
        <v>Iniciativa12</v>
      </c>
    </row>
    <row r="108" spans="1:31" ht="57" hidden="1">
      <c r="A108" s="31" t="s">
        <v>830</v>
      </c>
      <c r="B108" s="15" t="s">
        <v>125</v>
      </c>
      <c r="C108" s="20" t="s">
        <v>17</v>
      </c>
      <c r="D108" s="20" t="s">
        <v>33</v>
      </c>
      <c r="E108" s="20" t="s">
        <v>81</v>
      </c>
      <c r="F108" s="20" t="s">
        <v>589</v>
      </c>
      <c r="G108" s="22" t="s">
        <v>305</v>
      </c>
      <c r="H108" s="20" t="s">
        <v>127</v>
      </c>
      <c r="I108" s="21">
        <v>45306</v>
      </c>
      <c r="J108" s="21">
        <v>45657</v>
      </c>
      <c r="K108" s="19" t="s">
        <v>306</v>
      </c>
      <c r="L108" s="21"/>
      <c r="M108" s="40">
        <v>1</v>
      </c>
      <c r="N108" s="40"/>
      <c r="O108" s="40">
        <v>1</v>
      </c>
      <c r="P108" s="40"/>
      <c r="Q108" s="40">
        <v>1</v>
      </c>
      <c r="R108" s="40"/>
      <c r="S108" s="40">
        <v>1</v>
      </c>
      <c r="T108" s="40"/>
      <c r="U108" s="40" t="s">
        <v>659</v>
      </c>
      <c r="V108" s="20" t="s">
        <v>157</v>
      </c>
      <c r="W108" s="20" t="s">
        <v>3</v>
      </c>
      <c r="X108" s="20" t="s">
        <v>3</v>
      </c>
      <c r="Y108" s="20" t="s">
        <v>3</v>
      </c>
      <c r="Z108" s="20" t="s">
        <v>3</v>
      </c>
      <c r="AA108" s="20" t="s">
        <v>133</v>
      </c>
      <c r="AB108" s="20" t="s">
        <v>250</v>
      </c>
      <c r="AC108" t="str">
        <f>VLOOKUP(Tabla32[[#This Row],[Perspectiva]],Datos!$F$1:$G$4,2,FALSE)</f>
        <v>DO</v>
      </c>
      <c r="AD108" t="str">
        <f>VLOOKUP(Tabla32[[#This Row],[Objetivo Estratégico ]],Datos!$M$1:$N$23,2,FALSE)</f>
        <v>Objetivo6</v>
      </c>
      <c r="AE108" t="str">
        <f>VLOOKUP(Tabla32[[#This Row],[Iniciativa estratégica]],Datos!$O$1:$P$23,2,FALSE)</f>
        <v>Iniciativa13</v>
      </c>
    </row>
    <row r="109" spans="1:31" ht="57" hidden="1">
      <c r="A109" s="31" t="s">
        <v>831</v>
      </c>
      <c r="B109" s="15" t="s">
        <v>125</v>
      </c>
      <c r="C109" s="20" t="s">
        <v>17</v>
      </c>
      <c r="D109" s="20" t="s">
        <v>33</v>
      </c>
      <c r="E109" s="20" t="s">
        <v>81</v>
      </c>
      <c r="F109" s="20" t="s">
        <v>589</v>
      </c>
      <c r="G109" s="22" t="s">
        <v>308</v>
      </c>
      <c r="H109" s="20" t="s">
        <v>127</v>
      </c>
      <c r="I109" s="21">
        <v>45306</v>
      </c>
      <c r="J109" s="21">
        <v>45657</v>
      </c>
      <c r="K109" s="19" t="s">
        <v>309</v>
      </c>
      <c r="L109" s="21"/>
      <c r="M109" s="42">
        <v>0.25</v>
      </c>
      <c r="N109" s="42"/>
      <c r="O109" s="42">
        <v>0.5</v>
      </c>
      <c r="P109" s="42"/>
      <c r="Q109" s="42">
        <v>0.75</v>
      </c>
      <c r="R109" s="42"/>
      <c r="S109" s="42">
        <v>1</v>
      </c>
      <c r="T109" s="42"/>
      <c r="U109" s="42" t="s">
        <v>634</v>
      </c>
      <c r="V109" s="20" t="s">
        <v>157</v>
      </c>
      <c r="W109" s="20" t="s">
        <v>3</v>
      </c>
      <c r="X109" s="20" t="s">
        <v>3</v>
      </c>
      <c r="Y109" s="20" t="s">
        <v>3</v>
      </c>
      <c r="Z109" s="20" t="s">
        <v>3</v>
      </c>
      <c r="AA109" s="20" t="s">
        <v>133</v>
      </c>
      <c r="AB109" s="20" t="s">
        <v>250</v>
      </c>
      <c r="AC109" t="str">
        <f>VLOOKUP(Tabla32[[#This Row],[Perspectiva]],Datos!$F$1:$G$4,2,FALSE)</f>
        <v>DO</v>
      </c>
      <c r="AD109" t="str">
        <f>VLOOKUP(Tabla32[[#This Row],[Objetivo Estratégico ]],Datos!$M$1:$N$23,2,FALSE)</f>
        <v>Objetivo6</v>
      </c>
      <c r="AE109" t="str">
        <f>VLOOKUP(Tabla32[[#This Row],[Iniciativa estratégica]],Datos!$O$1:$P$23,2,FALSE)</f>
        <v>Iniciativa13</v>
      </c>
    </row>
    <row r="110" spans="1:31" ht="99.75" hidden="1">
      <c r="A110" s="31" t="s">
        <v>832</v>
      </c>
      <c r="B110" s="15" t="s">
        <v>125</v>
      </c>
      <c r="C110" s="20" t="s">
        <v>17</v>
      </c>
      <c r="D110" s="20" t="s">
        <v>33</v>
      </c>
      <c r="E110" s="20" t="s">
        <v>81</v>
      </c>
      <c r="F110" s="20" t="s">
        <v>589</v>
      </c>
      <c r="G110" s="22" t="s">
        <v>833</v>
      </c>
      <c r="H110" s="20" t="s">
        <v>127</v>
      </c>
      <c r="I110" s="21">
        <v>45306</v>
      </c>
      <c r="J110" s="21">
        <v>45473</v>
      </c>
      <c r="K110" s="19" t="s">
        <v>834</v>
      </c>
      <c r="L110" s="21"/>
      <c r="M110" s="40">
        <v>0</v>
      </c>
      <c r="N110" s="40"/>
      <c r="O110" s="40">
        <v>1</v>
      </c>
      <c r="P110" s="40"/>
      <c r="Q110" s="40">
        <v>0</v>
      </c>
      <c r="R110" s="40"/>
      <c r="S110" s="40">
        <v>0</v>
      </c>
      <c r="T110" s="40"/>
      <c r="U110" s="40" t="s">
        <v>659</v>
      </c>
      <c r="V110" s="20" t="s">
        <v>148</v>
      </c>
      <c r="W110" s="20" t="s">
        <v>191</v>
      </c>
      <c r="X110" s="20" t="s">
        <v>173</v>
      </c>
      <c r="Y110" s="20" t="s">
        <v>3</v>
      </c>
      <c r="Z110" s="20" t="s">
        <v>49</v>
      </c>
      <c r="AA110" s="20" t="s">
        <v>133</v>
      </c>
      <c r="AB110" s="20" t="s">
        <v>250</v>
      </c>
      <c r="AC110" t="str">
        <f>VLOOKUP(Tabla32[[#This Row],[Perspectiva]],Datos!$F$1:$G$4,2,FALSE)</f>
        <v>DO</v>
      </c>
      <c r="AD110" t="str">
        <f>VLOOKUP(Tabla32[[#This Row],[Objetivo Estratégico ]],Datos!$M$1:$N$23,2,FALSE)</f>
        <v>Objetivo6</v>
      </c>
      <c r="AE110" t="str">
        <f>VLOOKUP(Tabla32[[#This Row],[Iniciativa estratégica]],Datos!$O$1:$P$23,2,FALSE)</f>
        <v>Iniciativa13</v>
      </c>
    </row>
    <row r="111" spans="1:31" ht="57" hidden="1">
      <c r="A111" s="31" t="s">
        <v>835</v>
      </c>
      <c r="B111" s="15" t="s">
        <v>125</v>
      </c>
      <c r="C111" s="20" t="s">
        <v>17</v>
      </c>
      <c r="D111" s="20" t="s">
        <v>33</v>
      </c>
      <c r="E111" s="20" t="s">
        <v>81</v>
      </c>
      <c r="F111" s="20" t="s">
        <v>589</v>
      </c>
      <c r="G111" s="22" t="s">
        <v>311</v>
      </c>
      <c r="H111" s="20" t="s">
        <v>127</v>
      </c>
      <c r="I111" s="21">
        <v>45306</v>
      </c>
      <c r="J111" s="21">
        <v>45657</v>
      </c>
      <c r="K111" s="19" t="s">
        <v>312</v>
      </c>
      <c r="L111" s="21"/>
      <c r="M111" s="42">
        <v>0.25</v>
      </c>
      <c r="N111" s="42"/>
      <c r="O111" s="42">
        <v>0.5</v>
      </c>
      <c r="P111" s="42"/>
      <c r="Q111" s="42">
        <v>0.75</v>
      </c>
      <c r="R111" s="42"/>
      <c r="S111" s="42">
        <v>1</v>
      </c>
      <c r="T111" s="42"/>
      <c r="U111" s="42" t="s">
        <v>634</v>
      </c>
      <c r="V111" s="20" t="s">
        <v>157</v>
      </c>
      <c r="W111" s="20" t="s">
        <v>3</v>
      </c>
      <c r="X111" s="20" t="s">
        <v>3</v>
      </c>
      <c r="Y111" s="20" t="s">
        <v>3</v>
      </c>
      <c r="Z111" s="20" t="s">
        <v>3</v>
      </c>
      <c r="AA111" s="20" t="s">
        <v>133</v>
      </c>
      <c r="AB111" s="20" t="s">
        <v>250</v>
      </c>
      <c r="AC111" t="str">
        <f>VLOOKUP(Tabla32[[#This Row],[Perspectiva]],Datos!$F$1:$G$4,2,FALSE)</f>
        <v>DO</v>
      </c>
      <c r="AD111" t="str">
        <f>VLOOKUP(Tabla32[[#This Row],[Objetivo Estratégico ]],Datos!$M$1:$N$23,2,FALSE)</f>
        <v>Objetivo6</v>
      </c>
      <c r="AE111" t="str">
        <f>VLOOKUP(Tabla32[[#This Row],[Iniciativa estratégica]],Datos!$O$1:$P$23,2,FALSE)</f>
        <v>Iniciativa13</v>
      </c>
    </row>
    <row r="112" spans="1:31" ht="57" hidden="1">
      <c r="A112" s="31" t="s">
        <v>836</v>
      </c>
      <c r="B112" s="15" t="s">
        <v>145</v>
      </c>
      <c r="C112" s="20" t="s">
        <v>17</v>
      </c>
      <c r="D112" s="20" t="s">
        <v>33</v>
      </c>
      <c r="E112" s="20" t="s">
        <v>81</v>
      </c>
      <c r="F112" s="20" t="s">
        <v>589</v>
      </c>
      <c r="G112" s="22" t="s">
        <v>430</v>
      </c>
      <c r="H112" s="20" t="s">
        <v>170</v>
      </c>
      <c r="I112" s="21">
        <v>45337</v>
      </c>
      <c r="J112" s="21">
        <v>45656</v>
      </c>
      <c r="K112" s="19" t="s">
        <v>431</v>
      </c>
      <c r="L112" s="21"/>
      <c r="M112" s="41">
        <v>0</v>
      </c>
      <c r="N112" s="41"/>
      <c r="O112" s="41">
        <v>0</v>
      </c>
      <c r="P112" s="41"/>
      <c r="Q112" s="41">
        <v>0</v>
      </c>
      <c r="R112" s="41"/>
      <c r="S112" s="41">
        <v>0</v>
      </c>
      <c r="T112" s="41"/>
      <c r="U112" s="41" t="s">
        <v>638</v>
      </c>
      <c r="V112" s="20" t="s">
        <v>157</v>
      </c>
      <c r="W112" s="20" t="s">
        <v>187</v>
      </c>
      <c r="X112" s="20" t="s">
        <v>178</v>
      </c>
      <c r="Y112" s="20" t="s">
        <v>189</v>
      </c>
      <c r="Z112" s="20" t="s">
        <v>45</v>
      </c>
      <c r="AA112" s="20" t="s">
        <v>128</v>
      </c>
      <c r="AB112" s="20" t="s">
        <v>250</v>
      </c>
      <c r="AC112" t="str">
        <f>VLOOKUP(Tabla32[[#This Row],[Perspectiva]],Datos!$F$1:$G$4,2,FALSE)</f>
        <v>DO</v>
      </c>
      <c r="AD112" t="str">
        <f>VLOOKUP(Tabla32[[#This Row],[Objetivo Estratégico ]],Datos!$M$1:$N$23,2,FALSE)</f>
        <v>Objetivo6</v>
      </c>
      <c r="AE112" t="str">
        <f>VLOOKUP(Tabla32[[#This Row],[Iniciativa estratégica]],Datos!$O$1:$P$23,2,FALSE)</f>
        <v>Iniciativa13</v>
      </c>
    </row>
    <row r="113" spans="1:31" ht="71.25" hidden="1">
      <c r="A113" s="31" t="s">
        <v>837</v>
      </c>
      <c r="B113" s="15" t="s">
        <v>145</v>
      </c>
      <c r="C113" s="20" t="s">
        <v>17</v>
      </c>
      <c r="D113" s="20" t="s">
        <v>33</v>
      </c>
      <c r="E113" s="20" t="s">
        <v>81</v>
      </c>
      <c r="F113" s="20" t="s">
        <v>87</v>
      </c>
      <c r="G113" s="22" t="s">
        <v>427</v>
      </c>
      <c r="H113" s="20" t="s">
        <v>170</v>
      </c>
      <c r="I113" s="21">
        <v>45306</v>
      </c>
      <c r="J113" s="21">
        <v>45657</v>
      </c>
      <c r="K113" s="19" t="s">
        <v>428</v>
      </c>
      <c r="L113" s="21"/>
      <c r="M113" s="41">
        <v>0</v>
      </c>
      <c r="N113" s="41"/>
      <c r="O113" s="41">
        <v>0</v>
      </c>
      <c r="P113" s="41"/>
      <c r="Q113" s="41">
        <v>0</v>
      </c>
      <c r="R113" s="41"/>
      <c r="S113" s="41">
        <v>0</v>
      </c>
      <c r="T113" s="41"/>
      <c r="U113" s="41" t="s">
        <v>638</v>
      </c>
      <c r="V113" s="20" t="s">
        <v>157</v>
      </c>
      <c r="W113" s="20" t="s">
        <v>187</v>
      </c>
      <c r="X113" s="20" t="s">
        <v>178</v>
      </c>
      <c r="Y113" s="20" t="s">
        <v>189</v>
      </c>
      <c r="Z113" s="20" t="s">
        <v>64</v>
      </c>
      <c r="AA113" s="20" t="s">
        <v>128</v>
      </c>
      <c r="AB113" s="20" t="s">
        <v>250</v>
      </c>
      <c r="AC113" t="str">
        <f>VLOOKUP(Tabla32[[#This Row],[Perspectiva]],Datos!$F$1:$G$4,2,FALSE)</f>
        <v>DO</v>
      </c>
      <c r="AD113" t="str">
        <f>VLOOKUP(Tabla32[[#This Row],[Objetivo Estratégico ]],Datos!$M$1:$N$23,2,FALSE)</f>
        <v>Objetivo6</v>
      </c>
      <c r="AE113" t="str">
        <f>VLOOKUP(Tabla32[[#This Row],[Iniciativa estratégica]],Datos!$O$1:$P$23,2,FALSE)</f>
        <v>Iniciativa13</v>
      </c>
    </row>
    <row r="114" spans="1:31" ht="57" hidden="1">
      <c r="A114" s="31" t="s">
        <v>838</v>
      </c>
      <c r="B114" s="15" t="s">
        <v>112</v>
      </c>
      <c r="C114" s="20" t="s">
        <v>17</v>
      </c>
      <c r="D114" s="20" t="s">
        <v>39</v>
      </c>
      <c r="E114" s="20" t="s">
        <v>91</v>
      </c>
      <c r="F114" s="20" t="s">
        <v>93</v>
      </c>
      <c r="G114" s="55" t="s">
        <v>549</v>
      </c>
      <c r="H114" s="20" t="s">
        <v>114</v>
      </c>
      <c r="I114" s="21">
        <v>45293</v>
      </c>
      <c r="J114" s="21">
        <v>45657</v>
      </c>
      <c r="K114" s="19" t="s">
        <v>550</v>
      </c>
      <c r="L114" s="21"/>
      <c r="M114" s="42">
        <v>0.25</v>
      </c>
      <c r="N114" s="42"/>
      <c r="O114" s="42">
        <v>0.5</v>
      </c>
      <c r="P114" s="42"/>
      <c r="Q114" s="42">
        <v>0.75</v>
      </c>
      <c r="R114" s="42"/>
      <c r="S114" s="42">
        <v>1</v>
      </c>
      <c r="T114" s="42"/>
      <c r="U114" s="42" t="s">
        <v>634</v>
      </c>
      <c r="V114" s="20" t="s">
        <v>152</v>
      </c>
      <c r="W114" s="20" t="s">
        <v>185</v>
      </c>
      <c r="X114" s="20" t="s">
        <v>185</v>
      </c>
      <c r="Y114" s="20"/>
      <c r="Z114" s="20" t="s">
        <v>3</v>
      </c>
      <c r="AA114" s="20" t="s">
        <v>133</v>
      </c>
      <c r="AB114" s="20" t="s">
        <v>250</v>
      </c>
      <c r="AC114" t="str">
        <f>VLOOKUP(Tabla32[[#This Row],[Perspectiva]],Datos!$F$1:$G$4,2,FALSE)</f>
        <v>DO</v>
      </c>
      <c r="AD114" t="str">
        <f>VLOOKUP(Tabla32[[#This Row],[Objetivo Estratégico ]],Datos!$M$1:$N$23,2,FALSE)</f>
        <v>Objetivo7</v>
      </c>
      <c r="AE114" t="str">
        <f>VLOOKUP(Tabla32[[#This Row],[Iniciativa estratégica]],Datos!$O$1:$P$23,2,FALSE)</f>
        <v>Iniciativa15</v>
      </c>
    </row>
    <row r="115" spans="1:31" ht="57" hidden="1">
      <c r="A115" s="31" t="s">
        <v>839</v>
      </c>
      <c r="B115" s="15" t="s">
        <v>112</v>
      </c>
      <c r="C115" s="20" t="s">
        <v>17</v>
      </c>
      <c r="D115" s="20" t="s">
        <v>39</v>
      </c>
      <c r="E115" s="20" t="s">
        <v>91</v>
      </c>
      <c r="F115" s="20" t="s">
        <v>93</v>
      </c>
      <c r="G115" s="55" t="s">
        <v>552</v>
      </c>
      <c r="H115" s="20" t="s">
        <v>114</v>
      </c>
      <c r="I115" s="21">
        <v>45293</v>
      </c>
      <c r="J115" s="21">
        <v>45657</v>
      </c>
      <c r="K115" s="19" t="s">
        <v>553</v>
      </c>
      <c r="L115" s="21"/>
      <c r="M115" s="42">
        <v>0.25</v>
      </c>
      <c r="N115" s="42"/>
      <c r="O115" s="42">
        <v>0.5</v>
      </c>
      <c r="P115" s="42"/>
      <c r="Q115" s="42">
        <v>0.75</v>
      </c>
      <c r="R115" s="42"/>
      <c r="S115" s="42">
        <v>1</v>
      </c>
      <c r="T115" s="42"/>
      <c r="U115" s="42" t="s">
        <v>634</v>
      </c>
      <c r="V115" s="20" t="s">
        <v>152</v>
      </c>
      <c r="W115" s="20" t="s">
        <v>185</v>
      </c>
      <c r="X115" s="20" t="s">
        <v>185</v>
      </c>
      <c r="Y115" s="20"/>
      <c r="Z115" s="20" t="s">
        <v>3</v>
      </c>
      <c r="AA115" s="20" t="s">
        <v>133</v>
      </c>
      <c r="AB115" s="20" t="s">
        <v>250</v>
      </c>
      <c r="AC115" t="str">
        <f>VLOOKUP(Tabla32[[#This Row],[Perspectiva]],Datos!$F$1:$G$4,2,FALSE)</f>
        <v>DO</v>
      </c>
      <c r="AD115" t="str">
        <f>VLOOKUP(Tabla32[[#This Row],[Objetivo Estratégico ]],Datos!$M$1:$N$23,2,FALSE)</f>
        <v>Objetivo7</v>
      </c>
      <c r="AE115" t="str">
        <f>VLOOKUP(Tabla32[[#This Row],[Iniciativa estratégica]],Datos!$O$1:$P$23,2,FALSE)</f>
        <v>Iniciativa15</v>
      </c>
    </row>
    <row r="116" spans="1:31" ht="57" hidden="1">
      <c r="A116" s="31" t="s">
        <v>840</v>
      </c>
      <c r="B116" s="15" t="s">
        <v>112</v>
      </c>
      <c r="C116" s="20" t="s">
        <v>17</v>
      </c>
      <c r="D116" s="20" t="s">
        <v>39</v>
      </c>
      <c r="E116" s="20" t="s">
        <v>91</v>
      </c>
      <c r="F116" s="20" t="s">
        <v>93</v>
      </c>
      <c r="G116" s="55" t="s">
        <v>555</v>
      </c>
      <c r="H116" s="20" t="s">
        <v>114</v>
      </c>
      <c r="I116" s="21">
        <v>45293</v>
      </c>
      <c r="J116" s="21">
        <v>45657</v>
      </c>
      <c r="K116" s="19" t="s">
        <v>547</v>
      </c>
      <c r="L116" s="21"/>
      <c r="M116" s="42">
        <v>0.25</v>
      </c>
      <c r="N116" s="42"/>
      <c r="O116" s="42">
        <v>0.5</v>
      </c>
      <c r="P116" s="42"/>
      <c r="Q116" s="42">
        <v>0.75</v>
      </c>
      <c r="R116" s="42"/>
      <c r="S116" s="42">
        <v>1</v>
      </c>
      <c r="T116" s="42"/>
      <c r="U116" s="42" t="s">
        <v>634</v>
      </c>
      <c r="V116" s="20" t="s">
        <v>157</v>
      </c>
      <c r="W116" s="20" t="s">
        <v>180</v>
      </c>
      <c r="X116" s="20" t="s">
        <v>181</v>
      </c>
      <c r="Y116" s="20"/>
      <c r="Z116" s="20" t="s">
        <v>64</v>
      </c>
      <c r="AA116" s="20" t="s">
        <v>133</v>
      </c>
      <c r="AB116" s="20" t="s">
        <v>250</v>
      </c>
      <c r="AC116" t="str">
        <f>VLOOKUP(Tabla32[[#This Row],[Perspectiva]],Datos!$F$1:$G$4,2,FALSE)</f>
        <v>DO</v>
      </c>
      <c r="AD116" t="str">
        <f>VLOOKUP(Tabla32[[#This Row],[Objetivo Estratégico ]],Datos!$M$1:$N$23,2,FALSE)</f>
        <v>Objetivo7</v>
      </c>
      <c r="AE116" t="str">
        <f>VLOOKUP(Tabla32[[#This Row],[Iniciativa estratégica]],Datos!$O$1:$P$23,2,FALSE)</f>
        <v>Iniciativa15</v>
      </c>
    </row>
    <row r="117" spans="1:31" ht="71.25" hidden="1">
      <c r="A117" s="31" t="s">
        <v>841</v>
      </c>
      <c r="B117" s="15" t="s">
        <v>117</v>
      </c>
      <c r="C117" s="20" t="s">
        <v>17</v>
      </c>
      <c r="D117" s="20" t="s">
        <v>39</v>
      </c>
      <c r="E117" s="20" t="s">
        <v>91</v>
      </c>
      <c r="F117" s="20" t="s">
        <v>93</v>
      </c>
      <c r="G117" s="22" t="s">
        <v>286</v>
      </c>
      <c r="H117" s="20" t="s">
        <v>119</v>
      </c>
      <c r="I117" s="21">
        <v>45323</v>
      </c>
      <c r="J117" s="21">
        <v>45657</v>
      </c>
      <c r="K117" s="19" t="s">
        <v>287</v>
      </c>
      <c r="L117" s="21"/>
      <c r="M117" s="42">
        <v>0.25</v>
      </c>
      <c r="N117" s="42"/>
      <c r="O117" s="42">
        <v>0.5</v>
      </c>
      <c r="P117" s="42"/>
      <c r="Q117" s="42">
        <v>0.75</v>
      </c>
      <c r="R117" s="42"/>
      <c r="S117" s="42">
        <v>1</v>
      </c>
      <c r="T117" s="42"/>
      <c r="U117" s="42" t="s">
        <v>634</v>
      </c>
      <c r="V117" s="20" t="s">
        <v>157</v>
      </c>
      <c r="W117" s="20" t="s">
        <v>3</v>
      </c>
      <c r="X117" s="20" t="s">
        <v>3</v>
      </c>
      <c r="Y117" s="20" t="s">
        <v>3</v>
      </c>
      <c r="Z117" s="20" t="s">
        <v>3</v>
      </c>
      <c r="AA117" s="20" t="s">
        <v>128</v>
      </c>
      <c r="AB117" s="20" t="s">
        <v>250</v>
      </c>
      <c r="AC117" t="str">
        <f>VLOOKUP(Tabla32[[#This Row],[Perspectiva]],Datos!$F$1:$G$4,2,FALSE)</f>
        <v>DO</v>
      </c>
      <c r="AD117" t="str">
        <f>VLOOKUP(Tabla32[[#This Row],[Objetivo Estratégico ]],Datos!$M$1:$N$23,2,FALSE)</f>
        <v>Objetivo7</v>
      </c>
      <c r="AE117" t="str">
        <f>VLOOKUP(Tabla32[[#This Row],[Iniciativa estratégica]],Datos!$O$1:$P$23,2,FALSE)</f>
        <v>Iniciativa15</v>
      </c>
    </row>
    <row r="118" spans="1:31" ht="71.25" hidden="1">
      <c r="A118" s="31" t="s">
        <v>842</v>
      </c>
      <c r="B118" s="15" t="s">
        <v>94</v>
      </c>
      <c r="C118" s="20" t="s">
        <v>17</v>
      </c>
      <c r="D118" s="20" t="s">
        <v>39</v>
      </c>
      <c r="E118" s="20" t="s">
        <v>91</v>
      </c>
      <c r="F118" s="20" t="s">
        <v>93</v>
      </c>
      <c r="G118" s="24" t="s">
        <v>843</v>
      </c>
      <c r="H118" s="25" t="s">
        <v>163</v>
      </c>
      <c r="I118" s="21">
        <v>45292</v>
      </c>
      <c r="J118" s="21">
        <v>45381</v>
      </c>
      <c r="K118" s="24" t="s">
        <v>844</v>
      </c>
      <c r="L118" s="21"/>
      <c r="M118" s="40">
        <v>1</v>
      </c>
      <c r="N118" s="40"/>
      <c r="O118" s="40">
        <v>0</v>
      </c>
      <c r="P118" s="40"/>
      <c r="Q118" s="40">
        <v>0</v>
      </c>
      <c r="R118" s="40"/>
      <c r="S118" s="40">
        <v>0</v>
      </c>
      <c r="T118" s="40"/>
      <c r="U118" s="40" t="s">
        <v>659</v>
      </c>
      <c r="V118" s="20" t="s">
        <v>148</v>
      </c>
      <c r="W118" s="20" t="s">
        <v>180</v>
      </c>
      <c r="X118" s="20" t="s">
        <v>180</v>
      </c>
      <c r="Y118" s="20" t="s">
        <v>180</v>
      </c>
      <c r="Z118" s="20" t="s">
        <v>3</v>
      </c>
      <c r="AA118" s="20" t="s">
        <v>133</v>
      </c>
      <c r="AB118" s="20" t="s">
        <v>250</v>
      </c>
      <c r="AC118" t="str">
        <f>VLOOKUP(Tabla32[[#This Row],[Perspectiva]],Datos!$F$1:$G$4,2,FALSE)</f>
        <v>DO</v>
      </c>
      <c r="AD118" t="str">
        <f>VLOOKUP(Tabla32[[#This Row],[Objetivo Estratégico ]],Datos!$M$1:$N$23,2,FALSE)</f>
        <v>Objetivo7</v>
      </c>
      <c r="AE118" t="str">
        <f>VLOOKUP(Tabla32[[#This Row],[Iniciativa estratégica]],Datos!$O$1:$P$23,2,FALSE)</f>
        <v>Iniciativa15</v>
      </c>
    </row>
    <row r="119" spans="1:31" ht="71.25" hidden="1">
      <c r="A119" s="31" t="s">
        <v>845</v>
      </c>
      <c r="B119" s="15" t="s">
        <v>94</v>
      </c>
      <c r="C119" s="20" t="s">
        <v>17</v>
      </c>
      <c r="D119" s="20" t="s">
        <v>39</v>
      </c>
      <c r="E119" s="20" t="s">
        <v>91</v>
      </c>
      <c r="F119" s="20" t="s">
        <v>93</v>
      </c>
      <c r="G119" s="24" t="s">
        <v>846</v>
      </c>
      <c r="H119" s="25" t="s">
        <v>163</v>
      </c>
      <c r="I119" s="21">
        <v>45292</v>
      </c>
      <c r="J119" s="21">
        <v>45473</v>
      </c>
      <c r="K119" s="24" t="s">
        <v>847</v>
      </c>
      <c r="L119" s="21"/>
      <c r="M119" s="40">
        <v>0.5</v>
      </c>
      <c r="N119" s="40"/>
      <c r="O119" s="40">
        <v>1</v>
      </c>
      <c r="P119" s="40"/>
      <c r="Q119" s="40">
        <v>0</v>
      </c>
      <c r="R119" s="40"/>
      <c r="S119" s="40">
        <v>0</v>
      </c>
      <c r="T119" s="40"/>
      <c r="U119" s="40" t="s">
        <v>659</v>
      </c>
      <c r="V119" s="20" t="s">
        <v>148</v>
      </c>
      <c r="W119" s="20" t="s">
        <v>176</v>
      </c>
      <c r="X119" s="20" t="s">
        <v>176</v>
      </c>
      <c r="Y119" s="20" t="s">
        <v>176</v>
      </c>
      <c r="Z119" s="20" t="s">
        <v>3</v>
      </c>
      <c r="AA119" s="20" t="s">
        <v>133</v>
      </c>
      <c r="AB119" s="20" t="s">
        <v>250</v>
      </c>
      <c r="AC119" t="str">
        <f>VLOOKUP(Tabla32[[#This Row],[Perspectiva]],Datos!$F$1:$G$4,2,FALSE)</f>
        <v>DO</v>
      </c>
      <c r="AD119" t="str">
        <f>VLOOKUP(Tabla32[[#This Row],[Objetivo Estratégico ]],Datos!$M$1:$N$23,2,FALSE)</f>
        <v>Objetivo7</v>
      </c>
      <c r="AE119" t="str">
        <f>VLOOKUP(Tabla32[[#This Row],[Iniciativa estratégica]],Datos!$O$1:$P$23,2,FALSE)</f>
        <v>Iniciativa15</v>
      </c>
    </row>
    <row r="120" spans="1:31" ht="57" hidden="1">
      <c r="A120" s="31" t="s">
        <v>848</v>
      </c>
      <c r="B120" s="15" t="s">
        <v>112</v>
      </c>
      <c r="C120" s="20" t="s">
        <v>17</v>
      </c>
      <c r="D120" s="20" t="s">
        <v>39</v>
      </c>
      <c r="E120" s="20" t="s">
        <v>91</v>
      </c>
      <c r="F120" s="20" t="s">
        <v>93</v>
      </c>
      <c r="G120" s="22" t="s">
        <v>557</v>
      </c>
      <c r="H120" s="20" t="s">
        <v>114</v>
      </c>
      <c r="I120" s="21">
        <v>45293</v>
      </c>
      <c r="J120" s="21">
        <v>45657</v>
      </c>
      <c r="K120" s="19" t="s">
        <v>558</v>
      </c>
      <c r="L120" s="21"/>
      <c r="M120" s="42">
        <v>0.25</v>
      </c>
      <c r="N120" s="42"/>
      <c r="O120" s="42">
        <v>0.5</v>
      </c>
      <c r="P120" s="42"/>
      <c r="Q120" s="42">
        <v>0.75</v>
      </c>
      <c r="R120" s="42"/>
      <c r="S120" s="42">
        <v>1</v>
      </c>
      <c r="T120" s="42"/>
      <c r="U120" s="42" t="s">
        <v>634</v>
      </c>
      <c r="V120" s="20" t="s">
        <v>157</v>
      </c>
      <c r="W120" s="20" t="s">
        <v>180</v>
      </c>
      <c r="X120" s="20" t="s">
        <v>3</v>
      </c>
      <c r="Y120" s="20" t="s">
        <v>3</v>
      </c>
      <c r="Z120" s="20" t="s">
        <v>3</v>
      </c>
      <c r="AA120" s="20" t="s">
        <v>133</v>
      </c>
      <c r="AB120" s="20" t="s">
        <v>250</v>
      </c>
      <c r="AC120" t="str">
        <f>VLOOKUP(Tabla32[[#This Row],[Perspectiva]],Datos!$F$1:$G$4,2,FALSE)</f>
        <v>DO</v>
      </c>
      <c r="AD120" t="str">
        <f>VLOOKUP(Tabla32[[#This Row],[Objetivo Estratégico ]],Datos!$M$1:$N$23,2,FALSE)</f>
        <v>Objetivo7</v>
      </c>
      <c r="AE120" t="str">
        <f>VLOOKUP(Tabla32[[#This Row],[Iniciativa estratégica]],Datos!$O$1:$P$23,2,FALSE)</f>
        <v>Iniciativa15</v>
      </c>
    </row>
    <row r="121" spans="1:31" ht="42.75" hidden="1">
      <c r="A121" s="31" t="s">
        <v>849</v>
      </c>
      <c r="B121" s="15" t="s">
        <v>143</v>
      </c>
      <c r="C121" s="20" t="s">
        <v>17</v>
      </c>
      <c r="D121" s="20" t="s">
        <v>39</v>
      </c>
      <c r="E121" s="20" t="s">
        <v>590</v>
      </c>
      <c r="F121" s="20" t="s">
        <v>87</v>
      </c>
      <c r="G121" s="55" t="s">
        <v>850</v>
      </c>
      <c r="H121" s="25" t="s">
        <v>156</v>
      </c>
      <c r="I121" s="28">
        <v>45354</v>
      </c>
      <c r="J121" s="28">
        <v>45565</v>
      </c>
      <c r="K121" s="19" t="s">
        <v>851</v>
      </c>
      <c r="L121" s="28"/>
      <c r="M121" s="41">
        <v>0</v>
      </c>
      <c r="N121" s="41"/>
      <c r="O121" s="41">
        <v>0</v>
      </c>
      <c r="P121" s="41"/>
      <c r="Q121" s="41">
        <v>0</v>
      </c>
      <c r="R121" s="41"/>
      <c r="S121" s="41">
        <v>0</v>
      </c>
      <c r="T121" s="41"/>
      <c r="U121" s="41" t="s">
        <v>638</v>
      </c>
      <c r="V121" s="20" t="s">
        <v>148</v>
      </c>
      <c r="W121" s="25" t="s">
        <v>189</v>
      </c>
      <c r="X121" s="25" t="s">
        <v>189</v>
      </c>
      <c r="Y121" s="25" t="s">
        <v>3</v>
      </c>
      <c r="Z121" s="25" t="s">
        <v>3</v>
      </c>
      <c r="AA121" s="25" t="s">
        <v>128</v>
      </c>
      <c r="AB121" s="20" t="s">
        <v>250</v>
      </c>
      <c r="AC121" t="str">
        <f>VLOOKUP(Tabla32[[#This Row],[Perspectiva]],Datos!$F$1:$G$4,2,FALSE)</f>
        <v>DO</v>
      </c>
      <c r="AD121" t="str">
        <f>VLOOKUP(Tabla32[[#This Row],[Objetivo Estratégico ]],Datos!$M$1:$N$23,2,FALSE)</f>
        <v>Objetivo7</v>
      </c>
      <c r="AE121" t="e">
        <f>VLOOKUP(Tabla32[[#This Row],[Iniciativa estratégica]],Datos!$O$1:$P$23,2,FALSE)</f>
        <v>#N/A</v>
      </c>
    </row>
    <row r="122" spans="1:31" ht="42.75" hidden="1">
      <c r="A122" s="31" t="s">
        <v>852</v>
      </c>
      <c r="B122" s="15" t="s">
        <v>143</v>
      </c>
      <c r="C122" s="20" t="s">
        <v>17</v>
      </c>
      <c r="D122" s="20" t="s">
        <v>39</v>
      </c>
      <c r="E122" s="20" t="s">
        <v>590</v>
      </c>
      <c r="F122" s="20" t="s">
        <v>87</v>
      </c>
      <c r="G122" s="55" t="s">
        <v>853</v>
      </c>
      <c r="H122" s="25" t="s">
        <v>156</v>
      </c>
      <c r="I122" s="28">
        <v>45362</v>
      </c>
      <c r="J122" s="28">
        <v>45407</v>
      </c>
      <c r="K122" s="19" t="s">
        <v>854</v>
      </c>
      <c r="L122" s="28"/>
      <c r="M122" s="41">
        <v>0</v>
      </c>
      <c r="N122" s="41"/>
      <c r="O122" s="41">
        <v>0</v>
      </c>
      <c r="P122" s="41"/>
      <c r="Q122" s="41">
        <v>0</v>
      </c>
      <c r="R122" s="41"/>
      <c r="S122" s="41">
        <v>0</v>
      </c>
      <c r="T122" s="41"/>
      <c r="U122" s="41" t="s">
        <v>638</v>
      </c>
      <c r="V122" s="20" t="s">
        <v>148</v>
      </c>
      <c r="W122" s="25" t="s">
        <v>189</v>
      </c>
      <c r="X122" s="25" t="s">
        <v>189</v>
      </c>
      <c r="Y122" s="25" t="s">
        <v>3</v>
      </c>
      <c r="Z122" s="25" t="s">
        <v>3</v>
      </c>
      <c r="AA122" s="25" t="s">
        <v>128</v>
      </c>
      <c r="AB122" s="20" t="s">
        <v>250</v>
      </c>
      <c r="AC122" t="str">
        <f>VLOOKUP(Tabla32[[#This Row],[Perspectiva]],Datos!$F$1:$G$4,2,FALSE)</f>
        <v>DO</v>
      </c>
      <c r="AD122" t="str">
        <f>VLOOKUP(Tabla32[[#This Row],[Objetivo Estratégico ]],Datos!$M$1:$N$23,2,FALSE)</f>
        <v>Objetivo7</v>
      </c>
      <c r="AE122" t="e">
        <f>VLOOKUP(Tabla32[[#This Row],[Iniciativa estratégica]],Datos!$O$1:$P$23,2,FALSE)</f>
        <v>#N/A</v>
      </c>
    </row>
    <row r="123" spans="1:31" ht="42.75" hidden="1">
      <c r="A123" s="31" t="s">
        <v>855</v>
      </c>
      <c r="B123" s="15" t="s">
        <v>143</v>
      </c>
      <c r="C123" s="20" t="s">
        <v>17</v>
      </c>
      <c r="D123" s="20" t="s">
        <v>39</v>
      </c>
      <c r="E123" s="20" t="s">
        <v>590</v>
      </c>
      <c r="F123" s="20" t="s">
        <v>87</v>
      </c>
      <c r="G123" s="55" t="s">
        <v>856</v>
      </c>
      <c r="H123" s="25" t="s">
        <v>156</v>
      </c>
      <c r="I123" s="28">
        <v>45414</v>
      </c>
      <c r="J123" s="28">
        <v>45597</v>
      </c>
      <c r="K123" s="19" t="s">
        <v>857</v>
      </c>
      <c r="L123" s="28"/>
      <c r="M123" s="41">
        <v>0</v>
      </c>
      <c r="N123" s="41"/>
      <c r="O123" s="41">
        <v>0</v>
      </c>
      <c r="P123" s="41"/>
      <c r="Q123" s="41">
        <v>0</v>
      </c>
      <c r="R123" s="41"/>
      <c r="S123" s="41">
        <v>0</v>
      </c>
      <c r="T123" s="41"/>
      <c r="U123" s="41" t="s">
        <v>638</v>
      </c>
      <c r="V123" s="20" t="s">
        <v>148</v>
      </c>
      <c r="W123" s="25" t="s">
        <v>189</v>
      </c>
      <c r="X123" s="25" t="s">
        <v>189</v>
      </c>
      <c r="Y123" s="25" t="s">
        <v>3</v>
      </c>
      <c r="Z123" s="25" t="s">
        <v>3</v>
      </c>
      <c r="AA123" s="25" t="s">
        <v>128</v>
      </c>
      <c r="AB123" s="20" t="s">
        <v>250</v>
      </c>
      <c r="AC123" t="str">
        <f>VLOOKUP(Tabla32[[#This Row],[Perspectiva]],Datos!$F$1:$G$4,2,FALSE)</f>
        <v>DO</v>
      </c>
      <c r="AD123" t="str">
        <f>VLOOKUP(Tabla32[[#This Row],[Objetivo Estratégico ]],Datos!$M$1:$N$23,2,FALSE)</f>
        <v>Objetivo7</v>
      </c>
      <c r="AE123" t="e">
        <f>VLOOKUP(Tabla32[[#This Row],[Iniciativa estratégica]],Datos!$O$1:$P$23,2,FALSE)</f>
        <v>#N/A</v>
      </c>
    </row>
    <row r="124" spans="1:31" ht="42.75" hidden="1">
      <c r="A124" s="31" t="s">
        <v>858</v>
      </c>
      <c r="B124" s="15" t="s">
        <v>143</v>
      </c>
      <c r="C124" s="20" t="s">
        <v>17</v>
      </c>
      <c r="D124" s="20" t="s">
        <v>39</v>
      </c>
      <c r="E124" s="20" t="s">
        <v>590</v>
      </c>
      <c r="F124" s="20" t="s">
        <v>87</v>
      </c>
      <c r="G124" s="55" t="s">
        <v>859</v>
      </c>
      <c r="H124" s="25" t="s">
        <v>156</v>
      </c>
      <c r="I124" s="28">
        <v>45422</v>
      </c>
      <c r="J124" s="28">
        <v>45597</v>
      </c>
      <c r="K124" s="19" t="s">
        <v>860</v>
      </c>
      <c r="L124" s="28"/>
      <c r="M124" s="41">
        <v>0</v>
      </c>
      <c r="N124" s="41"/>
      <c r="O124" s="41">
        <v>0</v>
      </c>
      <c r="P124" s="41"/>
      <c r="Q124" s="41">
        <v>0</v>
      </c>
      <c r="R124" s="41"/>
      <c r="S124" s="41">
        <v>0</v>
      </c>
      <c r="T124" s="41"/>
      <c r="U124" s="41" t="s">
        <v>638</v>
      </c>
      <c r="V124" s="20" t="s">
        <v>148</v>
      </c>
      <c r="W124" s="25" t="s">
        <v>189</v>
      </c>
      <c r="X124" s="25" t="s">
        <v>189</v>
      </c>
      <c r="Y124" s="25" t="s">
        <v>3</v>
      </c>
      <c r="Z124" s="25" t="s">
        <v>3</v>
      </c>
      <c r="AA124" s="25" t="s">
        <v>128</v>
      </c>
      <c r="AB124" s="20" t="s">
        <v>250</v>
      </c>
      <c r="AC124" t="str">
        <f>VLOOKUP(Tabla32[[#This Row],[Perspectiva]],Datos!$F$1:$G$4,2,FALSE)</f>
        <v>DO</v>
      </c>
      <c r="AD124" t="str">
        <f>VLOOKUP(Tabla32[[#This Row],[Objetivo Estratégico ]],Datos!$M$1:$N$23,2,FALSE)</f>
        <v>Objetivo7</v>
      </c>
      <c r="AE124" t="e">
        <f>VLOOKUP(Tabla32[[#This Row],[Iniciativa estratégica]],Datos!$O$1:$P$23,2,FALSE)</f>
        <v>#N/A</v>
      </c>
    </row>
    <row r="125" spans="1:31" ht="57" hidden="1">
      <c r="A125" s="31" t="s">
        <v>861</v>
      </c>
      <c r="B125" s="15" t="s">
        <v>143</v>
      </c>
      <c r="C125" s="20" t="s">
        <v>17</v>
      </c>
      <c r="D125" s="20" t="s">
        <v>39</v>
      </c>
      <c r="E125" s="20" t="s">
        <v>590</v>
      </c>
      <c r="F125" s="20" t="s">
        <v>87</v>
      </c>
      <c r="G125" s="55" t="s">
        <v>862</v>
      </c>
      <c r="H125" s="25" t="s">
        <v>156</v>
      </c>
      <c r="I125" s="28">
        <v>45598</v>
      </c>
      <c r="J125" s="28">
        <v>45642</v>
      </c>
      <c r="K125" s="29" t="s">
        <v>863</v>
      </c>
      <c r="L125" s="28"/>
      <c r="M125" s="40">
        <v>0</v>
      </c>
      <c r="N125" s="40"/>
      <c r="O125" s="40">
        <v>0</v>
      </c>
      <c r="P125" s="40"/>
      <c r="Q125" s="40">
        <v>0</v>
      </c>
      <c r="R125" s="40"/>
      <c r="S125" s="40">
        <v>1</v>
      </c>
      <c r="T125" s="40"/>
      <c r="U125" s="40" t="s">
        <v>659</v>
      </c>
      <c r="V125" s="20" t="s">
        <v>148</v>
      </c>
      <c r="W125" s="25" t="s">
        <v>189</v>
      </c>
      <c r="X125" s="25" t="s">
        <v>189</v>
      </c>
      <c r="Y125" s="25" t="s">
        <v>3</v>
      </c>
      <c r="Z125" s="25" t="s">
        <v>3</v>
      </c>
      <c r="AA125" s="25" t="s">
        <v>128</v>
      </c>
      <c r="AB125" s="20" t="s">
        <v>250</v>
      </c>
      <c r="AC125" t="str">
        <f>VLOOKUP(Tabla32[[#This Row],[Perspectiva]],Datos!$F$1:$G$4,2,FALSE)</f>
        <v>DO</v>
      </c>
      <c r="AD125" t="str">
        <f>VLOOKUP(Tabla32[[#This Row],[Objetivo Estratégico ]],Datos!$M$1:$N$23,2,FALSE)</f>
        <v>Objetivo7</v>
      </c>
      <c r="AE125" t="e">
        <f>VLOOKUP(Tabla32[[#This Row],[Iniciativa estratégica]],Datos!$O$1:$P$23,2,FALSE)</f>
        <v>#N/A</v>
      </c>
    </row>
    <row r="126" spans="1:31" ht="57" hidden="1">
      <c r="A126" s="31" t="s">
        <v>864</v>
      </c>
      <c r="B126" s="15" t="s">
        <v>143</v>
      </c>
      <c r="C126" s="20" t="s">
        <v>17</v>
      </c>
      <c r="D126" s="20" t="s">
        <v>39</v>
      </c>
      <c r="E126" s="20" t="s">
        <v>590</v>
      </c>
      <c r="F126" s="20" t="s">
        <v>87</v>
      </c>
      <c r="G126" s="55" t="s">
        <v>865</v>
      </c>
      <c r="H126" s="25" t="s">
        <v>156</v>
      </c>
      <c r="I126" s="28">
        <v>45376</v>
      </c>
      <c r="J126" s="28">
        <v>45596</v>
      </c>
      <c r="K126" s="19" t="s">
        <v>866</v>
      </c>
      <c r="L126" s="28"/>
      <c r="M126" s="40">
        <v>0</v>
      </c>
      <c r="N126" s="40"/>
      <c r="O126" s="40">
        <v>0.33</v>
      </c>
      <c r="P126" s="40"/>
      <c r="Q126" s="40">
        <v>0.33</v>
      </c>
      <c r="R126" s="40"/>
      <c r="S126" s="40">
        <v>0.33</v>
      </c>
      <c r="T126" s="40"/>
      <c r="U126" s="40" t="s">
        <v>659</v>
      </c>
      <c r="V126" s="20" t="s">
        <v>148</v>
      </c>
      <c r="W126" s="25" t="s">
        <v>189</v>
      </c>
      <c r="X126" s="25" t="s">
        <v>189</v>
      </c>
      <c r="Y126" s="25" t="s">
        <v>3</v>
      </c>
      <c r="Z126" s="25" t="s">
        <v>3</v>
      </c>
      <c r="AA126" s="25" t="s">
        <v>128</v>
      </c>
      <c r="AB126" s="20" t="s">
        <v>250</v>
      </c>
      <c r="AC126" t="str">
        <f>VLOOKUP(Tabla32[[#This Row],[Perspectiva]],Datos!$F$1:$G$4,2,FALSE)</f>
        <v>DO</v>
      </c>
      <c r="AD126" t="str">
        <f>VLOOKUP(Tabla32[[#This Row],[Objetivo Estratégico ]],Datos!$M$1:$N$23,2,FALSE)</f>
        <v>Objetivo7</v>
      </c>
      <c r="AE126" t="e">
        <f>VLOOKUP(Tabla32[[#This Row],[Iniciativa estratégica]],Datos!$O$1:$P$23,2,FALSE)</f>
        <v>#N/A</v>
      </c>
    </row>
    <row r="127" spans="1:31" ht="57" hidden="1">
      <c r="A127" s="31" t="s">
        <v>867</v>
      </c>
      <c r="B127" s="15" t="s">
        <v>143</v>
      </c>
      <c r="C127" s="20" t="s">
        <v>17</v>
      </c>
      <c r="D127" s="20" t="s">
        <v>39</v>
      </c>
      <c r="E127" s="20" t="s">
        <v>590</v>
      </c>
      <c r="F127" s="20" t="s">
        <v>87</v>
      </c>
      <c r="G127" s="55" t="s">
        <v>868</v>
      </c>
      <c r="H127" s="25" t="s">
        <v>156</v>
      </c>
      <c r="I127" s="28">
        <v>45400</v>
      </c>
      <c r="J127" s="28">
        <v>45580</v>
      </c>
      <c r="K127" s="29" t="s">
        <v>869</v>
      </c>
      <c r="L127" s="28"/>
      <c r="M127" s="40">
        <v>0</v>
      </c>
      <c r="N127" s="40"/>
      <c r="O127" s="40">
        <v>0</v>
      </c>
      <c r="P127" s="40"/>
      <c r="Q127" s="40">
        <v>0.5</v>
      </c>
      <c r="R127" s="40"/>
      <c r="S127" s="40">
        <v>1</v>
      </c>
      <c r="T127" s="40"/>
      <c r="U127" s="40" t="s">
        <v>659</v>
      </c>
      <c r="V127" s="20" t="s">
        <v>148</v>
      </c>
      <c r="W127" s="25" t="s">
        <v>189</v>
      </c>
      <c r="X127" s="25" t="s">
        <v>189</v>
      </c>
      <c r="Y127" s="25" t="s">
        <v>3</v>
      </c>
      <c r="Z127" s="25" t="s">
        <v>3</v>
      </c>
      <c r="AA127" s="25" t="s">
        <v>128</v>
      </c>
      <c r="AB127" s="20" t="s">
        <v>250</v>
      </c>
      <c r="AC127" t="str">
        <f>VLOOKUP(Tabla32[[#This Row],[Perspectiva]],Datos!$F$1:$G$4,2,FALSE)</f>
        <v>DO</v>
      </c>
      <c r="AD127" t="str">
        <f>VLOOKUP(Tabla32[[#This Row],[Objetivo Estratégico ]],Datos!$M$1:$N$23,2,FALSE)</f>
        <v>Objetivo7</v>
      </c>
      <c r="AE127" t="e">
        <f>VLOOKUP(Tabla32[[#This Row],[Iniciativa estratégica]],Datos!$O$1:$P$23,2,FALSE)</f>
        <v>#N/A</v>
      </c>
    </row>
    <row r="128" spans="1:31" ht="57" hidden="1">
      <c r="A128" s="31" t="s">
        <v>870</v>
      </c>
      <c r="B128" s="15" t="s">
        <v>143</v>
      </c>
      <c r="C128" s="20" t="s">
        <v>17</v>
      </c>
      <c r="D128" s="20" t="s">
        <v>39</v>
      </c>
      <c r="E128" s="20" t="s">
        <v>590</v>
      </c>
      <c r="F128" s="20" t="s">
        <v>87</v>
      </c>
      <c r="G128" s="55" t="s">
        <v>871</v>
      </c>
      <c r="H128" s="25" t="s">
        <v>156</v>
      </c>
      <c r="I128" s="28">
        <v>45519</v>
      </c>
      <c r="J128" s="28">
        <v>45596</v>
      </c>
      <c r="K128" s="19" t="s">
        <v>872</v>
      </c>
      <c r="L128" s="28"/>
      <c r="M128" s="40">
        <v>0</v>
      </c>
      <c r="N128" s="40"/>
      <c r="O128" s="40">
        <v>0</v>
      </c>
      <c r="P128" s="40"/>
      <c r="Q128" s="40">
        <v>0.5</v>
      </c>
      <c r="R128" s="40"/>
      <c r="S128" s="40">
        <v>1</v>
      </c>
      <c r="T128" s="40"/>
      <c r="U128" s="40" t="s">
        <v>659</v>
      </c>
      <c r="V128" s="20" t="s">
        <v>148</v>
      </c>
      <c r="W128" s="25" t="s">
        <v>189</v>
      </c>
      <c r="X128" s="25" t="s">
        <v>189</v>
      </c>
      <c r="Y128" s="25" t="s">
        <v>3</v>
      </c>
      <c r="Z128" s="25" t="s">
        <v>3</v>
      </c>
      <c r="AA128" s="25" t="s">
        <v>128</v>
      </c>
      <c r="AB128" s="20" t="s">
        <v>250</v>
      </c>
      <c r="AC128" t="str">
        <f>VLOOKUP(Tabla32[[#This Row],[Perspectiva]],Datos!$F$1:$G$4,2,FALSE)</f>
        <v>DO</v>
      </c>
      <c r="AD128" t="str">
        <f>VLOOKUP(Tabla32[[#This Row],[Objetivo Estratégico ]],Datos!$M$1:$N$23,2,FALSE)</f>
        <v>Objetivo7</v>
      </c>
      <c r="AE128" t="e">
        <f>VLOOKUP(Tabla32[[#This Row],[Iniciativa estratégica]],Datos!$O$1:$P$23,2,FALSE)</f>
        <v>#N/A</v>
      </c>
    </row>
    <row r="129" spans="1:31" ht="57" hidden="1">
      <c r="A129" s="31" t="s">
        <v>873</v>
      </c>
      <c r="B129" s="15" t="s">
        <v>143</v>
      </c>
      <c r="C129" s="20" t="s">
        <v>17</v>
      </c>
      <c r="D129" s="20" t="s">
        <v>39</v>
      </c>
      <c r="E129" s="20" t="s">
        <v>590</v>
      </c>
      <c r="F129" s="20" t="s">
        <v>87</v>
      </c>
      <c r="G129" s="55" t="s">
        <v>874</v>
      </c>
      <c r="H129" s="25" t="s">
        <v>156</v>
      </c>
      <c r="I129" s="28">
        <v>45597</v>
      </c>
      <c r="J129" s="28">
        <v>45621</v>
      </c>
      <c r="K129" s="19" t="s">
        <v>875</v>
      </c>
      <c r="L129" s="28"/>
      <c r="M129" s="40">
        <v>0</v>
      </c>
      <c r="N129" s="40"/>
      <c r="O129" s="40">
        <v>0</v>
      </c>
      <c r="P129" s="40"/>
      <c r="Q129" s="40">
        <v>1</v>
      </c>
      <c r="R129" s="40"/>
      <c r="S129" s="40">
        <v>0</v>
      </c>
      <c r="T129" s="40"/>
      <c r="U129" s="40" t="s">
        <v>659</v>
      </c>
      <c r="V129" s="20" t="s">
        <v>148</v>
      </c>
      <c r="W129" s="25" t="s">
        <v>189</v>
      </c>
      <c r="X129" s="25" t="s">
        <v>189</v>
      </c>
      <c r="Y129" s="25" t="s">
        <v>3</v>
      </c>
      <c r="Z129" s="25" t="s">
        <v>3</v>
      </c>
      <c r="AA129" s="25" t="s">
        <v>128</v>
      </c>
      <c r="AB129" s="20" t="s">
        <v>250</v>
      </c>
      <c r="AC129" t="str">
        <f>VLOOKUP(Tabla32[[#This Row],[Perspectiva]],Datos!$F$1:$G$4,2,FALSE)</f>
        <v>DO</v>
      </c>
      <c r="AD129" t="str">
        <f>VLOOKUP(Tabla32[[#This Row],[Objetivo Estratégico ]],Datos!$M$1:$N$23,2,FALSE)</f>
        <v>Objetivo7</v>
      </c>
      <c r="AE129" t="e">
        <f>VLOOKUP(Tabla32[[#This Row],[Iniciativa estratégica]],Datos!$O$1:$P$23,2,FALSE)</f>
        <v>#N/A</v>
      </c>
    </row>
    <row r="130" spans="1:31" ht="57" hidden="1">
      <c r="A130" s="31" t="s">
        <v>876</v>
      </c>
      <c r="B130" s="15" t="s">
        <v>143</v>
      </c>
      <c r="C130" s="20" t="s">
        <v>17</v>
      </c>
      <c r="D130" s="20" t="s">
        <v>39</v>
      </c>
      <c r="E130" s="20" t="s">
        <v>590</v>
      </c>
      <c r="F130" s="20" t="s">
        <v>87</v>
      </c>
      <c r="G130" s="55" t="s">
        <v>877</v>
      </c>
      <c r="H130" s="25" t="s">
        <v>156</v>
      </c>
      <c r="I130" s="28">
        <v>45517</v>
      </c>
      <c r="J130" s="28">
        <v>45637</v>
      </c>
      <c r="K130" s="19" t="s">
        <v>878</v>
      </c>
      <c r="L130" s="28"/>
      <c r="M130" s="40">
        <v>0</v>
      </c>
      <c r="N130" s="40"/>
      <c r="O130" s="40">
        <v>0</v>
      </c>
      <c r="P130" s="40"/>
      <c r="Q130" s="40">
        <v>0.5</v>
      </c>
      <c r="R130" s="40"/>
      <c r="S130" s="40">
        <v>1</v>
      </c>
      <c r="T130" s="40"/>
      <c r="U130" s="40" t="s">
        <v>659</v>
      </c>
      <c r="V130" s="20" t="s">
        <v>148</v>
      </c>
      <c r="W130" s="25" t="s">
        <v>189</v>
      </c>
      <c r="X130" s="25" t="s">
        <v>189</v>
      </c>
      <c r="Y130" s="25" t="s">
        <v>3</v>
      </c>
      <c r="Z130" s="25" t="s">
        <v>3</v>
      </c>
      <c r="AA130" s="25" t="s">
        <v>128</v>
      </c>
      <c r="AB130" s="20" t="s">
        <v>250</v>
      </c>
      <c r="AC130" t="str">
        <f>VLOOKUP(Tabla32[[#This Row],[Perspectiva]],Datos!$F$1:$G$4,2,FALSE)</f>
        <v>DO</v>
      </c>
      <c r="AD130" t="str">
        <f>VLOOKUP(Tabla32[[#This Row],[Objetivo Estratégico ]],Datos!$M$1:$N$23,2,FALSE)</f>
        <v>Objetivo7</v>
      </c>
      <c r="AE130" t="e">
        <f>VLOOKUP(Tabla32[[#This Row],[Iniciativa estratégica]],Datos!$O$1:$P$23,2,FALSE)</f>
        <v>#N/A</v>
      </c>
    </row>
    <row r="131" spans="1:31" ht="42.75" hidden="1">
      <c r="A131" s="31" t="s">
        <v>879</v>
      </c>
      <c r="B131" s="15" t="s">
        <v>143</v>
      </c>
      <c r="C131" s="20" t="s">
        <v>17</v>
      </c>
      <c r="D131" s="20" t="s">
        <v>39</v>
      </c>
      <c r="E131" s="20" t="s">
        <v>590</v>
      </c>
      <c r="F131" s="20" t="s">
        <v>87</v>
      </c>
      <c r="G131" s="55" t="s">
        <v>880</v>
      </c>
      <c r="H131" s="25" t="s">
        <v>156</v>
      </c>
      <c r="I131" s="28">
        <v>45399</v>
      </c>
      <c r="J131" s="28">
        <v>45639</v>
      </c>
      <c r="K131" s="19" t="s">
        <v>881</v>
      </c>
      <c r="L131" s="28"/>
      <c r="M131" s="41">
        <v>0</v>
      </c>
      <c r="N131" s="41"/>
      <c r="O131" s="41">
        <v>0</v>
      </c>
      <c r="P131" s="41"/>
      <c r="Q131" s="41">
        <v>0</v>
      </c>
      <c r="R131" s="41"/>
      <c r="S131" s="41">
        <v>0</v>
      </c>
      <c r="T131" s="41"/>
      <c r="U131" s="41" t="s">
        <v>638</v>
      </c>
      <c r="V131" s="20" t="s">
        <v>148</v>
      </c>
      <c r="W131" s="25" t="s">
        <v>189</v>
      </c>
      <c r="X131" s="25" t="s">
        <v>189</v>
      </c>
      <c r="Y131" s="25" t="s">
        <v>3</v>
      </c>
      <c r="Z131" s="25" t="s">
        <v>3</v>
      </c>
      <c r="AA131" s="25" t="s">
        <v>128</v>
      </c>
      <c r="AB131" s="20" t="s">
        <v>250</v>
      </c>
      <c r="AC131" t="str">
        <f>VLOOKUP(Tabla32[[#This Row],[Perspectiva]],Datos!$F$1:$G$4,2,FALSE)</f>
        <v>DO</v>
      </c>
      <c r="AD131" t="str">
        <f>VLOOKUP(Tabla32[[#This Row],[Objetivo Estratégico ]],Datos!$M$1:$N$23,2,FALSE)</f>
        <v>Objetivo7</v>
      </c>
      <c r="AE131" t="e">
        <f>VLOOKUP(Tabla32[[#This Row],[Iniciativa estratégica]],Datos!$O$1:$P$23,2,FALSE)</f>
        <v>#N/A</v>
      </c>
    </row>
    <row r="132" spans="1:31" ht="42.75" hidden="1">
      <c r="A132" s="31" t="s">
        <v>882</v>
      </c>
      <c r="B132" s="15" t="s">
        <v>112</v>
      </c>
      <c r="C132" s="20" t="s">
        <v>17</v>
      </c>
      <c r="D132" s="20" t="s">
        <v>39</v>
      </c>
      <c r="E132" s="20" t="s">
        <v>590</v>
      </c>
      <c r="F132" s="20" t="s">
        <v>87</v>
      </c>
      <c r="G132" s="55" t="s">
        <v>546</v>
      </c>
      <c r="H132" s="20" t="s">
        <v>114</v>
      </c>
      <c r="I132" s="21">
        <v>45293</v>
      </c>
      <c r="J132" s="21">
        <v>45657</v>
      </c>
      <c r="K132" s="19" t="s">
        <v>547</v>
      </c>
      <c r="L132" s="21"/>
      <c r="M132" s="42">
        <v>0.25</v>
      </c>
      <c r="N132" s="42"/>
      <c r="O132" s="42">
        <v>0.5</v>
      </c>
      <c r="P132" s="42"/>
      <c r="Q132" s="42">
        <v>0.75</v>
      </c>
      <c r="R132" s="42"/>
      <c r="S132" s="42">
        <v>1</v>
      </c>
      <c r="T132" s="42"/>
      <c r="U132" s="42" t="s">
        <v>634</v>
      </c>
      <c r="V132" s="20" t="s">
        <v>157</v>
      </c>
      <c r="W132" s="20" t="s">
        <v>180</v>
      </c>
      <c r="X132" s="20" t="s">
        <v>181</v>
      </c>
      <c r="Y132" s="20"/>
      <c r="Z132" s="20" t="s">
        <v>45</v>
      </c>
      <c r="AA132" s="20" t="s">
        <v>133</v>
      </c>
      <c r="AB132" s="20" t="s">
        <v>250</v>
      </c>
      <c r="AC132" t="str">
        <f>VLOOKUP(Tabla32[[#This Row],[Perspectiva]],Datos!$F$1:$G$4,2,FALSE)</f>
        <v>DO</v>
      </c>
      <c r="AD132" t="str">
        <f>VLOOKUP(Tabla32[[#This Row],[Objetivo Estratégico ]],Datos!$M$1:$N$23,2,FALSE)</f>
        <v>Objetivo7</v>
      </c>
      <c r="AE132" t="e">
        <f>VLOOKUP(Tabla32[[#This Row],[Iniciativa estratégica]],Datos!$O$1:$P$23,2,FALSE)</f>
        <v>#N/A</v>
      </c>
    </row>
    <row r="133" spans="1:31" ht="42.75">
      <c r="A133" s="31" t="s">
        <v>883</v>
      </c>
      <c r="B133" s="36" t="s">
        <v>164</v>
      </c>
      <c r="C133" s="20" t="s">
        <v>17</v>
      </c>
      <c r="D133" s="20" t="s">
        <v>39</v>
      </c>
      <c r="E133" s="37" t="s">
        <v>590</v>
      </c>
      <c r="F133" s="37" t="s">
        <v>87</v>
      </c>
      <c r="G133" s="18" t="s">
        <v>884</v>
      </c>
      <c r="H133" s="20" t="s">
        <v>166</v>
      </c>
      <c r="I133" s="21">
        <v>45292</v>
      </c>
      <c r="J133" s="21">
        <v>45657</v>
      </c>
      <c r="K133" s="24" t="s">
        <v>330</v>
      </c>
      <c r="L133" s="21"/>
      <c r="M133" s="42">
        <v>0.25</v>
      </c>
      <c r="N133" s="42"/>
      <c r="O133" s="42">
        <v>0.5</v>
      </c>
      <c r="P133" s="42"/>
      <c r="Q133" s="42">
        <v>0.75</v>
      </c>
      <c r="R133" s="42"/>
      <c r="S133" s="42">
        <v>1</v>
      </c>
      <c r="T133" s="42"/>
      <c r="U133" s="42" t="s">
        <v>634</v>
      </c>
      <c r="V133" s="25" t="s">
        <v>157</v>
      </c>
      <c r="W133" s="25" t="s">
        <v>184</v>
      </c>
      <c r="X133" s="25" t="s">
        <v>183</v>
      </c>
      <c r="Y133" s="25"/>
      <c r="Z133" s="25" t="s">
        <v>84</v>
      </c>
      <c r="AA133" s="25" t="s">
        <v>128</v>
      </c>
      <c r="AB133" s="20" t="s">
        <v>250</v>
      </c>
      <c r="AC133" t="str">
        <f>VLOOKUP(Tabla32[[#This Row],[Perspectiva]],Datos!$F$1:$G$4,2,FALSE)</f>
        <v>DO</v>
      </c>
      <c r="AD133" t="str">
        <f>VLOOKUP(Tabla32[[#This Row],[Objetivo Estratégico ]],Datos!$M$1:$N$23,2,FALSE)</f>
        <v>Objetivo7</v>
      </c>
      <c r="AE133" t="e">
        <f>VLOOKUP(Tabla32[[#This Row],[Iniciativa estratégica]],Datos!$O$1:$P$23,2,FALSE)</f>
        <v>#N/A</v>
      </c>
    </row>
    <row r="134" spans="1:31" ht="42.75">
      <c r="A134" s="31" t="s">
        <v>885</v>
      </c>
      <c r="B134" s="36" t="s">
        <v>164</v>
      </c>
      <c r="C134" s="20" t="s">
        <v>17</v>
      </c>
      <c r="D134" s="20" t="s">
        <v>39</v>
      </c>
      <c r="E134" s="37" t="s">
        <v>590</v>
      </c>
      <c r="F134" s="37" t="s">
        <v>87</v>
      </c>
      <c r="G134" s="18" t="s">
        <v>886</v>
      </c>
      <c r="H134" s="20" t="s">
        <v>166</v>
      </c>
      <c r="I134" s="21">
        <v>45292</v>
      </c>
      <c r="J134" s="21">
        <v>45657</v>
      </c>
      <c r="K134" s="24" t="s">
        <v>333</v>
      </c>
      <c r="L134" s="21"/>
      <c r="M134" s="42">
        <v>0.25</v>
      </c>
      <c r="N134" s="42"/>
      <c r="O134" s="42">
        <v>0.5</v>
      </c>
      <c r="P134" s="42"/>
      <c r="Q134" s="42">
        <v>0.75</v>
      </c>
      <c r="R134" s="42"/>
      <c r="S134" s="42">
        <v>1</v>
      </c>
      <c r="T134" s="42"/>
      <c r="U134" s="42" t="s">
        <v>634</v>
      </c>
      <c r="V134" s="25" t="s">
        <v>157</v>
      </c>
      <c r="W134" s="25" t="s">
        <v>184</v>
      </c>
      <c r="X134" s="25" t="s">
        <v>183</v>
      </c>
      <c r="Y134" s="25"/>
      <c r="Z134" s="25" t="s">
        <v>79</v>
      </c>
      <c r="AA134" s="25" t="s">
        <v>128</v>
      </c>
      <c r="AB134" s="20" t="s">
        <v>250</v>
      </c>
      <c r="AC134" t="str">
        <f>VLOOKUP(Tabla32[[#This Row],[Perspectiva]],Datos!$F$1:$G$4,2,FALSE)</f>
        <v>DO</v>
      </c>
      <c r="AD134" t="str">
        <f>VLOOKUP(Tabla32[[#This Row],[Objetivo Estratégico ]],Datos!$M$1:$N$23,2,FALSE)</f>
        <v>Objetivo7</v>
      </c>
      <c r="AE134" t="e">
        <f>VLOOKUP(Tabla32[[#This Row],[Iniciativa estratégica]],Datos!$O$1:$P$23,2,FALSE)</f>
        <v>#N/A</v>
      </c>
    </row>
    <row r="135" spans="1:31" ht="57">
      <c r="A135" s="31" t="s">
        <v>887</v>
      </c>
      <c r="B135" s="36" t="s">
        <v>164</v>
      </c>
      <c r="C135" s="20" t="s">
        <v>17</v>
      </c>
      <c r="D135" s="20" t="s">
        <v>39</v>
      </c>
      <c r="E135" s="37" t="s">
        <v>590</v>
      </c>
      <c r="F135" s="37" t="s">
        <v>87</v>
      </c>
      <c r="G135" s="18" t="s">
        <v>335</v>
      </c>
      <c r="H135" s="20" t="s">
        <v>166</v>
      </c>
      <c r="I135" s="21">
        <v>45292</v>
      </c>
      <c r="J135" s="21">
        <v>45382</v>
      </c>
      <c r="K135" s="24" t="s">
        <v>336</v>
      </c>
      <c r="L135" s="21"/>
      <c r="M135" s="40">
        <v>1</v>
      </c>
      <c r="N135" s="40"/>
      <c r="O135" s="40">
        <v>0</v>
      </c>
      <c r="P135" s="40"/>
      <c r="Q135" s="40">
        <v>0</v>
      </c>
      <c r="R135" s="40"/>
      <c r="S135" s="40">
        <v>0</v>
      </c>
      <c r="T135" s="40"/>
      <c r="U135" s="40" t="s">
        <v>659</v>
      </c>
      <c r="V135" s="25" t="s">
        <v>148</v>
      </c>
      <c r="W135" s="25" t="s">
        <v>183</v>
      </c>
      <c r="X135" s="25" t="s">
        <v>184</v>
      </c>
      <c r="Y135" s="25"/>
      <c r="Z135" s="25" t="s">
        <v>79</v>
      </c>
      <c r="AA135" s="25" t="s">
        <v>128</v>
      </c>
      <c r="AB135" s="20" t="s">
        <v>250</v>
      </c>
      <c r="AC135" t="str">
        <f>VLOOKUP(Tabla32[[#This Row],[Perspectiva]],Datos!$F$1:$G$4,2,FALSE)</f>
        <v>DO</v>
      </c>
      <c r="AD135" t="str">
        <f>VLOOKUP(Tabla32[[#This Row],[Objetivo Estratégico ]],Datos!$M$1:$N$23,2,FALSE)</f>
        <v>Objetivo7</v>
      </c>
      <c r="AE135" t="e">
        <f>VLOOKUP(Tabla32[[#This Row],[Iniciativa estratégica]],Datos!$O$1:$P$23,2,FALSE)</f>
        <v>#N/A</v>
      </c>
    </row>
    <row r="136" spans="1:31" ht="57">
      <c r="A136" s="31" t="s">
        <v>888</v>
      </c>
      <c r="B136" s="36" t="s">
        <v>164</v>
      </c>
      <c r="C136" s="20" t="s">
        <v>17</v>
      </c>
      <c r="D136" s="20" t="s">
        <v>39</v>
      </c>
      <c r="E136" s="37" t="s">
        <v>590</v>
      </c>
      <c r="F136" s="37" t="s">
        <v>87</v>
      </c>
      <c r="G136" s="18" t="s">
        <v>889</v>
      </c>
      <c r="H136" s="20" t="s">
        <v>166</v>
      </c>
      <c r="I136" s="21">
        <v>45383</v>
      </c>
      <c r="J136" s="21">
        <v>45473</v>
      </c>
      <c r="K136" s="24" t="s">
        <v>339</v>
      </c>
      <c r="L136" s="21"/>
      <c r="M136" s="40">
        <v>0</v>
      </c>
      <c r="N136" s="40"/>
      <c r="O136" s="40">
        <v>0.33</v>
      </c>
      <c r="P136" s="40"/>
      <c r="Q136" s="40">
        <v>0.33</v>
      </c>
      <c r="R136" s="40"/>
      <c r="S136" s="40">
        <v>0.33</v>
      </c>
      <c r="T136" s="40"/>
      <c r="U136" s="40" t="s">
        <v>659</v>
      </c>
      <c r="V136" s="25" t="s">
        <v>148</v>
      </c>
      <c r="W136" s="25" t="s">
        <v>183</v>
      </c>
      <c r="X136" s="25" t="s">
        <v>184</v>
      </c>
      <c r="Y136" s="25"/>
      <c r="Z136" s="25" t="s">
        <v>79</v>
      </c>
      <c r="AA136" s="25" t="s">
        <v>128</v>
      </c>
      <c r="AB136" s="20" t="s">
        <v>250</v>
      </c>
      <c r="AC136" t="str">
        <f>VLOOKUP(Tabla32[[#This Row],[Perspectiva]],Datos!$F$1:$G$4,2,FALSE)</f>
        <v>DO</v>
      </c>
      <c r="AD136" t="str">
        <f>VLOOKUP(Tabla32[[#This Row],[Objetivo Estratégico ]],Datos!$M$1:$N$23,2,FALSE)</f>
        <v>Objetivo7</v>
      </c>
      <c r="AE136" t="e">
        <f>VLOOKUP(Tabla32[[#This Row],[Iniciativa estratégica]],Datos!$O$1:$P$23,2,FALSE)</f>
        <v>#N/A</v>
      </c>
    </row>
    <row r="137" spans="1:31" ht="57">
      <c r="A137" s="31" t="s">
        <v>890</v>
      </c>
      <c r="B137" s="36" t="s">
        <v>164</v>
      </c>
      <c r="C137" s="20" t="s">
        <v>17</v>
      </c>
      <c r="D137" s="20" t="s">
        <v>39</v>
      </c>
      <c r="E137" s="37" t="s">
        <v>590</v>
      </c>
      <c r="F137" s="37" t="s">
        <v>87</v>
      </c>
      <c r="G137" s="45" t="s">
        <v>891</v>
      </c>
      <c r="H137" s="20" t="s">
        <v>166</v>
      </c>
      <c r="I137" s="21">
        <v>45474</v>
      </c>
      <c r="J137" s="21">
        <v>45565</v>
      </c>
      <c r="K137" s="24" t="s">
        <v>892</v>
      </c>
      <c r="L137" s="21"/>
      <c r="M137" s="40">
        <v>0</v>
      </c>
      <c r="N137" s="40"/>
      <c r="O137" s="40">
        <v>0</v>
      </c>
      <c r="P137" s="40"/>
      <c r="Q137" s="40">
        <v>0</v>
      </c>
      <c r="R137" s="40"/>
      <c r="S137" s="40">
        <v>0</v>
      </c>
      <c r="T137" s="40"/>
      <c r="U137" s="40" t="s">
        <v>706</v>
      </c>
      <c r="V137" s="25" t="s">
        <v>148</v>
      </c>
      <c r="W137" s="25" t="s">
        <v>183</v>
      </c>
      <c r="X137" s="25" t="s">
        <v>184</v>
      </c>
      <c r="Y137" s="25"/>
      <c r="Z137" s="25" t="s">
        <v>79</v>
      </c>
      <c r="AA137" s="25" t="s">
        <v>128</v>
      </c>
      <c r="AB137" s="20" t="s">
        <v>250</v>
      </c>
      <c r="AC137" t="str">
        <f>VLOOKUP(Tabla32[[#This Row],[Perspectiva]],Datos!$F$1:$G$4,2,FALSE)</f>
        <v>DO</v>
      </c>
      <c r="AD137" t="str">
        <f>VLOOKUP(Tabla32[[#This Row],[Objetivo Estratégico ]],Datos!$M$1:$N$23,2,FALSE)</f>
        <v>Objetivo7</v>
      </c>
      <c r="AE137" t="e">
        <f>VLOOKUP(Tabla32[[#This Row],[Iniciativa estratégica]],Datos!$O$1:$P$23,2,FALSE)</f>
        <v>#N/A</v>
      </c>
    </row>
    <row r="138" spans="1:31" ht="57">
      <c r="A138" s="31" t="s">
        <v>893</v>
      </c>
      <c r="B138" s="36" t="s">
        <v>164</v>
      </c>
      <c r="C138" s="20" t="s">
        <v>17</v>
      </c>
      <c r="D138" s="20" t="s">
        <v>39</v>
      </c>
      <c r="E138" s="37" t="s">
        <v>590</v>
      </c>
      <c r="F138" s="37" t="s">
        <v>87</v>
      </c>
      <c r="G138" s="45" t="s">
        <v>894</v>
      </c>
      <c r="H138" s="20" t="s">
        <v>166</v>
      </c>
      <c r="I138" s="21">
        <v>45566</v>
      </c>
      <c r="J138" s="21">
        <v>45657</v>
      </c>
      <c r="K138" s="24" t="s">
        <v>895</v>
      </c>
      <c r="L138" s="21"/>
      <c r="M138" s="40">
        <v>0</v>
      </c>
      <c r="N138" s="40"/>
      <c r="O138" s="40">
        <v>0</v>
      </c>
      <c r="P138" s="40"/>
      <c r="Q138" s="40">
        <v>0</v>
      </c>
      <c r="R138" s="40"/>
      <c r="S138" s="40">
        <v>0</v>
      </c>
      <c r="T138" s="40"/>
      <c r="U138" s="40" t="s">
        <v>706</v>
      </c>
      <c r="V138" s="25" t="s">
        <v>148</v>
      </c>
      <c r="W138" s="25" t="s">
        <v>183</v>
      </c>
      <c r="X138" s="25" t="s">
        <v>184</v>
      </c>
      <c r="Y138" s="25"/>
      <c r="Z138" s="25" t="s">
        <v>79</v>
      </c>
      <c r="AA138" s="25" t="s">
        <v>128</v>
      </c>
      <c r="AB138" s="20" t="s">
        <v>250</v>
      </c>
      <c r="AC138" t="str">
        <f>VLOOKUP(Tabla32[[#This Row],[Perspectiva]],Datos!$F$1:$G$4,2,FALSE)</f>
        <v>DO</v>
      </c>
      <c r="AD138" t="str">
        <f>VLOOKUP(Tabla32[[#This Row],[Objetivo Estratégico ]],Datos!$M$1:$N$23,2,FALSE)</f>
        <v>Objetivo7</v>
      </c>
      <c r="AE138" t="e">
        <f>VLOOKUP(Tabla32[[#This Row],[Iniciativa estratégica]],Datos!$O$1:$P$23,2,FALSE)</f>
        <v>#N/A</v>
      </c>
    </row>
    <row r="139" spans="1:31" ht="57">
      <c r="A139" s="31" t="s">
        <v>896</v>
      </c>
      <c r="B139" s="36" t="s">
        <v>164</v>
      </c>
      <c r="C139" s="20" t="s">
        <v>17</v>
      </c>
      <c r="D139" s="20" t="s">
        <v>39</v>
      </c>
      <c r="E139" s="37" t="s">
        <v>590</v>
      </c>
      <c r="F139" s="37" t="s">
        <v>87</v>
      </c>
      <c r="G139" s="18" t="s">
        <v>897</v>
      </c>
      <c r="H139" s="20" t="s">
        <v>166</v>
      </c>
      <c r="I139" s="21">
        <v>45292</v>
      </c>
      <c r="J139" s="21">
        <v>45382</v>
      </c>
      <c r="K139" s="24" t="s">
        <v>898</v>
      </c>
      <c r="L139" s="21"/>
      <c r="M139" s="40">
        <v>1</v>
      </c>
      <c r="N139" s="40"/>
      <c r="O139" s="40">
        <v>0</v>
      </c>
      <c r="P139" s="40"/>
      <c r="Q139" s="40">
        <v>0</v>
      </c>
      <c r="R139" s="40"/>
      <c r="S139" s="40">
        <v>0</v>
      </c>
      <c r="T139" s="40"/>
      <c r="U139" s="40" t="s">
        <v>659</v>
      </c>
      <c r="V139" s="25" t="s">
        <v>148</v>
      </c>
      <c r="W139" s="25" t="s">
        <v>183</v>
      </c>
      <c r="X139" s="25" t="s">
        <v>184</v>
      </c>
      <c r="Y139" s="25"/>
      <c r="Z139" s="25" t="s">
        <v>79</v>
      </c>
      <c r="AA139" s="25" t="s">
        <v>128</v>
      </c>
      <c r="AB139" s="20" t="s">
        <v>250</v>
      </c>
      <c r="AC139" t="str">
        <f>VLOOKUP(Tabla32[[#This Row],[Perspectiva]],Datos!$F$1:$G$4,2,FALSE)</f>
        <v>DO</v>
      </c>
      <c r="AD139" t="str">
        <f>VLOOKUP(Tabla32[[#This Row],[Objetivo Estratégico ]],Datos!$M$1:$N$23,2,FALSE)</f>
        <v>Objetivo7</v>
      </c>
      <c r="AE139" t="e">
        <f>VLOOKUP(Tabla32[[#This Row],[Iniciativa estratégica]],Datos!$O$1:$P$23,2,FALSE)</f>
        <v>#N/A</v>
      </c>
    </row>
    <row r="140" spans="1:31" ht="57">
      <c r="A140" s="31" t="s">
        <v>899</v>
      </c>
      <c r="B140" s="36" t="s">
        <v>164</v>
      </c>
      <c r="C140" s="20" t="s">
        <v>17</v>
      </c>
      <c r="D140" s="20" t="s">
        <v>39</v>
      </c>
      <c r="E140" s="37" t="s">
        <v>590</v>
      </c>
      <c r="F140" s="37" t="s">
        <v>87</v>
      </c>
      <c r="G140" s="18" t="s">
        <v>900</v>
      </c>
      <c r="H140" s="20" t="s">
        <v>166</v>
      </c>
      <c r="I140" s="21">
        <v>45383</v>
      </c>
      <c r="J140" s="21">
        <v>45473</v>
      </c>
      <c r="K140" s="24" t="s">
        <v>901</v>
      </c>
      <c r="L140" s="21"/>
      <c r="M140" s="40">
        <v>0</v>
      </c>
      <c r="N140" s="40"/>
      <c r="O140" s="40">
        <v>0.33</v>
      </c>
      <c r="P140" s="40"/>
      <c r="Q140" s="40">
        <v>0.33</v>
      </c>
      <c r="R140" s="40"/>
      <c r="S140" s="40">
        <v>0.33</v>
      </c>
      <c r="T140" s="40"/>
      <c r="U140" s="40" t="s">
        <v>659</v>
      </c>
      <c r="V140" s="25" t="s">
        <v>148</v>
      </c>
      <c r="W140" s="25" t="s">
        <v>183</v>
      </c>
      <c r="X140" s="25" t="s">
        <v>184</v>
      </c>
      <c r="Y140" s="25"/>
      <c r="Z140" s="25" t="s">
        <v>79</v>
      </c>
      <c r="AA140" s="25" t="s">
        <v>128</v>
      </c>
      <c r="AB140" s="20" t="s">
        <v>250</v>
      </c>
      <c r="AC140" t="str">
        <f>VLOOKUP(Tabla32[[#This Row],[Perspectiva]],Datos!$F$1:$G$4,2,FALSE)</f>
        <v>DO</v>
      </c>
      <c r="AD140" t="str">
        <f>VLOOKUP(Tabla32[[#This Row],[Objetivo Estratégico ]],Datos!$M$1:$N$23,2,FALSE)</f>
        <v>Objetivo7</v>
      </c>
      <c r="AE140" t="e">
        <f>VLOOKUP(Tabla32[[#This Row],[Iniciativa estratégica]],Datos!$O$1:$P$23,2,FALSE)</f>
        <v>#N/A</v>
      </c>
    </row>
    <row r="141" spans="1:31" ht="42.75">
      <c r="A141" s="31" t="s">
        <v>902</v>
      </c>
      <c r="B141" s="36" t="s">
        <v>164</v>
      </c>
      <c r="C141" s="20" t="s">
        <v>17</v>
      </c>
      <c r="D141" s="20" t="s">
        <v>39</v>
      </c>
      <c r="E141" s="37" t="s">
        <v>590</v>
      </c>
      <c r="F141" s="37" t="s">
        <v>87</v>
      </c>
      <c r="G141" s="45" t="s">
        <v>903</v>
      </c>
      <c r="H141" s="20" t="s">
        <v>166</v>
      </c>
      <c r="I141" s="21">
        <v>45474</v>
      </c>
      <c r="J141" s="21">
        <v>45565</v>
      </c>
      <c r="K141" s="24" t="s">
        <v>901</v>
      </c>
      <c r="L141" s="21"/>
      <c r="M141" s="40">
        <v>0</v>
      </c>
      <c r="N141" s="40"/>
      <c r="O141" s="40">
        <v>0</v>
      </c>
      <c r="P141" s="40"/>
      <c r="Q141" s="40">
        <v>0</v>
      </c>
      <c r="R141" s="40"/>
      <c r="S141" s="40">
        <v>0</v>
      </c>
      <c r="T141" s="40"/>
      <c r="U141" s="40" t="s">
        <v>706</v>
      </c>
      <c r="V141" s="25" t="s">
        <v>148</v>
      </c>
      <c r="W141" s="25" t="s">
        <v>183</v>
      </c>
      <c r="X141" s="25" t="s">
        <v>184</v>
      </c>
      <c r="Y141" s="25"/>
      <c r="Z141" s="25" t="s">
        <v>79</v>
      </c>
      <c r="AA141" s="25" t="s">
        <v>128</v>
      </c>
      <c r="AB141" s="20" t="s">
        <v>250</v>
      </c>
      <c r="AC141" t="str">
        <f>VLOOKUP(Tabla32[[#This Row],[Perspectiva]],Datos!$F$1:$G$4,2,FALSE)</f>
        <v>DO</v>
      </c>
      <c r="AD141" t="str">
        <f>VLOOKUP(Tabla32[[#This Row],[Objetivo Estratégico ]],Datos!$M$1:$N$23,2,FALSE)</f>
        <v>Objetivo7</v>
      </c>
      <c r="AE141" t="e">
        <f>VLOOKUP(Tabla32[[#This Row],[Iniciativa estratégica]],Datos!$O$1:$P$23,2,FALSE)</f>
        <v>#N/A</v>
      </c>
    </row>
    <row r="142" spans="1:31" ht="90" customHeight="1">
      <c r="A142" s="31" t="s">
        <v>904</v>
      </c>
      <c r="B142" s="36" t="s">
        <v>164</v>
      </c>
      <c r="C142" s="20" t="s">
        <v>17</v>
      </c>
      <c r="D142" s="20" t="s">
        <v>39</v>
      </c>
      <c r="E142" s="37" t="s">
        <v>590</v>
      </c>
      <c r="F142" s="37" t="s">
        <v>87</v>
      </c>
      <c r="G142" s="45" t="s">
        <v>905</v>
      </c>
      <c r="H142" s="20" t="s">
        <v>166</v>
      </c>
      <c r="I142" s="21">
        <v>45566</v>
      </c>
      <c r="J142" s="21">
        <v>45657</v>
      </c>
      <c r="K142" s="24" t="s">
        <v>901</v>
      </c>
      <c r="L142" s="21"/>
      <c r="M142" s="40">
        <v>0</v>
      </c>
      <c r="N142" s="40"/>
      <c r="O142" s="40">
        <v>0</v>
      </c>
      <c r="P142" s="40"/>
      <c r="Q142" s="40">
        <v>0</v>
      </c>
      <c r="R142" s="40"/>
      <c r="S142" s="40">
        <v>0</v>
      </c>
      <c r="T142" s="40"/>
      <c r="U142" s="40" t="s">
        <v>706</v>
      </c>
      <c r="V142" s="25" t="s">
        <v>148</v>
      </c>
      <c r="W142" s="25" t="s">
        <v>183</v>
      </c>
      <c r="X142" s="25" t="s">
        <v>184</v>
      </c>
      <c r="Y142" s="25"/>
      <c r="Z142" s="25" t="s">
        <v>79</v>
      </c>
      <c r="AA142" s="25" t="s">
        <v>128</v>
      </c>
      <c r="AB142" s="20" t="s">
        <v>250</v>
      </c>
      <c r="AC142" t="str">
        <f>VLOOKUP(Tabla32[[#This Row],[Perspectiva]],Datos!$F$1:$G$4,2,FALSE)</f>
        <v>DO</v>
      </c>
      <c r="AD142" t="str">
        <f>VLOOKUP(Tabla32[[#This Row],[Objetivo Estratégico ]],Datos!$M$1:$N$23,2,FALSE)</f>
        <v>Objetivo7</v>
      </c>
      <c r="AE142" t="e">
        <f>VLOOKUP(Tabla32[[#This Row],[Iniciativa estratégica]],Datos!$O$1:$P$23,2,FALSE)</f>
        <v>#N/A</v>
      </c>
    </row>
    <row r="143" spans="1:31" ht="42.75" hidden="1">
      <c r="A143" s="31" t="s">
        <v>906</v>
      </c>
      <c r="B143" s="15" t="s">
        <v>88</v>
      </c>
      <c r="C143" s="20" t="s">
        <v>17</v>
      </c>
      <c r="D143" s="20" t="s">
        <v>39</v>
      </c>
      <c r="E143" s="20" t="s">
        <v>590</v>
      </c>
      <c r="F143" s="20" t="s">
        <v>87</v>
      </c>
      <c r="G143" s="26" t="s">
        <v>296</v>
      </c>
      <c r="H143" s="20" t="s">
        <v>88</v>
      </c>
      <c r="I143" s="21">
        <v>45293</v>
      </c>
      <c r="J143" s="21">
        <v>45657</v>
      </c>
      <c r="K143" s="19" t="s">
        <v>297</v>
      </c>
      <c r="L143" s="21"/>
      <c r="M143" s="42">
        <v>0.25</v>
      </c>
      <c r="N143" s="42"/>
      <c r="O143" s="42">
        <v>0.5</v>
      </c>
      <c r="P143" s="42"/>
      <c r="Q143" s="42">
        <v>0.75</v>
      </c>
      <c r="R143" s="42"/>
      <c r="S143" s="42">
        <v>1</v>
      </c>
      <c r="T143" s="42"/>
      <c r="U143" s="42" t="s">
        <v>634</v>
      </c>
      <c r="V143" s="20" t="s">
        <v>157</v>
      </c>
      <c r="W143" s="20" t="s">
        <v>173</v>
      </c>
      <c r="X143" s="20" t="s">
        <v>187</v>
      </c>
      <c r="Y143" s="20" t="s">
        <v>3</v>
      </c>
      <c r="Z143" s="20" t="s">
        <v>3</v>
      </c>
      <c r="AA143" s="20" t="s">
        <v>133</v>
      </c>
      <c r="AB143" s="20" t="s">
        <v>250</v>
      </c>
      <c r="AC143" t="str">
        <f>VLOOKUP(Tabla32[[#This Row],[Perspectiva]],Datos!$F$1:$G$4,2,FALSE)</f>
        <v>DO</v>
      </c>
      <c r="AD143" t="str">
        <f>VLOOKUP(Tabla32[[#This Row],[Objetivo Estratégico ]],Datos!$M$1:$N$23,2,FALSE)</f>
        <v>Objetivo7</v>
      </c>
      <c r="AE143" t="e">
        <f>VLOOKUP(Tabla32[[#This Row],[Iniciativa estratégica]],Datos!$O$1:$P$23,2,FALSE)</f>
        <v>#N/A</v>
      </c>
    </row>
    <row r="144" spans="1:31" ht="42.75" hidden="1">
      <c r="A144" s="31" t="s">
        <v>907</v>
      </c>
      <c r="B144" s="15" t="s">
        <v>117</v>
      </c>
      <c r="C144" s="20" t="s">
        <v>17</v>
      </c>
      <c r="D144" s="20" t="s">
        <v>39</v>
      </c>
      <c r="E144" s="20" t="s">
        <v>590</v>
      </c>
      <c r="F144" s="20" t="s">
        <v>87</v>
      </c>
      <c r="G144" s="26" t="s">
        <v>277</v>
      </c>
      <c r="H144" s="20" t="s">
        <v>119</v>
      </c>
      <c r="I144" s="21">
        <v>45292</v>
      </c>
      <c r="J144" s="21">
        <v>45657</v>
      </c>
      <c r="K144" s="19" t="s">
        <v>278</v>
      </c>
      <c r="L144" s="21"/>
      <c r="M144" s="42">
        <v>0.25</v>
      </c>
      <c r="N144" s="42"/>
      <c r="O144" s="42">
        <v>0.5</v>
      </c>
      <c r="P144" s="42"/>
      <c r="Q144" s="42">
        <v>0.75</v>
      </c>
      <c r="R144" s="42"/>
      <c r="S144" s="42">
        <v>1</v>
      </c>
      <c r="T144" s="42"/>
      <c r="U144" s="42" t="s">
        <v>634</v>
      </c>
      <c r="V144" s="19" t="s">
        <v>152</v>
      </c>
      <c r="W144" s="20" t="s">
        <v>186</v>
      </c>
      <c r="X144" s="20" t="s">
        <v>3</v>
      </c>
      <c r="Y144" s="20" t="s">
        <v>3</v>
      </c>
      <c r="Z144" s="20" t="s">
        <v>3</v>
      </c>
      <c r="AA144" s="20" t="s">
        <v>133</v>
      </c>
      <c r="AB144" s="20" t="s">
        <v>250</v>
      </c>
      <c r="AC144" t="str">
        <f>VLOOKUP(Tabla32[[#This Row],[Perspectiva]],Datos!$F$1:$G$4,2,FALSE)</f>
        <v>DO</v>
      </c>
      <c r="AD144" t="str">
        <f>VLOOKUP(Tabla32[[#This Row],[Objetivo Estratégico ]],Datos!$M$1:$N$23,2,FALSE)</f>
        <v>Objetivo7</v>
      </c>
      <c r="AE144" t="e">
        <f>VLOOKUP(Tabla32[[#This Row],[Iniciativa estratégica]],Datos!$O$1:$P$23,2,FALSE)</f>
        <v>#N/A</v>
      </c>
    </row>
    <row r="145" spans="1:31" ht="42.75" hidden="1">
      <c r="A145" s="31" t="s">
        <v>908</v>
      </c>
      <c r="B145" s="15" t="s">
        <v>125</v>
      </c>
      <c r="C145" s="20" t="s">
        <v>17</v>
      </c>
      <c r="D145" s="20" t="s">
        <v>39</v>
      </c>
      <c r="E145" s="20" t="s">
        <v>590</v>
      </c>
      <c r="F145" s="20" t="s">
        <v>87</v>
      </c>
      <c r="G145" s="46" t="s">
        <v>909</v>
      </c>
      <c r="H145" s="20" t="s">
        <v>127</v>
      </c>
      <c r="I145" s="21">
        <v>45324</v>
      </c>
      <c r="J145" s="21">
        <v>45626</v>
      </c>
      <c r="K145" s="19" t="s">
        <v>910</v>
      </c>
      <c r="L145" s="21"/>
      <c r="M145" s="42">
        <v>0.25</v>
      </c>
      <c r="N145" s="42"/>
      <c r="O145" s="42">
        <v>0.5</v>
      </c>
      <c r="P145" s="42"/>
      <c r="Q145" s="42">
        <v>0.75</v>
      </c>
      <c r="R145" s="42"/>
      <c r="S145" s="42">
        <v>1</v>
      </c>
      <c r="T145" s="42"/>
      <c r="U145" s="42" t="s">
        <v>634</v>
      </c>
      <c r="V145" s="20" t="s">
        <v>148</v>
      </c>
      <c r="W145" s="20" t="s">
        <v>187</v>
      </c>
      <c r="X145" s="20" t="s">
        <v>3</v>
      </c>
      <c r="Y145" s="20" t="s">
        <v>3</v>
      </c>
      <c r="Z145" s="20" t="s">
        <v>3</v>
      </c>
      <c r="AA145" s="20" t="s">
        <v>133</v>
      </c>
      <c r="AB145" s="20" t="s">
        <v>250</v>
      </c>
      <c r="AC145" t="str">
        <f>VLOOKUP(Tabla32[[#This Row],[Perspectiva]],Datos!$F$1:$G$4,2,FALSE)</f>
        <v>DO</v>
      </c>
      <c r="AD145" t="str">
        <f>VLOOKUP(Tabla32[[#This Row],[Objetivo Estratégico ]],Datos!$M$1:$N$23,2,FALSE)</f>
        <v>Objetivo7</v>
      </c>
      <c r="AE145" t="e">
        <f>VLOOKUP(Tabla32[[#This Row],[Iniciativa estratégica]],Datos!$O$1:$P$23,2,FALSE)</f>
        <v>#N/A</v>
      </c>
    </row>
    <row r="146" spans="1:31" ht="57" hidden="1">
      <c r="A146" s="31" t="s">
        <v>911</v>
      </c>
      <c r="B146" s="15" t="s">
        <v>125</v>
      </c>
      <c r="C146" s="20" t="s">
        <v>17</v>
      </c>
      <c r="D146" s="20" t="s">
        <v>39</v>
      </c>
      <c r="E146" s="20" t="s">
        <v>590</v>
      </c>
      <c r="F146" s="20" t="s">
        <v>87</v>
      </c>
      <c r="G146" s="26" t="s">
        <v>912</v>
      </c>
      <c r="H146" s="20" t="s">
        <v>127</v>
      </c>
      <c r="I146" s="21">
        <v>45473</v>
      </c>
      <c r="J146" s="21">
        <v>45565</v>
      </c>
      <c r="K146" s="19" t="s">
        <v>913</v>
      </c>
      <c r="L146" s="21"/>
      <c r="M146" s="40">
        <v>0</v>
      </c>
      <c r="N146" s="40"/>
      <c r="O146" s="40">
        <v>0</v>
      </c>
      <c r="P146" s="40"/>
      <c r="Q146" s="40">
        <v>1</v>
      </c>
      <c r="R146" s="40"/>
      <c r="S146" s="40">
        <v>0</v>
      </c>
      <c r="T146" s="40"/>
      <c r="U146" s="40" t="s">
        <v>659</v>
      </c>
      <c r="V146" s="20" t="s">
        <v>148</v>
      </c>
      <c r="W146" s="20" t="s">
        <v>190</v>
      </c>
      <c r="X146" s="20" t="s">
        <v>181</v>
      </c>
      <c r="Y146" s="20" t="s">
        <v>3</v>
      </c>
      <c r="Z146" s="20" t="s">
        <v>55</v>
      </c>
      <c r="AA146" s="20" t="s">
        <v>133</v>
      </c>
      <c r="AB146" s="20" t="s">
        <v>250</v>
      </c>
      <c r="AC146" t="str">
        <f>VLOOKUP(Tabla32[[#This Row],[Perspectiva]],Datos!$F$1:$G$4,2,FALSE)</f>
        <v>DO</v>
      </c>
      <c r="AD146" t="str">
        <f>VLOOKUP(Tabla32[[#This Row],[Objetivo Estratégico ]],Datos!$M$1:$N$23,2,FALSE)</f>
        <v>Objetivo7</v>
      </c>
      <c r="AE146" t="e">
        <f>VLOOKUP(Tabla32[[#This Row],[Iniciativa estratégica]],Datos!$O$1:$P$23,2,FALSE)</f>
        <v>#N/A</v>
      </c>
    </row>
    <row r="147" spans="1:31" ht="57" hidden="1">
      <c r="A147" s="31" t="s">
        <v>914</v>
      </c>
      <c r="B147" s="15" t="s">
        <v>125</v>
      </c>
      <c r="C147" s="20" t="s">
        <v>17</v>
      </c>
      <c r="D147" s="20" t="s">
        <v>39</v>
      </c>
      <c r="E147" s="20" t="s">
        <v>590</v>
      </c>
      <c r="F147" s="20" t="s">
        <v>87</v>
      </c>
      <c r="G147" s="22" t="s">
        <v>915</v>
      </c>
      <c r="H147" s="20" t="s">
        <v>127</v>
      </c>
      <c r="I147" s="21">
        <v>45473</v>
      </c>
      <c r="J147" s="21">
        <v>45565</v>
      </c>
      <c r="K147" s="19" t="s">
        <v>916</v>
      </c>
      <c r="L147" s="21"/>
      <c r="M147" s="40">
        <v>0</v>
      </c>
      <c r="N147" s="40"/>
      <c r="O147" s="40">
        <v>0</v>
      </c>
      <c r="P147" s="40"/>
      <c r="Q147" s="40">
        <v>1</v>
      </c>
      <c r="R147" s="40"/>
      <c r="S147" s="40">
        <v>0</v>
      </c>
      <c r="T147" s="40"/>
      <c r="U147" s="40" t="s">
        <v>659</v>
      </c>
      <c r="V147" s="20" t="s">
        <v>148</v>
      </c>
      <c r="W147" s="20" t="s">
        <v>173</v>
      </c>
      <c r="X147" s="20" t="s">
        <v>178</v>
      </c>
      <c r="Y147" s="20" t="s">
        <v>179</v>
      </c>
      <c r="Z147" s="20" t="s">
        <v>3</v>
      </c>
      <c r="AA147" s="20" t="s">
        <v>133</v>
      </c>
      <c r="AB147" s="20" t="s">
        <v>250</v>
      </c>
      <c r="AC147" t="str">
        <f>VLOOKUP(Tabla32[[#This Row],[Perspectiva]],Datos!$F$1:$G$4,2,FALSE)</f>
        <v>DO</v>
      </c>
      <c r="AD147" t="str">
        <f>VLOOKUP(Tabla32[[#This Row],[Objetivo Estratégico ]],Datos!$M$1:$N$23,2,FALSE)</f>
        <v>Objetivo7</v>
      </c>
      <c r="AE147" t="e">
        <f>VLOOKUP(Tabla32[[#This Row],[Iniciativa estratégica]],Datos!$O$1:$P$23,2,FALSE)</f>
        <v>#N/A</v>
      </c>
    </row>
    <row r="148" spans="1:31" ht="42.75" hidden="1">
      <c r="A148" s="31" t="s">
        <v>917</v>
      </c>
      <c r="B148" s="15" t="s">
        <v>130</v>
      </c>
      <c r="C148" s="20" t="s">
        <v>17</v>
      </c>
      <c r="D148" s="20" t="s">
        <v>39</v>
      </c>
      <c r="E148" s="20" t="s">
        <v>590</v>
      </c>
      <c r="F148" s="20" t="s">
        <v>87</v>
      </c>
      <c r="G148" s="26" t="s">
        <v>341</v>
      </c>
      <c r="H148" s="20" t="s">
        <v>132</v>
      </c>
      <c r="I148" s="21">
        <v>45292</v>
      </c>
      <c r="J148" s="21">
        <v>45657</v>
      </c>
      <c r="K148" s="19" t="s">
        <v>342</v>
      </c>
      <c r="L148" s="21"/>
      <c r="M148" s="42">
        <v>0.25</v>
      </c>
      <c r="N148" s="42"/>
      <c r="O148" s="42">
        <v>0.5</v>
      </c>
      <c r="P148" s="42"/>
      <c r="Q148" s="42">
        <v>0.75</v>
      </c>
      <c r="R148" s="42"/>
      <c r="S148" s="42">
        <v>1</v>
      </c>
      <c r="T148" s="42"/>
      <c r="U148" s="42" t="s">
        <v>634</v>
      </c>
      <c r="V148" s="19" t="s">
        <v>152</v>
      </c>
      <c r="W148" s="20" t="s">
        <v>186</v>
      </c>
      <c r="X148" s="20" t="s">
        <v>3</v>
      </c>
      <c r="Y148" s="20" t="s">
        <v>3</v>
      </c>
      <c r="Z148" s="20" t="s">
        <v>3</v>
      </c>
      <c r="AA148" s="20" t="s">
        <v>133</v>
      </c>
      <c r="AB148" s="20" t="s">
        <v>250</v>
      </c>
      <c r="AC148" t="str">
        <f>VLOOKUP(Tabla32[[#This Row],[Perspectiva]],Datos!$F$1:$G$4,2,FALSE)</f>
        <v>DO</v>
      </c>
      <c r="AD148" t="str">
        <f>VLOOKUP(Tabla32[[#This Row],[Objetivo Estratégico ]],Datos!$M$1:$N$23,2,FALSE)</f>
        <v>Objetivo7</v>
      </c>
      <c r="AE148" t="e">
        <f>VLOOKUP(Tabla32[[#This Row],[Iniciativa estratégica]],Datos!$O$1:$P$23,2,FALSE)</f>
        <v>#N/A</v>
      </c>
    </row>
    <row r="149" spans="1:31" ht="42.75" hidden="1">
      <c r="A149" s="31" t="s">
        <v>918</v>
      </c>
      <c r="B149" s="15" t="s">
        <v>130</v>
      </c>
      <c r="C149" s="20" t="s">
        <v>17</v>
      </c>
      <c r="D149" s="20" t="s">
        <v>39</v>
      </c>
      <c r="E149" s="20" t="s">
        <v>590</v>
      </c>
      <c r="F149" s="20" t="s">
        <v>87</v>
      </c>
      <c r="G149" s="26" t="s">
        <v>344</v>
      </c>
      <c r="H149" s="20" t="s">
        <v>132</v>
      </c>
      <c r="I149" s="21">
        <v>45292</v>
      </c>
      <c r="J149" s="21">
        <v>45657</v>
      </c>
      <c r="K149" s="19" t="s">
        <v>345</v>
      </c>
      <c r="L149" s="21"/>
      <c r="M149" s="42">
        <v>0.25</v>
      </c>
      <c r="N149" s="42"/>
      <c r="O149" s="42">
        <v>0.5</v>
      </c>
      <c r="P149" s="42"/>
      <c r="Q149" s="42">
        <v>0.75</v>
      </c>
      <c r="R149" s="42"/>
      <c r="S149" s="42">
        <v>1</v>
      </c>
      <c r="T149" s="42"/>
      <c r="U149" s="42" t="s">
        <v>634</v>
      </c>
      <c r="V149" s="19" t="s">
        <v>152</v>
      </c>
      <c r="W149" s="20" t="s">
        <v>186</v>
      </c>
      <c r="X149" s="20" t="s">
        <v>3</v>
      </c>
      <c r="Y149" s="20" t="s">
        <v>3</v>
      </c>
      <c r="Z149" s="20" t="s">
        <v>3</v>
      </c>
      <c r="AA149" s="20" t="s">
        <v>133</v>
      </c>
      <c r="AB149" s="20" t="s">
        <v>250</v>
      </c>
      <c r="AC149" t="str">
        <f>VLOOKUP(Tabla32[[#This Row],[Perspectiva]],Datos!$F$1:$G$4,2,FALSE)</f>
        <v>DO</v>
      </c>
      <c r="AD149" t="str">
        <f>VLOOKUP(Tabla32[[#This Row],[Objetivo Estratégico ]],Datos!$M$1:$N$23,2,FALSE)</f>
        <v>Objetivo7</v>
      </c>
      <c r="AE149" t="e">
        <f>VLOOKUP(Tabla32[[#This Row],[Iniciativa estratégica]],Datos!$O$1:$P$23,2,FALSE)</f>
        <v>#N/A</v>
      </c>
    </row>
    <row r="150" spans="1:31" ht="42.75" hidden="1">
      <c r="A150" s="31" t="s">
        <v>919</v>
      </c>
      <c r="B150" s="15" t="s">
        <v>130</v>
      </c>
      <c r="C150" s="20" t="s">
        <v>17</v>
      </c>
      <c r="D150" s="20" t="s">
        <v>39</v>
      </c>
      <c r="E150" s="20" t="s">
        <v>590</v>
      </c>
      <c r="F150" s="20" t="s">
        <v>87</v>
      </c>
      <c r="G150" s="61" t="s">
        <v>920</v>
      </c>
      <c r="H150" s="20" t="s">
        <v>132</v>
      </c>
      <c r="I150" s="21">
        <v>45306</v>
      </c>
      <c r="J150" s="21">
        <v>45657</v>
      </c>
      <c r="K150" s="19" t="s">
        <v>921</v>
      </c>
      <c r="L150" s="21"/>
      <c r="M150" s="41">
        <v>0</v>
      </c>
      <c r="N150" s="41"/>
      <c r="O150" s="41">
        <v>0</v>
      </c>
      <c r="P150" s="41"/>
      <c r="Q150" s="41">
        <v>0</v>
      </c>
      <c r="R150" s="41"/>
      <c r="S150" s="41">
        <v>0</v>
      </c>
      <c r="T150" s="41"/>
      <c r="U150" s="41" t="s">
        <v>638</v>
      </c>
      <c r="V150" s="20" t="s">
        <v>148</v>
      </c>
      <c r="W150" s="20" t="s">
        <v>185</v>
      </c>
      <c r="X150" s="20" t="s">
        <v>3</v>
      </c>
      <c r="Y150" s="20" t="s">
        <v>3</v>
      </c>
      <c r="Z150" s="20" t="s">
        <v>3</v>
      </c>
      <c r="AA150" s="20" t="s">
        <v>133</v>
      </c>
      <c r="AB150" s="20" t="s">
        <v>250</v>
      </c>
      <c r="AC150" t="str">
        <f>VLOOKUP(Tabla32[[#This Row],[Perspectiva]],Datos!$F$1:$G$4,2,FALSE)</f>
        <v>DO</v>
      </c>
      <c r="AD150" t="str">
        <f>VLOOKUP(Tabla32[[#This Row],[Objetivo Estratégico ]],Datos!$M$1:$N$23,2,FALSE)</f>
        <v>Objetivo7</v>
      </c>
      <c r="AE150" t="e">
        <f>VLOOKUP(Tabla32[[#This Row],[Iniciativa estratégica]],Datos!$O$1:$P$23,2,FALSE)</f>
        <v>#N/A</v>
      </c>
    </row>
    <row r="151" spans="1:31" ht="42.75" hidden="1">
      <c r="A151" s="31" t="s">
        <v>922</v>
      </c>
      <c r="B151" s="15" t="s">
        <v>130</v>
      </c>
      <c r="C151" s="20" t="s">
        <v>17</v>
      </c>
      <c r="D151" s="20" t="s">
        <v>39</v>
      </c>
      <c r="E151" s="20" t="s">
        <v>590</v>
      </c>
      <c r="F151" s="20" t="s">
        <v>87</v>
      </c>
      <c r="G151" s="22" t="s">
        <v>923</v>
      </c>
      <c r="H151" s="20" t="s">
        <v>132</v>
      </c>
      <c r="I151" s="21">
        <v>45306</v>
      </c>
      <c r="J151" s="21">
        <v>45657</v>
      </c>
      <c r="K151" s="19" t="s">
        <v>924</v>
      </c>
      <c r="L151" s="21"/>
      <c r="M151" s="42">
        <v>0.25</v>
      </c>
      <c r="N151" s="42"/>
      <c r="O151" s="42">
        <v>0.5</v>
      </c>
      <c r="P151" s="42"/>
      <c r="Q151" s="42">
        <v>0.75</v>
      </c>
      <c r="R151" s="42"/>
      <c r="S151" s="42">
        <v>1</v>
      </c>
      <c r="T151" s="42"/>
      <c r="U151" s="42" t="s">
        <v>634</v>
      </c>
      <c r="V151" s="20" t="s">
        <v>148</v>
      </c>
      <c r="W151" s="20" t="s">
        <v>186</v>
      </c>
      <c r="X151" s="20" t="s">
        <v>3</v>
      </c>
      <c r="Y151" s="20" t="s">
        <v>3</v>
      </c>
      <c r="Z151" s="20" t="s">
        <v>3</v>
      </c>
      <c r="AA151" s="20" t="s">
        <v>133</v>
      </c>
      <c r="AB151" s="20" t="s">
        <v>250</v>
      </c>
      <c r="AC151" t="str">
        <f>VLOOKUP(Tabla32[[#This Row],[Perspectiva]],Datos!$F$1:$G$4,2,FALSE)</f>
        <v>DO</v>
      </c>
      <c r="AD151" t="str">
        <f>VLOOKUP(Tabla32[[#This Row],[Objetivo Estratégico ]],Datos!$M$1:$N$23,2,FALSE)</f>
        <v>Objetivo7</v>
      </c>
      <c r="AE151" t="e">
        <f>VLOOKUP(Tabla32[[#This Row],[Iniciativa estratégica]],Datos!$O$1:$P$23,2,FALSE)</f>
        <v>#N/A</v>
      </c>
    </row>
    <row r="152" spans="1:31" ht="42.75" hidden="1">
      <c r="A152" s="31" t="s">
        <v>925</v>
      </c>
      <c r="B152" s="15" t="s">
        <v>130</v>
      </c>
      <c r="C152" s="20" t="s">
        <v>17</v>
      </c>
      <c r="D152" s="20" t="s">
        <v>39</v>
      </c>
      <c r="E152" s="20" t="s">
        <v>590</v>
      </c>
      <c r="F152" s="20" t="s">
        <v>87</v>
      </c>
      <c r="G152" s="22" t="s">
        <v>926</v>
      </c>
      <c r="H152" s="20" t="s">
        <v>132</v>
      </c>
      <c r="I152" s="21">
        <v>45306</v>
      </c>
      <c r="J152" s="21">
        <v>45657</v>
      </c>
      <c r="K152" s="19" t="s">
        <v>924</v>
      </c>
      <c r="L152" s="21"/>
      <c r="M152" s="42">
        <v>0.25</v>
      </c>
      <c r="N152" s="42"/>
      <c r="O152" s="42">
        <v>0.5</v>
      </c>
      <c r="P152" s="42"/>
      <c r="Q152" s="42">
        <v>0.75</v>
      </c>
      <c r="R152" s="42"/>
      <c r="S152" s="42">
        <v>1</v>
      </c>
      <c r="T152" s="42"/>
      <c r="U152" s="42" t="s">
        <v>634</v>
      </c>
      <c r="V152" s="20" t="s">
        <v>148</v>
      </c>
      <c r="W152" s="20" t="s">
        <v>186</v>
      </c>
      <c r="X152" s="20" t="s">
        <v>3</v>
      </c>
      <c r="Y152" s="20" t="s">
        <v>3</v>
      </c>
      <c r="Z152" s="20" t="s">
        <v>3</v>
      </c>
      <c r="AA152" s="20" t="s">
        <v>133</v>
      </c>
      <c r="AB152" s="20" t="s">
        <v>250</v>
      </c>
      <c r="AC152" t="str">
        <f>VLOOKUP(Tabla32[[#This Row],[Perspectiva]],Datos!$F$1:$G$4,2,FALSE)</f>
        <v>DO</v>
      </c>
      <c r="AD152" t="str">
        <f>VLOOKUP(Tabla32[[#This Row],[Objetivo Estratégico ]],Datos!$M$1:$N$23,2,FALSE)</f>
        <v>Objetivo7</v>
      </c>
      <c r="AE152" t="e">
        <f>VLOOKUP(Tabla32[[#This Row],[Iniciativa estratégica]],Datos!$O$1:$P$23,2,FALSE)</f>
        <v>#N/A</v>
      </c>
    </row>
    <row r="153" spans="1:31" ht="42.75" hidden="1">
      <c r="A153" s="31" t="s">
        <v>927</v>
      </c>
      <c r="B153" s="15" t="s">
        <v>130</v>
      </c>
      <c r="C153" s="20" t="s">
        <v>17</v>
      </c>
      <c r="D153" s="20" t="s">
        <v>39</v>
      </c>
      <c r="E153" s="20" t="s">
        <v>590</v>
      </c>
      <c r="F153" s="20" t="s">
        <v>87</v>
      </c>
      <c r="G153" s="22" t="s">
        <v>928</v>
      </c>
      <c r="H153" s="20" t="s">
        <v>132</v>
      </c>
      <c r="I153" s="21">
        <v>45306</v>
      </c>
      <c r="J153" s="21">
        <v>45657</v>
      </c>
      <c r="K153" s="19" t="s">
        <v>929</v>
      </c>
      <c r="L153" s="21"/>
      <c r="M153" s="42">
        <v>0.25</v>
      </c>
      <c r="N153" s="42"/>
      <c r="O153" s="42">
        <v>0.5</v>
      </c>
      <c r="P153" s="42"/>
      <c r="Q153" s="42">
        <v>0.75</v>
      </c>
      <c r="R153" s="42"/>
      <c r="S153" s="42">
        <v>1</v>
      </c>
      <c r="T153" s="42"/>
      <c r="U153" s="42" t="s">
        <v>634</v>
      </c>
      <c r="V153" s="20" t="s">
        <v>148</v>
      </c>
      <c r="W153" s="20" t="s">
        <v>186</v>
      </c>
      <c r="X153" s="20" t="s">
        <v>3</v>
      </c>
      <c r="Y153" s="20" t="s">
        <v>3</v>
      </c>
      <c r="Z153" s="20" t="s">
        <v>3</v>
      </c>
      <c r="AA153" s="20" t="s">
        <v>133</v>
      </c>
      <c r="AB153" s="20" t="s">
        <v>250</v>
      </c>
      <c r="AC153" t="str">
        <f>VLOOKUP(Tabla32[[#This Row],[Perspectiva]],Datos!$F$1:$G$4,2,FALSE)</f>
        <v>DO</v>
      </c>
      <c r="AD153" t="str">
        <f>VLOOKUP(Tabla32[[#This Row],[Objetivo Estratégico ]],Datos!$M$1:$N$23,2,FALSE)</f>
        <v>Objetivo7</v>
      </c>
      <c r="AE153" t="e">
        <f>VLOOKUP(Tabla32[[#This Row],[Iniciativa estratégica]],Datos!$O$1:$P$23,2,FALSE)</f>
        <v>#N/A</v>
      </c>
    </row>
    <row r="154" spans="1:31" ht="57" hidden="1">
      <c r="A154" s="31" t="s">
        <v>930</v>
      </c>
      <c r="B154" s="15" t="s">
        <v>130</v>
      </c>
      <c r="C154" s="20" t="s">
        <v>17</v>
      </c>
      <c r="D154" s="20" t="s">
        <v>39</v>
      </c>
      <c r="E154" s="20" t="s">
        <v>590</v>
      </c>
      <c r="F154" s="20" t="s">
        <v>87</v>
      </c>
      <c r="G154" s="26" t="s">
        <v>347</v>
      </c>
      <c r="H154" s="20" t="s">
        <v>132</v>
      </c>
      <c r="I154" s="21">
        <v>45292</v>
      </c>
      <c r="J154" s="21">
        <v>45657</v>
      </c>
      <c r="K154" s="19" t="s">
        <v>348</v>
      </c>
      <c r="L154" s="21"/>
      <c r="M154" s="40">
        <v>0</v>
      </c>
      <c r="N154" s="40"/>
      <c r="O154" s="40">
        <v>0.5</v>
      </c>
      <c r="P154" s="40"/>
      <c r="Q154" s="40">
        <v>0</v>
      </c>
      <c r="R154" s="40"/>
      <c r="S154" s="40">
        <v>1</v>
      </c>
      <c r="T154" s="40"/>
      <c r="U154" s="40" t="s">
        <v>659</v>
      </c>
      <c r="V154" s="19" t="s">
        <v>152</v>
      </c>
      <c r="W154" s="20" t="s">
        <v>186</v>
      </c>
      <c r="X154" s="20" t="s">
        <v>3</v>
      </c>
      <c r="Y154" s="20" t="s">
        <v>3</v>
      </c>
      <c r="Z154" s="20" t="s">
        <v>3</v>
      </c>
      <c r="AA154" s="20" t="s">
        <v>133</v>
      </c>
      <c r="AB154" s="20" t="s">
        <v>250</v>
      </c>
      <c r="AC154" t="str">
        <f>VLOOKUP(Tabla32[[#This Row],[Perspectiva]],Datos!$F$1:$G$4,2,FALSE)</f>
        <v>DO</v>
      </c>
      <c r="AD154" t="str">
        <f>VLOOKUP(Tabla32[[#This Row],[Objetivo Estratégico ]],Datos!$M$1:$N$23,2,FALSE)</f>
        <v>Objetivo7</v>
      </c>
      <c r="AE154" t="e">
        <f>VLOOKUP(Tabla32[[#This Row],[Iniciativa estratégica]],Datos!$O$1:$P$23,2,FALSE)</f>
        <v>#N/A</v>
      </c>
    </row>
    <row r="155" spans="1:31" ht="42.75" hidden="1">
      <c r="A155" s="31" t="s">
        <v>931</v>
      </c>
      <c r="B155" s="15" t="s">
        <v>121</v>
      </c>
      <c r="C155" s="20" t="s">
        <v>17</v>
      </c>
      <c r="D155" s="20" t="s">
        <v>39</v>
      </c>
      <c r="E155" s="20" t="s">
        <v>590</v>
      </c>
      <c r="F155" s="20" t="s">
        <v>87</v>
      </c>
      <c r="G155" s="22" t="s">
        <v>350</v>
      </c>
      <c r="H155" s="20" t="s">
        <v>123</v>
      </c>
      <c r="I155" s="21">
        <v>45292</v>
      </c>
      <c r="J155" s="21">
        <v>45657</v>
      </c>
      <c r="K155" s="19" t="s">
        <v>351</v>
      </c>
      <c r="L155" s="21"/>
      <c r="M155" s="42">
        <v>0.25</v>
      </c>
      <c r="N155" s="42"/>
      <c r="O155" s="42">
        <v>0.5</v>
      </c>
      <c r="P155" s="42"/>
      <c r="Q155" s="42">
        <v>0.75</v>
      </c>
      <c r="R155" s="42"/>
      <c r="S155" s="42">
        <v>1</v>
      </c>
      <c r="T155" s="42"/>
      <c r="U155" s="42" t="s">
        <v>634</v>
      </c>
      <c r="V155" s="20" t="s">
        <v>157</v>
      </c>
      <c r="W155" s="20" t="s">
        <v>191</v>
      </c>
      <c r="X155" s="20" t="s">
        <v>3</v>
      </c>
      <c r="Y155" s="20" t="s">
        <v>3</v>
      </c>
      <c r="Z155" s="20" t="s">
        <v>3</v>
      </c>
      <c r="AA155" s="20" t="s">
        <v>133</v>
      </c>
      <c r="AB155" s="20" t="s">
        <v>250</v>
      </c>
      <c r="AC155" t="str">
        <f>VLOOKUP(Tabla32[[#This Row],[Perspectiva]],Datos!$F$1:$G$4,2,FALSE)</f>
        <v>DO</v>
      </c>
      <c r="AD155" t="str">
        <f>VLOOKUP(Tabla32[[#This Row],[Objetivo Estratégico ]],Datos!$M$1:$N$23,2,FALSE)</f>
        <v>Objetivo7</v>
      </c>
      <c r="AE155" t="e">
        <f>VLOOKUP(Tabla32[[#This Row],[Iniciativa estratégica]],Datos!$O$1:$P$23,2,FALSE)</f>
        <v>#N/A</v>
      </c>
    </row>
    <row r="156" spans="1:31" ht="45" hidden="1">
      <c r="A156" s="31" t="s">
        <v>932</v>
      </c>
      <c r="B156" s="15" t="s">
        <v>104</v>
      </c>
      <c r="C156" s="20" t="s">
        <v>17</v>
      </c>
      <c r="D156" s="20" t="s">
        <v>39</v>
      </c>
      <c r="E156" s="20" t="s">
        <v>590</v>
      </c>
      <c r="F156" s="20" t="s">
        <v>87</v>
      </c>
      <c r="G156" s="61" t="s">
        <v>933</v>
      </c>
      <c r="H156" s="20" t="s">
        <v>106</v>
      </c>
      <c r="I156" s="21">
        <v>45293</v>
      </c>
      <c r="J156" s="21">
        <v>45657</v>
      </c>
      <c r="K156" s="19" t="s">
        <v>934</v>
      </c>
      <c r="L156" s="21"/>
      <c r="M156" s="41">
        <v>0</v>
      </c>
      <c r="N156" s="41"/>
      <c r="O156" s="41">
        <v>0</v>
      </c>
      <c r="P156" s="41"/>
      <c r="Q156" s="41">
        <v>0</v>
      </c>
      <c r="R156" s="41"/>
      <c r="S156" s="41">
        <v>0</v>
      </c>
      <c r="T156" s="41"/>
      <c r="U156" s="41" t="s">
        <v>638</v>
      </c>
      <c r="V156" s="20" t="s">
        <v>148</v>
      </c>
      <c r="W156" s="20" t="s">
        <v>175</v>
      </c>
      <c r="X156" s="20" t="s">
        <v>3</v>
      </c>
      <c r="Y156" s="20" t="s">
        <v>3</v>
      </c>
      <c r="Z156" s="20" t="s">
        <v>669</v>
      </c>
      <c r="AA156" s="25" t="s">
        <v>133</v>
      </c>
      <c r="AB156" s="20" t="s">
        <v>250</v>
      </c>
      <c r="AC156" t="str">
        <f>VLOOKUP(Tabla32[[#This Row],[Perspectiva]],Datos!$F$1:$G$4,2,FALSE)</f>
        <v>DO</v>
      </c>
      <c r="AD156" t="str">
        <f>VLOOKUP(Tabla32[[#This Row],[Objetivo Estratégico ]],Datos!$M$1:$N$23,2,FALSE)</f>
        <v>Objetivo7</v>
      </c>
      <c r="AE156" t="e">
        <f>VLOOKUP(Tabla32[[#This Row],[Iniciativa estratégica]],Datos!$O$1:$P$23,2,FALSE)</f>
        <v>#N/A</v>
      </c>
    </row>
    <row r="157" spans="1:31" ht="57" hidden="1">
      <c r="A157" s="31" t="s">
        <v>935</v>
      </c>
      <c r="B157" s="15" t="s">
        <v>104</v>
      </c>
      <c r="C157" s="20" t="s">
        <v>17</v>
      </c>
      <c r="D157" s="20" t="s">
        <v>39</v>
      </c>
      <c r="E157" s="20" t="s">
        <v>590</v>
      </c>
      <c r="F157" s="20" t="s">
        <v>87</v>
      </c>
      <c r="G157" s="19" t="s">
        <v>936</v>
      </c>
      <c r="H157" s="20" t="s">
        <v>106</v>
      </c>
      <c r="I157" s="21">
        <v>45323</v>
      </c>
      <c r="J157" s="21">
        <v>45626</v>
      </c>
      <c r="K157" s="19" t="s">
        <v>937</v>
      </c>
      <c r="L157" s="21"/>
      <c r="M157" s="40">
        <v>0.25</v>
      </c>
      <c r="N157" s="40"/>
      <c r="O157" s="40">
        <v>0.5</v>
      </c>
      <c r="P157" s="40"/>
      <c r="Q157" s="40">
        <v>1</v>
      </c>
      <c r="R157" s="40"/>
      <c r="S157" s="40">
        <v>0</v>
      </c>
      <c r="T157" s="40"/>
      <c r="U157" s="40" t="s">
        <v>659</v>
      </c>
      <c r="V157" s="20" t="s">
        <v>148</v>
      </c>
      <c r="W157" s="20" t="s">
        <v>188</v>
      </c>
      <c r="X157" s="20" t="s">
        <v>3</v>
      </c>
      <c r="Y157" s="20" t="s">
        <v>3</v>
      </c>
      <c r="Z157" s="20" t="s">
        <v>90</v>
      </c>
      <c r="AA157" s="25" t="s">
        <v>133</v>
      </c>
      <c r="AB157" s="20" t="s">
        <v>250</v>
      </c>
      <c r="AC157" t="str">
        <f>VLOOKUP(Tabla32[[#This Row],[Perspectiva]],Datos!$F$1:$G$4,2,FALSE)</f>
        <v>DO</v>
      </c>
      <c r="AD157" t="str">
        <f>VLOOKUP(Tabla32[[#This Row],[Objetivo Estratégico ]],Datos!$M$1:$N$23,2,FALSE)</f>
        <v>Objetivo7</v>
      </c>
      <c r="AE157" t="e">
        <f>VLOOKUP(Tabla32[[#This Row],[Iniciativa estratégica]],Datos!$O$1:$P$23,2,FALSE)</f>
        <v>#N/A</v>
      </c>
    </row>
    <row r="158" spans="1:31" ht="57" hidden="1">
      <c r="A158" s="31" t="s">
        <v>938</v>
      </c>
      <c r="B158" s="15" t="s">
        <v>104</v>
      </c>
      <c r="C158" s="20" t="s">
        <v>17</v>
      </c>
      <c r="D158" s="20" t="s">
        <v>39</v>
      </c>
      <c r="E158" s="20" t="s">
        <v>590</v>
      </c>
      <c r="F158" s="20" t="s">
        <v>87</v>
      </c>
      <c r="G158" s="26" t="s">
        <v>939</v>
      </c>
      <c r="H158" s="20" t="s">
        <v>106</v>
      </c>
      <c r="I158" s="21">
        <v>45323</v>
      </c>
      <c r="J158" s="21">
        <v>45626</v>
      </c>
      <c r="K158" s="19" t="s">
        <v>940</v>
      </c>
      <c r="L158" s="21"/>
      <c r="M158" s="40">
        <v>0</v>
      </c>
      <c r="N158" s="40"/>
      <c r="O158" s="40">
        <v>1</v>
      </c>
      <c r="P158" s="40"/>
      <c r="Q158" s="40">
        <v>0</v>
      </c>
      <c r="R158" s="40"/>
      <c r="S158" s="40">
        <v>0</v>
      </c>
      <c r="T158" s="40"/>
      <c r="U158" s="40" t="s">
        <v>659</v>
      </c>
      <c r="V158" s="20" t="s">
        <v>148</v>
      </c>
      <c r="W158" s="20" t="s">
        <v>188</v>
      </c>
      <c r="X158" s="20" t="s">
        <v>3</v>
      </c>
      <c r="Y158" s="20" t="s">
        <v>3</v>
      </c>
      <c r="Z158" s="20" t="s">
        <v>90</v>
      </c>
      <c r="AA158" s="25" t="s">
        <v>133</v>
      </c>
      <c r="AB158" s="20" t="s">
        <v>250</v>
      </c>
      <c r="AC158" t="str">
        <f>VLOOKUP(Tabla32[[#This Row],[Perspectiva]],Datos!$F$1:$G$4,2,FALSE)</f>
        <v>DO</v>
      </c>
      <c r="AD158" t="str">
        <f>VLOOKUP(Tabla32[[#This Row],[Objetivo Estratégico ]],Datos!$M$1:$N$23,2,FALSE)</f>
        <v>Objetivo7</v>
      </c>
      <c r="AE158" t="e">
        <f>VLOOKUP(Tabla32[[#This Row],[Iniciativa estratégica]],Datos!$O$1:$P$23,2,FALSE)</f>
        <v>#N/A</v>
      </c>
    </row>
    <row r="159" spans="1:31" ht="57" hidden="1">
      <c r="A159" s="31" t="s">
        <v>941</v>
      </c>
      <c r="B159" s="15" t="s">
        <v>104</v>
      </c>
      <c r="C159" s="20" t="s">
        <v>17</v>
      </c>
      <c r="D159" s="20" t="s">
        <v>39</v>
      </c>
      <c r="E159" s="20" t="s">
        <v>590</v>
      </c>
      <c r="F159" s="20" t="s">
        <v>87</v>
      </c>
      <c r="G159" s="26" t="s">
        <v>942</v>
      </c>
      <c r="H159" s="20" t="s">
        <v>106</v>
      </c>
      <c r="I159" s="21">
        <v>45323</v>
      </c>
      <c r="J159" s="21">
        <v>45473</v>
      </c>
      <c r="K159" s="19" t="s">
        <v>943</v>
      </c>
      <c r="L159" s="21"/>
      <c r="M159" s="40">
        <v>0</v>
      </c>
      <c r="N159" s="40"/>
      <c r="O159" s="40">
        <v>1</v>
      </c>
      <c r="P159" s="40"/>
      <c r="Q159" s="40">
        <v>0</v>
      </c>
      <c r="R159" s="40"/>
      <c r="S159" s="40">
        <v>0</v>
      </c>
      <c r="T159" s="40"/>
      <c r="U159" s="40" t="s">
        <v>659</v>
      </c>
      <c r="V159" s="20" t="s">
        <v>148</v>
      </c>
      <c r="W159" s="20" t="s">
        <v>188</v>
      </c>
      <c r="X159" s="20" t="s">
        <v>3</v>
      </c>
      <c r="Y159" s="20" t="s">
        <v>3</v>
      </c>
      <c r="Z159" s="20" t="s">
        <v>90</v>
      </c>
      <c r="AA159" s="25" t="s">
        <v>133</v>
      </c>
      <c r="AB159" s="20" t="s">
        <v>250</v>
      </c>
      <c r="AC159" t="str">
        <f>VLOOKUP(Tabla32[[#This Row],[Perspectiva]],Datos!$F$1:$G$4,2,FALSE)</f>
        <v>DO</v>
      </c>
      <c r="AD159" t="str">
        <f>VLOOKUP(Tabla32[[#This Row],[Objetivo Estratégico ]],Datos!$M$1:$N$23,2,FALSE)</f>
        <v>Objetivo7</v>
      </c>
      <c r="AE159" t="e">
        <f>VLOOKUP(Tabla32[[#This Row],[Iniciativa estratégica]],Datos!$O$1:$P$23,2,FALSE)</f>
        <v>#N/A</v>
      </c>
    </row>
    <row r="160" spans="1:31" ht="57" hidden="1">
      <c r="A160" s="31" t="s">
        <v>944</v>
      </c>
      <c r="B160" s="15" t="s">
        <v>104</v>
      </c>
      <c r="C160" s="20" t="s">
        <v>17</v>
      </c>
      <c r="D160" s="20" t="s">
        <v>39</v>
      </c>
      <c r="E160" s="20" t="s">
        <v>590</v>
      </c>
      <c r="F160" s="20" t="s">
        <v>87</v>
      </c>
      <c r="G160" s="19" t="s">
        <v>945</v>
      </c>
      <c r="H160" s="20" t="s">
        <v>106</v>
      </c>
      <c r="I160" s="21">
        <v>45323</v>
      </c>
      <c r="J160" s="21">
        <v>45626</v>
      </c>
      <c r="K160" s="19" t="s">
        <v>946</v>
      </c>
      <c r="L160" s="21"/>
      <c r="M160" s="40">
        <v>0</v>
      </c>
      <c r="N160" s="40"/>
      <c r="O160" s="40">
        <v>0.5</v>
      </c>
      <c r="P160" s="40"/>
      <c r="Q160" s="40">
        <v>1</v>
      </c>
      <c r="R160" s="40"/>
      <c r="S160" s="40">
        <v>0</v>
      </c>
      <c r="T160" s="40"/>
      <c r="U160" s="40" t="s">
        <v>659</v>
      </c>
      <c r="V160" s="20" t="s">
        <v>148</v>
      </c>
      <c r="W160" s="20" t="s">
        <v>188</v>
      </c>
      <c r="X160" s="20" t="s">
        <v>3</v>
      </c>
      <c r="Y160" s="20" t="s">
        <v>3</v>
      </c>
      <c r="Z160" s="20" t="s">
        <v>90</v>
      </c>
      <c r="AA160" s="25" t="s">
        <v>133</v>
      </c>
      <c r="AB160" s="20" t="s">
        <v>250</v>
      </c>
      <c r="AC160" t="str">
        <f>VLOOKUP(Tabla32[[#This Row],[Perspectiva]],Datos!$F$1:$G$4,2,FALSE)</f>
        <v>DO</v>
      </c>
      <c r="AD160" t="str">
        <f>VLOOKUP(Tabla32[[#This Row],[Objetivo Estratégico ]],Datos!$M$1:$N$23,2,FALSE)</f>
        <v>Objetivo7</v>
      </c>
      <c r="AE160" t="e">
        <f>VLOOKUP(Tabla32[[#This Row],[Iniciativa estratégica]],Datos!$O$1:$P$23,2,FALSE)</f>
        <v>#N/A</v>
      </c>
    </row>
    <row r="161" spans="1:31" ht="57" hidden="1">
      <c r="A161" s="31" t="s">
        <v>947</v>
      </c>
      <c r="B161" s="15" t="s">
        <v>104</v>
      </c>
      <c r="C161" s="20" t="s">
        <v>17</v>
      </c>
      <c r="D161" s="20" t="s">
        <v>39</v>
      </c>
      <c r="E161" s="20" t="s">
        <v>590</v>
      </c>
      <c r="F161" s="20" t="s">
        <v>87</v>
      </c>
      <c r="G161" s="19" t="s">
        <v>948</v>
      </c>
      <c r="H161" s="20" t="s">
        <v>106</v>
      </c>
      <c r="I161" s="21">
        <v>45323</v>
      </c>
      <c r="J161" s="21">
        <v>45473</v>
      </c>
      <c r="K161" s="19" t="s">
        <v>949</v>
      </c>
      <c r="L161" s="21"/>
      <c r="M161" s="40">
        <v>0</v>
      </c>
      <c r="N161" s="40"/>
      <c r="O161" s="40">
        <v>1</v>
      </c>
      <c r="P161" s="40"/>
      <c r="Q161" s="40">
        <v>0</v>
      </c>
      <c r="R161" s="40"/>
      <c r="S161" s="40">
        <v>0</v>
      </c>
      <c r="T161" s="40"/>
      <c r="U161" s="40" t="s">
        <v>659</v>
      </c>
      <c r="V161" s="20" t="s">
        <v>148</v>
      </c>
      <c r="W161" s="20" t="s">
        <v>188</v>
      </c>
      <c r="X161" s="20" t="s">
        <v>3</v>
      </c>
      <c r="Y161" s="20" t="s">
        <v>3</v>
      </c>
      <c r="Z161" s="20" t="s">
        <v>102</v>
      </c>
      <c r="AA161" s="25" t="s">
        <v>133</v>
      </c>
      <c r="AB161" s="20" t="s">
        <v>250</v>
      </c>
      <c r="AC161" t="str">
        <f>VLOOKUP(Tabla32[[#This Row],[Perspectiva]],Datos!$F$1:$G$4,2,FALSE)</f>
        <v>DO</v>
      </c>
      <c r="AD161" t="str">
        <f>VLOOKUP(Tabla32[[#This Row],[Objetivo Estratégico ]],Datos!$M$1:$N$23,2,FALSE)</f>
        <v>Objetivo7</v>
      </c>
      <c r="AE161" t="e">
        <f>VLOOKUP(Tabla32[[#This Row],[Iniciativa estratégica]],Datos!$O$1:$P$23,2,FALSE)</f>
        <v>#N/A</v>
      </c>
    </row>
    <row r="162" spans="1:31" ht="45" hidden="1">
      <c r="A162" s="31" t="s">
        <v>950</v>
      </c>
      <c r="B162" s="15" t="s">
        <v>104</v>
      </c>
      <c r="C162" s="20" t="s">
        <v>17</v>
      </c>
      <c r="D162" s="20" t="s">
        <v>39</v>
      </c>
      <c r="E162" s="20" t="s">
        <v>590</v>
      </c>
      <c r="F162" s="20" t="s">
        <v>87</v>
      </c>
      <c r="G162" s="19" t="s">
        <v>951</v>
      </c>
      <c r="H162" s="20" t="s">
        <v>106</v>
      </c>
      <c r="I162" s="21">
        <v>45323</v>
      </c>
      <c r="J162" s="21">
        <v>45657</v>
      </c>
      <c r="K162" s="19" t="s">
        <v>952</v>
      </c>
      <c r="L162" s="21"/>
      <c r="M162" s="42">
        <v>0.25</v>
      </c>
      <c r="N162" s="42"/>
      <c r="O162" s="42">
        <v>0.5</v>
      </c>
      <c r="P162" s="42"/>
      <c r="Q162" s="42">
        <v>0.75</v>
      </c>
      <c r="R162" s="42"/>
      <c r="S162" s="42">
        <v>1</v>
      </c>
      <c r="T162" s="42"/>
      <c r="U162" s="42" t="s">
        <v>634</v>
      </c>
      <c r="V162" s="20" t="s">
        <v>148</v>
      </c>
      <c r="W162" s="20" t="s">
        <v>188</v>
      </c>
      <c r="X162" s="20" t="s">
        <v>3</v>
      </c>
      <c r="Y162" s="20" t="s">
        <v>3</v>
      </c>
      <c r="Z162" s="20" t="s">
        <v>90</v>
      </c>
      <c r="AA162" s="25" t="s">
        <v>133</v>
      </c>
      <c r="AB162" s="20" t="s">
        <v>250</v>
      </c>
      <c r="AC162" t="str">
        <f>VLOOKUP(Tabla32[[#This Row],[Perspectiva]],Datos!$F$1:$G$4,2,FALSE)</f>
        <v>DO</v>
      </c>
      <c r="AD162" t="str">
        <f>VLOOKUP(Tabla32[[#This Row],[Objetivo Estratégico ]],Datos!$M$1:$N$23,2,FALSE)</f>
        <v>Objetivo7</v>
      </c>
      <c r="AE162" t="e">
        <f>VLOOKUP(Tabla32[[#This Row],[Iniciativa estratégica]],Datos!$O$1:$P$23,2,FALSE)</f>
        <v>#N/A</v>
      </c>
    </row>
    <row r="163" spans="1:31" ht="57" hidden="1">
      <c r="A163" s="31" t="s">
        <v>953</v>
      </c>
      <c r="B163" s="15" t="s">
        <v>104</v>
      </c>
      <c r="C163" s="20" t="s">
        <v>17</v>
      </c>
      <c r="D163" s="20" t="s">
        <v>39</v>
      </c>
      <c r="E163" s="20" t="s">
        <v>590</v>
      </c>
      <c r="F163" s="20" t="s">
        <v>87</v>
      </c>
      <c r="G163" s="19" t="s">
        <v>948</v>
      </c>
      <c r="H163" s="20" t="s">
        <v>106</v>
      </c>
      <c r="I163" s="21">
        <v>45323</v>
      </c>
      <c r="J163" s="21">
        <v>45473</v>
      </c>
      <c r="K163" s="19" t="s">
        <v>949</v>
      </c>
      <c r="L163" s="21"/>
      <c r="M163" s="40">
        <v>0</v>
      </c>
      <c r="N163" s="40"/>
      <c r="O163" s="40">
        <v>1</v>
      </c>
      <c r="P163" s="40"/>
      <c r="Q163" s="40">
        <v>0</v>
      </c>
      <c r="R163" s="40"/>
      <c r="S163" s="40">
        <v>0</v>
      </c>
      <c r="T163" s="40"/>
      <c r="U163" s="40" t="s">
        <v>659</v>
      </c>
      <c r="V163" s="20" t="s">
        <v>148</v>
      </c>
      <c r="W163" s="20" t="s">
        <v>188</v>
      </c>
      <c r="X163" s="20" t="s">
        <v>3</v>
      </c>
      <c r="Y163" s="20" t="s">
        <v>3</v>
      </c>
      <c r="Z163" s="20" t="s">
        <v>102</v>
      </c>
      <c r="AA163" s="25" t="s">
        <v>133</v>
      </c>
      <c r="AB163" s="20" t="s">
        <v>250</v>
      </c>
      <c r="AC163" t="str">
        <f>VLOOKUP(Tabla32[[#This Row],[Perspectiva]],Datos!$F$1:$G$4,2,FALSE)</f>
        <v>DO</v>
      </c>
      <c r="AD163" t="str">
        <f>VLOOKUP(Tabla32[[#This Row],[Objetivo Estratégico ]],Datos!$M$1:$N$23,2,FALSE)</f>
        <v>Objetivo7</v>
      </c>
      <c r="AE163" t="e">
        <f>VLOOKUP(Tabla32[[#This Row],[Iniciativa estratégica]],Datos!$O$1:$P$23,2,FALSE)</f>
        <v>#N/A</v>
      </c>
    </row>
    <row r="164" spans="1:31" ht="45" hidden="1">
      <c r="A164" s="31" t="s">
        <v>954</v>
      </c>
      <c r="B164" s="15" t="s">
        <v>104</v>
      </c>
      <c r="C164" s="20" t="s">
        <v>17</v>
      </c>
      <c r="D164" s="20" t="s">
        <v>39</v>
      </c>
      <c r="E164" s="20" t="s">
        <v>590</v>
      </c>
      <c r="F164" s="20" t="s">
        <v>87</v>
      </c>
      <c r="G164" s="19" t="s">
        <v>955</v>
      </c>
      <c r="H164" s="20" t="s">
        <v>106</v>
      </c>
      <c r="I164" s="21">
        <v>45323</v>
      </c>
      <c r="J164" s="21">
        <v>45657</v>
      </c>
      <c r="K164" s="19" t="s">
        <v>956</v>
      </c>
      <c r="L164" s="21"/>
      <c r="M164" s="41">
        <v>0</v>
      </c>
      <c r="N164" s="41"/>
      <c r="O164" s="41">
        <v>0</v>
      </c>
      <c r="P164" s="41"/>
      <c r="Q164" s="41">
        <v>0</v>
      </c>
      <c r="R164" s="41"/>
      <c r="S164" s="41">
        <v>0</v>
      </c>
      <c r="T164" s="41"/>
      <c r="U164" s="41" t="s">
        <v>638</v>
      </c>
      <c r="V164" s="20" t="s">
        <v>148</v>
      </c>
      <c r="W164" s="20" t="s">
        <v>188</v>
      </c>
      <c r="X164" s="20" t="s">
        <v>3</v>
      </c>
      <c r="Y164" s="20" t="s">
        <v>3</v>
      </c>
      <c r="Z164" s="20" t="s">
        <v>102</v>
      </c>
      <c r="AA164" s="25" t="s">
        <v>133</v>
      </c>
      <c r="AB164" s="20" t="s">
        <v>250</v>
      </c>
      <c r="AC164" t="str">
        <f>VLOOKUP(Tabla32[[#This Row],[Perspectiva]],Datos!$F$1:$G$4,2,FALSE)</f>
        <v>DO</v>
      </c>
      <c r="AD164" t="str">
        <f>VLOOKUP(Tabla32[[#This Row],[Objetivo Estratégico ]],Datos!$M$1:$N$23,2,FALSE)</f>
        <v>Objetivo7</v>
      </c>
      <c r="AE164" t="e">
        <f>VLOOKUP(Tabla32[[#This Row],[Iniciativa estratégica]],Datos!$O$1:$P$23,2,FALSE)</f>
        <v>#N/A</v>
      </c>
    </row>
    <row r="165" spans="1:31" ht="57" hidden="1">
      <c r="A165" s="31" t="s">
        <v>957</v>
      </c>
      <c r="B165" s="15" t="s">
        <v>104</v>
      </c>
      <c r="C165" s="20" t="s">
        <v>17</v>
      </c>
      <c r="D165" s="20" t="s">
        <v>39</v>
      </c>
      <c r="E165" s="20" t="s">
        <v>590</v>
      </c>
      <c r="F165" s="20" t="s">
        <v>87</v>
      </c>
      <c r="G165" s="19" t="s">
        <v>958</v>
      </c>
      <c r="H165" s="20" t="s">
        <v>106</v>
      </c>
      <c r="I165" s="21">
        <v>45474</v>
      </c>
      <c r="J165" s="21">
        <v>45596</v>
      </c>
      <c r="K165" s="19" t="s">
        <v>959</v>
      </c>
      <c r="L165" s="21"/>
      <c r="M165" s="40">
        <v>0</v>
      </c>
      <c r="N165" s="40"/>
      <c r="O165" s="40">
        <v>0</v>
      </c>
      <c r="P165" s="40"/>
      <c r="Q165" s="40">
        <v>0.5</v>
      </c>
      <c r="R165" s="40"/>
      <c r="S165" s="40">
        <v>1</v>
      </c>
      <c r="T165" s="40"/>
      <c r="U165" s="40" t="s">
        <v>659</v>
      </c>
      <c r="V165" s="20" t="s">
        <v>148</v>
      </c>
      <c r="W165" s="20" t="s">
        <v>188</v>
      </c>
      <c r="X165" s="20" t="s">
        <v>3</v>
      </c>
      <c r="Y165" s="20" t="s">
        <v>3</v>
      </c>
      <c r="Z165" s="20" t="s">
        <v>90</v>
      </c>
      <c r="AA165" s="25" t="s">
        <v>133</v>
      </c>
      <c r="AB165" s="20" t="s">
        <v>250</v>
      </c>
      <c r="AC165" t="str">
        <f>VLOOKUP(Tabla32[[#This Row],[Perspectiva]],Datos!$F$1:$G$4,2,FALSE)</f>
        <v>DO</v>
      </c>
      <c r="AD165" t="str">
        <f>VLOOKUP(Tabla32[[#This Row],[Objetivo Estratégico ]],Datos!$M$1:$N$23,2,FALSE)</f>
        <v>Objetivo7</v>
      </c>
      <c r="AE165" t="e">
        <f>VLOOKUP(Tabla32[[#This Row],[Iniciativa estratégica]],Datos!$O$1:$P$23,2,FALSE)</f>
        <v>#N/A</v>
      </c>
    </row>
    <row r="166" spans="1:31" ht="57" hidden="1">
      <c r="A166" s="31" t="s">
        <v>960</v>
      </c>
      <c r="B166" s="15" t="s">
        <v>104</v>
      </c>
      <c r="C166" s="20" t="s">
        <v>17</v>
      </c>
      <c r="D166" s="20" t="s">
        <v>39</v>
      </c>
      <c r="E166" s="20" t="s">
        <v>590</v>
      </c>
      <c r="F166" s="20" t="s">
        <v>87</v>
      </c>
      <c r="G166" s="19" t="s">
        <v>961</v>
      </c>
      <c r="H166" s="20" t="s">
        <v>106</v>
      </c>
      <c r="I166" s="21">
        <v>45383</v>
      </c>
      <c r="J166" s="21">
        <v>45626</v>
      </c>
      <c r="K166" s="19" t="s">
        <v>962</v>
      </c>
      <c r="L166" s="21"/>
      <c r="M166" s="40">
        <v>0</v>
      </c>
      <c r="N166" s="40"/>
      <c r="O166" s="40">
        <v>0</v>
      </c>
      <c r="P166" s="40"/>
      <c r="Q166" s="40">
        <v>0.5</v>
      </c>
      <c r="R166" s="40"/>
      <c r="S166" s="40">
        <v>1</v>
      </c>
      <c r="T166" s="40"/>
      <c r="U166" s="40" t="s">
        <v>659</v>
      </c>
      <c r="V166" s="20" t="s">
        <v>148</v>
      </c>
      <c r="W166" s="20" t="s">
        <v>188</v>
      </c>
      <c r="X166" s="20" t="s">
        <v>3</v>
      </c>
      <c r="Y166" s="20" t="s">
        <v>3</v>
      </c>
      <c r="Z166" s="20" t="s">
        <v>90</v>
      </c>
      <c r="AA166" s="25" t="s">
        <v>133</v>
      </c>
      <c r="AB166" s="20" t="s">
        <v>250</v>
      </c>
      <c r="AC166" t="str">
        <f>VLOOKUP(Tabla32[[#This Row],[Perspectiva]],Datos!$F$1:$G$4,2,FALSE)</f>
        <v>DO</v>
      </c>
      <c r="AD166" t="str">
        <f>VLOOKUP(Tabla32[[#This Row],[Objetivo Estratégico ]],Datos!$M$1:$N$23,2,FALSE)</f>
        <v>Objetivo7</v>
      </c>
      <c r="AE166" t="e">
        <f>VLOOKUP(Tabla32[[#This Row],[Iniciativa estratégica]],Datos!$O$1:$P$23,2,FALSE)</f>
        <v>#N/A</v>
      </c>
    </row>
    <row r="167" spans="1:31" ht="45" hidden="1">
      <c r="A167" s="31" t="s">
        <v>963</v>
      </c>
      <c r="B167" s="15" t="s">
        <v>104</v>
      </c>
      <c r="C167" s="20" t="s">
        <v>17</v>
      </c>
      <c r="D167" s="20" t="s">
        <v>39</v>
      </c>
      <c r="E167" s="20" t="s">
        <v>590</v>
      </c>
      <c r="F167" s="20" t="s">
        <v>87</v>
      </c>
      <c r="G167" s="22" t="s">
        <v>364</v>
      </c>
      <c r="H167" s="20" t="s">
        <v>106</v>
      </c>
      <c r="I167" s="21">
        <v>45293</v>
      </c>
      <c r="J167" s="21">
        <v>45657</v>
      </c>
      <c r="K167" s="19" t="s">
        <v>365</v>
      </c>
      <c r="L167" s="21"/>
      <c r="M167" s="42">
        <v>0.25</v>
      </c>
      <c r="N167" s="42"/>
      <c r="O167" s="42">
        <v>0.5</v>
      </c>
      <c r="P167" s="42"/>
      <c r="Q167" s="42">
        <v>0.75</v>
      </c>
      <c r="R167" s="42"/>
      <c r="S167" s="42">
        <v>1</v>
      </c>
      <c r="T167" s="42"/>
      <c r="U167" s="42" t="s">
        <v>634</v>
      </c>
      <c r="V167" s="20" t="s">
        <v>157</v>
      </c>
      <c r="W167" s="20" t="s">
        <v>188</v>
      </c>
      <c r="X167" s="20" t="s">
        <v>3</v>
      </c>
      <c r="Y167" s="20" t="s">
        <v>3</v>
      </c>
      <c r="Z167" s="20" t="s">
        <v>90</v>
      </c>
      <c r="AA167" s="20" t="s">
        <v>133</v>
      </c>
      <c r="AB167" s="20" t="s">
        <v>250</v>
      </c>
      <c r="AC167" t="str">
        <f>VLOOKUP(Tabla32[[#This Row],[Perspectiva]],Datos!$F$1:$G$4,2,FALSE)</f>
        <v>DO</v>
      </c>
      <c r="AD167" t="str">
        <f>VLOOKUP(Tabla32[[#This Row],[Objetivo Estratégico ]],Datos!$M$1:$N$23,2,FALSE)</f>
        <v>Objetivo7</v>
      </c>
      <c r="AE167" t="e">
        <f>VLOOKUP(Tabla32[[#This Row],[Iniciativa estratégica]],Datos!$O$1:$P$23,2,FALSE)</f>
        <v>#N/A</v>
      </c>
    </row>
    <row r="168" spans="1:31" ht="57" hidden="1">
      <c r="A168" s="31" t="s">
        <v>964</v>
      </c>
      <c r="B168" s="15" t="s">
        <v>104</v>
      </c>
      <c r="C168" s="20" t="s">
        <v>17</v>
      </c>
      <c r="D168" s="20" t="s">
        <v>39</v>
      </c>
      <c r="E168" s="20" t="s">
        <v>590</v>
      </c>
      <c r="F168" s="20" t="s">
        <v>87</v>
      </c>
      <c r="G168" s="22" t="s">
        <v>367</v>
      </c>
      <c r="H168" s="20" t="s">
        <v>106</v>
      </c>
      <c r="I168" s="21">
        <v>45293</v>
      </c>
      <c r="J168" s="21">
        <v>45657</v>
      </c>
      <c r="K168" s="19" t="s">
        <v>368</v>
      </c>
      <c r="L168" s="21"/>
      <c r="M168" s="42">
        <v>0.25</v>
      </c>
      <c r="N168" s="42"/>
      <c r="O168" s="42">
        <v>0.5</v>
      </c>
      <c r="P168" s="42"/>
      <c r="Q168" s="42">
        <v>0.75</v>
      </c>
      <c r="R168" s="42"/>
      <c r="S168" s="42">
        <v>1</v>
      </c>
      <c r="T168" s="42"/>
      <c r="U168" s="42" t="s">
        <v>634</v>
      </c>
      <c r="V168" s="20" t="s">
        <v>157</v>
      </c>
      <c r="W168" s="20" t="s">
        <v>188</v>
      </c>
      <c r="X168" s="20" t="s">
        <v>3</v>
      </c>
      <c r="Y168" s="20" t="s">
        <v>3</v>
      </c>
      <c r="Z168" s="20" t="s">
        <v>96</v>
      </c>
      <c r="AA168" s="20" t="s">
        <v>133</v>
      </c>
      <c r="AB168" s="20" t="s">
        <v>250</v>
      </c>
      <c r="AC168" t="str">
        <f>VLOOKUP(Tabla32[[#This Row],[Perspectiva]],Datos!$F$1:$G$4,2,FALSE)</f>
        <v>DO</v>
      </c>
      <c r="AD168" t="str">
        <f>VLOOKUP(Tabla32[[#This Row],[Objetivo Estratégico ]],Datos!$M$1:$N$23,2,FALSE)</f>
        <v>Objetivo7</v>
      </c>
      <c r="AE168" t="e">
        <f>VLOOKUP(Tabla32[[#This Row],[Iniciativa estratégica]],Datos!$O$1:$P$23,2,FALSE)</f>
        <v>#N/A</v>
      </c>
    </row>
    <row r="169" spans="1:31" ht="45" hidden="1">
      <c r="A169" s="31" t="s">
        <v>965</v>
      </c>
      <c r="B169" s="15" t="s">
        <v>104</v>
      </c>
      <c r="C169" s="20" t="s">
        <v>17</v>
      </c>
      <c r="D169" s="20" t="s">
        <v>39</v>
      </c>
      <c r="E169" s="20" t="s">
        <v>590</v>
      </c>
      <c r="F169" s="20" t="s">
        <v>87</v>
      </c>
      <c r="G169" s="22" t="s">
        <v>370</v>
      </c>
      <c r="H169" s="20" t="s">
        <v>106</v>
      </c>
      <c r="I169" s="21">
        <v>45293</v>
      </c>
      <c r="J169" s="21">
        <v>45657</v>
      </c>
      <c r="K169" s="19" t="s">
        <v>371</v>
      </c>
      <c r="L169" s="21"/>
      <c r="M169" s="42">
        <v>0.25</v>
      </c>
      <c r="N169" s="42"/>
      <c r="O169" s="42">
        <v>0.5</v>
      </c>
      <c r="P169" s="42"/>
      <c r="Q169" s="42">
        <v>0.75</v>
      </c>
      <c r="R169" s="42"/>
      <c r="S169" s="42">
        <v>1</v>
      </c>
      <c r="T169" s="42"/>
      <c r="U169" s="42" t="s">
        <v>634</v>
      </c>
      <c r="V169" s="20" t="s">
        <v>157</v>
      </c>
      <c r="W169" s="20" t="s">
        <v>188</v>
      </c>
      <c r="X169" s="20" t="s">
        <v>3</v>
      </c>
      <c r="Y169" s="20" t="s">
        <v>3</v>
      </c>
      <c r="Z169" s="20" t="s">
        <v>102</v>
      </c>
      <c r="AA169" s="20" t="s">
        <v>133</v>
      </c>
      <c r="AB169" s="20" t="s">
        <v>250</v>
      </c>
      <c r="AC169" t="str">
        <f>VLOOKUP(Tabla32[[#This Row],[Perspectiva]],Datos!$F$1:$G$4,2,FALSE)</f>
        <v>DO</v>
      </c>
      <c r="AD169" t="str">
        <f>VLOOKUP(Tabla32[[#This Row],[Objetivo Estratégico ]],Datos!$M$1:$N$23,2,FALSE)</f>
        <v>Objetivo7</v>
      </c>
      <c r="AE169" t="e">
        <f>VLOOKUP(Tabla32[[#This Row],[Iniciativa estratégica]],Datos!$O$1:$P$23,2,FALSE)</f>
        <v>#N/A</v>
      </c>
    </row>
    <row r="170" spans="1:31" ht="45" hidden="1">
      <c r="A170" s="31" t="s">
        <v>966</v>
      </c>
      <c r="B170" s="15" t="s">
        <v>104</v>
      </c>
      <c r="C170" s="20" t="s">
        <v>17</v>
      </c>
      <c r="D170" s="20" t="s">
        <v>39</v>
      </c>
      <c r="E170" s="20" t="s">
        <v>590</v>
      </c>
      <c r="F170" s="20" t="s">
        <v>87</v>
      </c>
      <c r="G170" s="22" t="s">
        <v>373</v>
      </c>
      <c r="H170" s="20" t="s">
        <v>106</v>
      </c>
      <c r="I170" s="21">
        <v>45293</v>
      </c>
      <c r="J170" s="21">
        <v>45657</v>
      </c>
      <c r="K170" s="19" t="s">
        <v>374</v>
      </c>
      <c r="L170" s="21"/>
      <c r="M170" s="42">
        <v>1</v>
      </c>
      <c r="N170" s="42"/>
      <c r="O170" s="42">
        <v>1</v>
      </c>
      <c r="P170" s="42"/>
      <c r="Q170" s="42">
        <v>1</v>
      </c>
      <c r="R170" s="42"/>
      <c r="S170" s="42">
        <v>1</v>
      </c>
      <c r="T170" s="42"/>
      <c r="U170" s="42" t="s">
        <v>634</v>
      </c>
      <c r="V170" s="20" t="s">
        <v>157</v>
      </c>
      <c r="W170" s="20" t="s">
        <v>175</v>
      </c>
      <c r="X170" s="20" t="s">
        <v>3</v>
      </c>
      <c r="Y170" s="20" t="s">
        <v>3</v>
      </c>
      <c r="Z170" s="20" t="s">
        <v>669</v>
      </c>
      <c r="AA170" s="20" t="s">
        <v>133</v>
      </c>
      <c r="AB170" s="20" t="s">
        <v>250</v>
      </c>
      <c r="AC170" t="str">
        <f>VLOOKUP(Tabla32[[#This Row],[Perspectiva]],Datos!$F$1:$G$4,2,FALSE)</f>
        <v>DO</v>
      </c>
      <c r="AD170" t="str">
        <f>VLOOKUP(Tabla32[[#This Row],[Objetivo Estratégico ]],Datos!$M$1:$N$23,2,FALSE)</f>
        <v>Objetivo7</v>
      </c>
      <c r="AE170" t="e">
        <f>VLOOKUP(Tabla32[[#This Row],[Iniciativa estratégica]],Datos!$O$1:$P$23,2,FALSE)</f>
        <v>#N/A</v>
      </c>
    </row>
    <row r="171" spans="1:31" ht="57" hidden="1">
      <c r="A171" s="31" t="s">
        <v>967</v>
      </c>
      <c r="B171" s="15" t="s">
        <v>104</v>
      </c>
      <c r="C171" s="20" t="s">
        <v>17</v>
      </c>
      <c r="D171" s="20" t="s">
        <v>39</v>
      </c>
      <c r="E171" s="20" t="s">
        <v>590</v>
      </c>
      <c r="F171" s="20" t="s">
        <v>87</v>
      </c>
      <c r="G171" s="22" t="s">
        <v>376</v>
      </c>
      <c r="H171" s="20" t="s">
        <v>106</v>
      </c>
      <c r="I171" s="21">
        <v>45293</v>
      </c>
      <c r="J171" s="21">
        <v>45657</v>
      </c>
      <c r="K171" s="19" t="s">
        <v>377</v>
      </c>
      <c r="L171" s="21"/>
      <c r="M171" s="42">
        <v>0.25</v>
      </c>
      <c r="N171" s="42"/>
      <c r="O171" s="42">
        <v>0.5</v>
      </c>
      <c r="P171" s="42"/>
      <c r="Q171" s="42">
        <v>0.75</v>
      </c>
      <c r="R171" s="42"/>
      <c r="S171" s="42">
        <v>1</v>
      </c>
      <c r="T171" s="42"/>
      <c r="U171" s="42" t="s">
        <v>634</v>
      </c>
      <c r="V171" s="20" t="s">
        <v>157</v>
      </c>
      <c r="W171" s="20" t="s">
        <v>3</v>
      </c>
      <c r="X171" s="20" t="s">
        <v>3</v>
      </c>
      <c r="Y171" s="20" t="s">
        <v>3</v>
      </c>
      <c r="Z171" s="20" t="s">
        <v>107</v>
      </c>
      <c r="AA171" s="20" t="s">
        <v>133</v>
      </c>
      <c r="AB171" s="20" t="s">
        <v>250</v>
      </c>
      <c r="AC171" t="str">
        <f>VLOOKUP(Tabla32[[#This Row],[Perspectiva]],Datos!$F$1:$G$4,2,FALSE)</f>
        <v>DO</v>
      </c>
      <c r="AD171" t="str">
        <f>VLOOKUP(Tabla32[[#This Row],[Objetivo Estratégico ]],Datos!$M$1:$N$23,2,FALSE)</f>
        <v>Objetivo7</v>
      </c>
      <c r="AE171" t="e">
        <f>VLOOKUP(Tabla32[[#This Row],[Iniciativa estratégica]],Datos!$O$1:$P$23,2,FALSE)</f>
        <v>#N/A</v>
      </c>
    </row>
    <row r="172" spans="1:31" ht="85.5">
      <c r="A172" s="31" t="s">
        <v>968</v>
      </c>
      <c r="B172" s="36" t="s">
        <v>171</v>
      </c>
      <c r="C172" s="20" t="s">
        <v>17</v>
      </c>
      <c r="D172" s="20" t="s">
        <v>39</v>
      </c>
      <c r="E172" s="37" t="s">
        <v>590</v>
      </c>
      <c r="F172" s="37" t="s">
        <v>87</v>
      </c>
      <c r="G172" s="18" t="s">
        <v>969</v>
      </c>
      <c r="H172" s="20" t="s">
        <v>147</v>
      </c>
      <c r="I172" s="21">
        <v>45292</v>
      </c>
      <c r="J172" s="21">
        <v>45473</v>
      </c>
      <c r="K172" s="24" t="s">
        <v>970</v>
      </c>
      <c r="L172" s="21"/>
      <c r="M172" s="40">
        <v>0.25</v>
      </c>
      <c r="N172" s="40"/>
      <c r="O172" s="40">
        <v>0.5</v>
      </c>
      <c r="P172" s="40"/>
      <c r="Q172" s="40">
        <v>0.75</v>
      </c>
      <c r="R172" s="40"/>
      <c r="S172" s="40">
        <v>1</v>
      </c>
      <c r="T172" s="40"/>
      <c r="U172" s="40" t="s">
        <v>659</v>
      </c>
      <c r="V172" s="25" t="s">
        <v>157</v>
      </c>
      <c r="W172" s="25" t="s">
        <v>183</v>
      </c>
      <c r="X172" s="25" t="s">
        <v>184</v>
      </c>
      <c r="Y172" s="25"/>
      <c r="Z172" s="25" t="s">
        <v>70</v>
      </c>
      <c r="AA172" s="25" t="s">
        <v>133</v>
      </c>
      <c r="AB172" s="20" t="s">
        <v>250</v>
      </c>
      <c r="AC172" t="str">
        <f>VLOOKUP(Tabla32[[#This Row],[Perspectiva]],Datos!$F$1:$G$4,2,FALSE)</f>
        <v>DO</v>
      </c>
      <c r="AD172" t="str">
        <f>VLOOKUP(Tabla32[[#This Row],[Objetivo Estratégico ]],Datos!$M$1:$N$23,2,FALSE)</f>
        <v>Objetivo7</v>
      </c>
      <c r="AE172" t="e">
        <f>VLOOKUP(Tabla32[[#This Row],[Iniciativa estratégica]],Datos!$O$1:$P$23,2,FALSE)</f>
        <v>#N/A</v>
      </c>
    </row>
    <row r="173" spans="1:31" ht="42.75">
      <c r="A173" s="31" t="s">
        <v>971</v>
      </c>
      <c r="B173" s="36" t="s">
        <v>171</v>
      </c>
      <c r="C173" s="20" t="s">
        <v>17</v>
      </c>
      <c r="D173" s="20" t="s">
        <v>39</v>
      </c>
      <c r="E173" s="37" t="s">
        <v>590</v>
      </c>
      <c r="F173" s="37" t="s">
        <v>87</v>
      </c>
      <c r="G173" s="45" t="s">
        <v>972</v>
      </c>
      <c r="H173" s="20" t="s">
        <v>147</v>
      </c>
      <c r="I173" s="21">
        <v>45474</v>
      </c>
      <c r="J173" s="21">
        <v>45565</v>
      </c>
      <c r="K173" s="24" t="s">
        <v>973</v>
      </c>
      <c r="L173" s="21"/>
      <c r="M173" s="40">
        <v>0</v>
      </c>
      <c r="N173" s="40"/>
      <c r="O173" s="40">
        <v>0</v>
      </c>
      <c r="P173" s="40"/>
      <c r="Q173" s="40">
        <v>0</v>
      </c>
      <c r="R173" s="40"/>
      <c r="S173" s="40">
        <v>0</v>
      </c>
      <c r="T173" s="40"/>
      <c r="U173" s="40" t="s">
        <v>706</v>
      </c>
      <c r="V173" s="25" t="s">
        <v>157</v>
      </c>
      <c r="W173" s="25" t="s">
        <v>183</v>
      </c>
      <c r="X173" s="25" t="s">
        <v>184</v>
      </c>
      <c r="Y173" s="25"/>
      <c r="Z173" s="25" t="s">
        <v>70</v>
      </c>
      <c r="AA173" s="25" t="s">
        <v>133</v>
      </c>
      <c r="AB173" s="20" t="s">
        <v>250</v>
      </c>
      <c r="AC173" t="str">
        <f>VLOOKUP(Tabla32[[#This Row],[Perspectiva]],Datos!$F$1:$G$4,2,FALSE)</f>
        <v>DO</v>
      </c>
      <c r="AD173" t="str">
        <f>VLOOKUP(Tabla32[[#This Row],[Objetivo Estratégico ]],Datos!$M$1:$N$23,2,FALSE)</f>
        <v>Objetivo7</v>
      </c>
      <c r="AE173" t="e">
        <f>VLOOKUP(Tabla32[[#This Row],[Iniciativa estratégica]],Datos!$O$1:$P$23,2,FALSE)</f>
        <v>#N/A</v>
      </c>
    </row>
    <row r="174" spans="1:31" ht="42.75">
      <c r="A174" s="31" t="s">
        <v>974</v>
      </c>
      <c r="B174" s="36" t="s">
        <v>171</v>
      </c>
      <c r="C174" s="20" t="s">
        <v>17</v>
      </c>
      <c r="D174" s="20" t="s">
        <v>39</v>
      </c>
      <c r="E174" s="37" t="s">
        <v>590</v>
      </c>
      <c r="F174" s="37" t="s">
        <v>87</v>
      </c>
      <c r="G174" s="45" t="s">
        <v>975</v>
      </c>
      <c r="H174" s="20" t="s">
        <v>147</v>
      </c>
      <c r="I174" s="21">
        <v>45566</v>
      </c>
      <c r="J174" s="21">
        <v>45657</v>
      </c>
      <c r="K174" s="24" t="s">
        <v>976</v>
      </c>
      <c r="L174" s="21"/>
      <c r="M174" s="40">
        <v>0</v>
      </c>
      <c r="N174" s="40"/>
      <c r="O174" s="40">
        <v>0</v>
      </c>
      <c r="P174" s="40"/>
      <c r="Q174" s="40">
        <v>0</v>
      </c>
      <c r="R174" s="40"/>
      <c r="S174" s="40">
        <v>0</v>
      </c>
      <c r="T174" s="40"/>
      <c r="U174" s="40" t="s">
        <v>706</v>
      </c>
      <c r="V174" s="25" t="s">
        <v>157</v>
      </c>
      <c r="W174" s="25" t="s">
        <v>183</v>
      </c>
      <c r="X174" s="25" t="s">
        <v>184</v>
      </c>
      <c r="Y174" s="25"/>
      <c r="Z174" s="25" t="s">
        <v>70</v>
      </c>
      <c r="AA174" s="25" t="s">
        <v>133</v>
      </c>
      <c r="AB174" s="20" t="s">
        <v>250</v>
      </c>
      <c r="AC174" t="str">
        <f>VLOOKUP(Tabla32[[#This Row],[Perspectiva]],Datos!$F$1:$G$4,2,FALSE)</f>
        <v>DO</v>
      </c>
      <c r="AD174" t="str">
        <f>VLOOKUP(Tabla32[[#This Row],[Objetivo Estratégico ]],Datos!$M$1:$N$23,2,FALSE)</f>
        <v>Objetivo7</v>
      </c>
      <c r="AE174" t="e">
        <f>VLOOKUP(Tabla32[[#This Row],[Iniciativa estratégica]],Datos!$O$1:$P$23,2,FALSE)</f>
        <v>#N/A</v>
      </c>
    </row>
    <row r="175" spans="1:31" ht="42.75">
      <c r="A175" s="31" t="s">
        <v>977</v>
      </c>
      <c r="B175" s="36" t="s">
        <v>171</v>
      </c>
      <c r="C175" s="20" t="s">
        <v>17</v>
      </c>
      <c r="D175" s="20" t="s">
        <v>39</v>
      </c>
      <c r="E175" s="37" t="s">
        <v>590</v>
      </c>
      <c r="F175" s="37" t="s">
        <v>87</v>
      </c>
      <c r="G175" s="45" t="s">
        <v>978</v>
      </c>
      <c r="H175" s="20" t="s">
        <v>147</v>
      </c>
      <c r="I175" s="21">
        <v>45292</v>
      </c>
      <c r="J175" s="21">
        <v>45382</v>
      </c>
      <c r="K175" s="24" t="s">
        <v>979</v>
      </c>
      <c r="L175" s="21"/>
      <c r="M175" s="40">
        <v>0</v>
      </c>
      <c r="N175" s="40"/>
      <c r="O175" s="40">
        <v>0</v>
      </c>
      <c r="P175" s="40"/>
      <c r="Q175" s="40">
        <v>0</v>
      </c>
      <c r="R175" s="40"/>
      <c r="S175" s="40">
        <v>0</v>
      </c>
      <c r="T175" s="40"/>
      <c r="U175" s="40" t="s">
        <v>706</v>
      </c>
      <c r="V175" s="25" t="s">
        <v>157</v>
      </c>
      <c r="W175" s="25" t="s">
        <v>183</v>
      </c>
      <c r="X175" s="25" t="s">
        <v>184</v>
      </c>
      <c r="Y175" s="25"/>
      <c r="Z175" s="25" t="s">
        <v>70</v>
      </c>
      <c r="AA175" s="25" t="s">
        <v>133</v>
      </c>
      <c r="AB175" s="20" t="s">
        <v>250</v>
      </c>
      <c r="AC175" t="str">
        <f>VLOOKUP(Tabla32[[#This Row],[Perspectiva]],Datos!$F$1:$G$4,2,FALSE)</f>
        <v>DO</v>
      </c>
      <c r="AD175" t="str">
        <f>VLOOKUP(Tabla32[[#This Row],[Objetivo Estratégico ]],Datos!$M$1:$N$23,2,FALSE)</f>
        <v>Objetivo7</v>
      </c>
      <c r="AE175" t="e">
        <f>VLOOKUP(Tabla32[[#This Row],[Iniciativa estratégica]],Datos!$O$1:$P$23,2,FALSE)</f>
        <v>#N/A</v>
      </c>
    </row>
    <row r="176" spans="1:31" ht="42.75">
      <c r="A176" s="31" t="s">
        <v>980</v>
      </c>
      <c r="B176" s="36" t="s">
        <v>171</v>
      </c>
      <c r="C176" s="20" t="s">
        <v>17</v>
      </c>
      <c r="D176" s="20" t="s">
        <v>39</v>
      </c>
      <c r="E176" s="37" t="s">
        <v>590</v>
      </c>
      <c r="F176" s="37" t="s">
        <v>87</v>
      </c>
      <c r="G176" s="45" t="s">
        <v>981</v>
      </c>
      <c r="H176" s="20" t="s">
        <v>147</v>
      </c>
      <c r="I176" s="21">
        <v>45383</v>
      </c>
      <c r="J176" s="21">
        <v>45473</v>
      </c>
      <c r="K176" s="24" t="s">
        <v>982</v>
      </c>
      <c r="L176" s="21"/>
      <c r="M176" s="40">
        <v>0</v>
      </c>
      <c r="N176" s="40"/>
      <c r="O176" s="40">
        <v>0</v>
      </c>
      <c r="P176" s="40"/>
      <c r="Q176" s="40">
        <v>0</v>
      </c>
      <c r="R176" s="40"/>
      <c r="S176" s="40">
        <v>0</v>
      </c>
      <c r="T176" s="40"/>
      <c r="U176" s="40" t="s">
        <v>706</v>
      </c>
      <c r="V176" s="25" t="s">
        <v>157</v>
      </c>
      <c r="W176" s="25" t="s">
        <v>183</v>
      </c>
      <c r="X176" s="25" t="s">
        <v>184</v>
      </c>
      <c r="Y176" s="25"/>
      <c r="Z176" s="25" t="s">
        <v>70</v>
      </c>
      <c r="AA176" s="25" t="s">
        <v>133</v>
      </c>
      <c r="AB176" s="20" t="s">
        <v>250</v>
      </c>
      <c r="AC176" t="str">
        <f>VLOOKUP(Tabla32[[#This Row],[Perspectiva]],Datos!$F$1:$G$4,2,FALSE)</f>
        <v>DO</v>
      </c>
      <c r="AD176" t="str">
        <f>VLOOKUP(Tabla32[[#This Row],[Objetivo Estratégico ]],Datos!$M$1:$N$23,2,FALSE)</f>
        <v>Objetivo7</v>
      </c>
      <c r="AE176" t="e">
        <f>VLOOKUP(Tabla32[[#This Row],[Iniciativa estratégica]],Datos!$O$1:$P$23,2,FALSE)</f>
        <v>#N/A</v>
      </c>
    </row>
    <row r="177" spans="1:31" ht="42.75">
      <c r="A177" s="31" t="s">
        <v>983</v>
      </c>
      <c r="B177" s="36" t="s">
        <v>171</v>
      </c>
      <c r="C177" s="20" t="s">
        <v>17</v>
      </c>
      <c r="D177" s="20" t="s">
        <v>39</v>
      </c>
      <c r="E177" s="37" t="s">
        <v>590</v>
      </c>
      <c r="F177" s="37" t="s">
        <v>87</v>
      </c>
      <c r="G177" s="45" t="s">
        <v>984</v>
      </c>
      <c r="H177" s="20" t="s">
        <v>147</v>
      </c>
      <c r="I177" s="21">
        <v>45474</v>
      </c>
      <c r="J177" s="21">
        <v>45565</v>
      </c>
      <c r="K177" s="24" t="s">
        <v>982</v>
      </c>
      <c r="L177" s="21"/>
      <c r="M177" s="40">
        <v>0</v>
      </c>
      <c r="N177" s="40"/>
      <c r="O177" s="40">
        <v>0</v>
      </c>
      <c r="P177" s="40"/>
      <c r="Q177" s="40">
        <v>0</v>
      </c>
      <c r="R177" s="40"/>
      <c r="S177" s="40">
        <v>0</v>
      </c>
      <c r="T177" s="40"/>
      <c r="U177" s="40" t="s">
        <v>706</v>
      </c>
      <c r="V177" s="25" t="s">
        <v>157</v>
      </c>
      <c r="W177" s="25" t="s">
        <v>183</v>
      </c>
      <c r="X177" s="25" t="s">
        <v>184</v>
      </c>
      <c r="Y177" s="25"/>
      <c r="Z177" s="25" t="s">
        <v>70</v>
      </c>
      <c r="AA177" s="25" t="s">
        <v>133</v>
      </c>
      <c r="AB177" s="20" t="s">
        <v>250</v>
      </c>
      <c r="AC177" t="str">
        <f>VLOOKUP(Tabla32[[#This Row],[Perspectiva]],Datos!$F$1:$G$4,2,FALSE)</f>
        <v>DO</v>
      </c>
      <c r="AD177" t="str">
        <f>VLOOKUP(Tabla32[[#This Row],[Objetivo Estratégico ]],Datos!$M$1:$N$23,2,FALSE)</f>
        <v>Objetivo7</v>
      </c>
      <c r="AE177" t="e">
        <f>VLOOKUP(Tabla32[[#This Row],[Iniciativa estratégica]],Datos!$O$1:$P$23,2,FALSE)</f>
        <v>#N/A</v>
      </c>
    </row>
    <row r="178" spans="1:31" ht="42.75">
      <c r="A178" s="31" t="s">
        <v>985</v>
      </c>
      <c r="B178" s="36" t="s">
        <v>171</v>
      </c>
      <c r="C178" s="20" t="s">
        <v>17</v>
      </c>
      <c r="D178" s="20" t="s">
        <v>39</v>
      </c>
      <c r="E178" s="37" t="s">
        <v>590</v>
      </c>
      <c r="F178" s="37" t="s">
        <v>87</v>
      </c>
      <c r="G178" s="45" t="s">
        <v>986</v>
      </c>
      <c r="H178" s="20" t="s">
        <v>147</v>
      </c>
      <c r="I178" s="21">
        <v>45566</v>
      </c>
      <c r="J178" s="21">
        <v>45657</v>
      </c>
      <c r="K178" s="24" t="s">
        <v>982</v>
      </c>
      <c r="L178" s="21"/>
      <c r="M178" s="40">
        <v>0</v>
      </c>
      <c r="N178" s="40"/>
      <c r="O178" s="40">
        <v>0</v>
      </c>
      <c r="P178" s="40"/>
      <c r="Q178" s="40">
        <v>0</v>
      </c>
      <c r="R178" s="40"/>
      <c r="S178" s="40">
        <v>0</v>
      </c>
      <c r="T178" s="40"/>
      <c r="U178" s="40" t="s">
        <v>706</v>
      </c>
      <c r="V178" s="25" t="s">
        <v>157</v>
      </c>
      <c r="W178" s="25" t="s">
        <v>183</v>
      </c>
      <c r="X178" s="25" t="s">
        <v>184</v>
      </c>
      <c r="Y178" s="25"/>
      <c r="Z178" s="25" t="s">
        <v>70</v>
      </c>
      <c r="AA178" s="25" t="s">
        <v>133</v>
      </c>
      <c r="AB178" s="20" t="s">
        <v>250</v>
      </c>
      <c r="AC178" t="str">
        <f>VLOOKUP(Tabla32[[#This Row],[Perspectiva]],Datos!$F$1:$G$4,2,FALSE)</f>
        <v>DO</v>
      </c>
      <c r="AD178" t="str">
        <f>VLOOKUP(Tabla32[[#This Row],[Objetivo Estratégico ]],Datos!$M$1:$N$23,2,FALSE)</f>
        <v>Objetivo7</v>
      </c>
      <c r="AE178" t="e">
        <f>VLOOKUP(Tabla32[[#This Row],[Iniciativa estratégica]],Datos!$O$1:$P$23,2,FALSE)</f>
        <v>#N/A</v>
      </c>
    </row>
    <row r="179" spans="1:31" ht="42.75">
      <c r="A179" s="31" t="s">
        <v>987</v>
      </c>
      <c r="B179" s="36" t="s">
        <v>168</v>
      </c>
      <c r="C179" s="20" t="s">
        <v>17</v>
      </c>
      <c r="D179" s="20" t="s">
        <v>39</v>
      </c>
      <c r="E179" s="37" t="s">
        <v>590</v>
      </c>
      <c r="F179" s="37" t="s">
        <v>87</v>
      </c>
      <c r="G179" s="18" t="s">
        <v>988</v>
      </c>
      <c r="H179" s="25" t="s">
        <v>160</v>
      </c>
      <c r="I179" s="21">
        <v>45292</v>
      </c>
      <c r="J179" s="21">
        <v>45657</v>
      </c>
      <c r="K179" s="24" t="s">
        <v>505</v>
      </c>
      <c r="L179" s="21"/>
      <c r="M179" s="42">
        <v>0.25</v>
      </c>
      <c r="N179" s="42"/>
      <c r="O179" s="42">
        <v>0.5</v>
      </c>
      <c r="P179" s="42"/>
      <c r="Q179" s="42">
        <v>0.75</v>
      </c>
      <c r="R179" s="42"/>
      <c r="S179" s="42">
        <v>1</v>
      </c>
      <c r="T179" s="42"/>
      <c r="U179" s="42" t="s">
        <v>634</v>
      </c>
      <c r="V179" s="25" t="s">
        <v>157</v>
      </c>
      <c r="W179" s="25" t="s">
        <v>183</v>
      </c>
      <c r="X179" s="25" t="s">
        <v>184</v>
      </c>
      <c r="Y179" s="25"/>
      <c r="Z179" s="25" t="s">
        <v>75</v>
      </c>
      <c r="AA179" s="25" t="s">
        <v>128</v>
      </c>
      <c r="AB179" s="20" t="s">
        <v>250</v>
      </c>
      <c r="AC179" t="str">
        <f>VLOOKUP(Tabla32[[#This Row],[Perspectiva]],Datos!$F$1:$G$4,2,FALSE)</f>
        <v>DO</v>
      </c>
      <c r="AD179" t="str">
        <f>VLOOKUP(Tabla32[[#This Row],[Objetivo Estratégico ]],Datos!$M$1:$N$23,2,FALSE)</f>
        <v>Objetivo7</v>
      </c>
      <c r="AE179" t="e">
        <f>VLOOKUP(Tabla32[[#This Row],[Iniciativa estratégica]],Datos!$O$1:$P$23,2,FALSE)</f>
        <v>#N/A</v>
      </c>
    </row>
    <row r="180" spans="1:31" ht="57">
      <c r="A180" s="31" t="s">
        <v>989</v>
      </c>
      <c r="B180" s="36" t="s">
        <v>168</v>
      </c>
      <c r="C180" s="20" t="s">
        <v>17</v>
      </c>
      <c r="D180" s="20" t="s">
        <v>39</v>
      </c>
      <c r="E180" s="37" t="s">
        <v>590</v>
      </c>
      <c r="F180" s="37" t="s">
        <v>87</v>
      </c>
      <c r="G180" s="18" t="s">
        <v>990</v>
      </c>
      <c r="H180" s="25" t="s">
        <v>160</v>
      </c>
      <c r="I180" s="21">
        <v>45292</v>
      </c>
      <c r="J180" s="21">
        <v>45473</v>
      </c>
      <c r="K180" s="24" t="s">
        <v>991</v>
      </c>
      <c r="L180" s="21"/>
      <c r="M180" s="42">
        <v>0.25</v>
      </c>
      <c r="N180" s="42"/>
      <c r="O180" s="42">
        <v>0.5</v>
      </c>
      <c r="P180" s="42"/>
      <c r="Q180" s="42">
        <v>0.75</v>
      </c>
      <c r="R180" s="42"/>
      <c r="S180" s="42">
        <v>1</v>
      </c>
      <c r="T180" s="42"/>
      <c r="U180" s="42" t="s">
        <v>634</v>
      </c>
      <c r="V180" s="25" t="s">
        <v>157</v>
      </c>
      <c r="W180" s="25" t="s">
        <v>183</v>
      </c>
      <c r="X180" s="20" t="s">
        <v>3</v>
      </c>
      <c r="Y180" s="20" t="s">
        <v>3</v>
      </c>
      <c r="Z180" s="25" t="s">
        <v>70</v>
      </c>
      <c r="AA180" s="25" t="s">
        <v>128</v>
      </c>
      <c r="AB180" s="20" t="s">
        <v>250</v>
      </c>
      <c r="AC180" t="str">
        <f>VLOOKUP(Tabla32[[#This Row],[Perspectiva]],Datos!$F$1:$G$4,2,FALSE)</f>
        <v>DO</v>
      </c>
      <c r="AD180" t="str">
        <f>VLOOKUP(Tabla32[[#This Row],[Objetivo Estratégico ]],Datos!$M$1:$N$23,2,FALSE)</f>
        <v>Objetivo7</v>
      </c>
      <c r="AE180" t="e">
        <f>VLOOKUP(Tabla32[[#This Row],[Iniciativa estratégica]],Datos!$O$1:$P$23,2,FALSE)</f>
        <v>#N/A</v>
      </c>
    </row>
    <row r="181" spans="1:31" ht="42.75">
      <c r="A181" s="31" t="s">
        <v>992</v>
      </c>
      <c r="B181" s="36" t="s">
        <v>168</v>
      </c>
      <c r="C181" s="20" t="s">
        <v>17</v>
      </c>
      <c r="D181" s="20" t="s">
        <v>39</v>
      </c>
      <c r="E181" s="37" t="s">
        <v>590</v>
      </c>
      <c r="F181" s="37" t="s">
        <v>87</v>
      </c>
      <c r="G181" s="45" t="s">
        <v>993</v>
      </c>
      <c r="H181" s="25" t="s">
        <v>160</v>
      </c>
      <c r="I181" s="21">
        <v>45292</v>
      </c>
      <c r="J181" s="21">
        <v>45473</v>
      </c>
      <c r="K181" s="24" t="s">
        <v>994</v>
      </c>
      <c r="L181" s="21"/>
      <c r="M181" s="40">
        <v>0</v>
      </c>
      <c r="N181" s="40"/>
      <c r="O181" s="40">
        <v>0</v>
      </c>
      <c r="P181" s="40"/>
      <c r="Q181" s="40">
        <v>0</v>
      </c>
      <c r="R181" s="40"/>
      <c r="S181" s="40">
        <v>0</v>
      </c>
      <c r="T181" s="40"/>
      <c r="U181" s="40" t="s">
        <v>706</v>
      </c>
      <c r="V181" s="25" t="s">
        <v>157</v>
      </c>
      <c r="W181" s="25" t="s">
        <v>183</v>
      </c>
      <c r="X181" s="20" t="s">
        <v>3</v>
      </c>
      <c r="Y181" s="20" t="s">
        <v>3</v>
      </c>
      <c r="Z181" s="25" t="s">
        <v>70</v>
      </c>
      <c r="AA181" s="25" t="s">
        <v>128</v>
      </c>
      <c r="AB181" s="20" t="s">
        <v>250</v>
      </c>
      <c r="AC181" t="str">
        <f>VLOOKUP(Tabla32[[#This Row],[Perspectiva]],Datos!$F$1:$G$4,2,FALSE)</f>
        <v>DO</v>
      </c>
      <c r="AD181" t="str">
        <f>VLOOKUP(Tabla32[[#This Row],[Objetivo Estratégico ]],Datos!$M$1:$N$23,2,FALSE)</f>
        <v>Objetivo7</v>
      </c>
      <c r="AE181" t="e">
        <f>VLOOKUP(Tabla32[[#This Row],[Iniciativa estratégica]],Datos!$O$1:$P$23,2,FALSE)</f>
        <v>#N/A</v>
      </c>
    </row>
    <row r="182" spans="1:31" ht="42.75">
      <c r="A182" s="31" t="s">
        <v>995</v>
      </c>
      <c r="B182" s="36" t="s">
        <v>168</v>
      </c>
      <c r="C182" s="20" t="s">
        <v>17</v>
      </c>
      <c r="D182" s="20" t="s">
        <v>39</v>
      </c>
      <c r="E182" s="37" t="s">
        <v>590</v>
      </c>
      <c r="F182" s="37" t="s">
        <v>87</v>
      </c>
      <c r="G182" s="45" t="s">
        <v>996</v>
      </c>
      <c r="H182" s="25" t="s">
        <v>160</v>
      </c>
      <c r="I182" s="21">
        <v>45292</v>
      </c>
      <c r="J182" s="21">
        <v>45473</v>
      </c>
      <c r="K182" s="24" t="s">
        <v>997</v>
      </c>
      <c r="L182" s="21"/>
      <c r="M182" s="40">
        <v>0</v>
      </c>
      <c r="N182" s="40"/>
      <c r="O182" s="40">
        <v>0</v>
      </c>
      <c r="P182" s="40"/>
      <c r="Q182" s="40">
        <v>0</v>
      </c>
      <c r="R182" s="40"/>
      <c r="S182" s="40">
        <v>0</v>
      </c>
      <c r="T182" s="40"/>
      <c r="U182" s="40" t="s">
        <v>706</v>
      </c>
      <c r="V182" s="25" t="s">
        <v>157</v>
      </c>
      <c r="W182" s="25" t="s">
        <v>183</v>
      </c>
      <c r="X182" s="20" t="s">
        <v>3</v>
      </c>
      <c r="Y182" s="20" t="s">
        <v>3</v>
      </c>
      <c r="Z182" s="25" t="s">
        <v>70</v>
      </c>
      <c r="AA182" s="25" t="s">
        <v>128</v>
      </c>
      <c r="AB182" s="20" t="s">
        <v>250</v>
      </c>
      <c r="AC182" t="str">
        <f>VLOOKUP(Tabla32[[#This Row],[Perspectiva]],Datos!$F$1:$G$4,2,FALSE)</f>
        <v>DO</v>
      </c>
      <c r="AD182" t="str">
        <f>VLOOKUP(Tabla32[[#This Row],[Objetivo Estratégico ]],Datos!$M$1:$N$23,2,FALSE)</f>
        <v>Objetivo7</v>
      </c>
      <c r="AE182" t="e">
        <f>VLOOKUP(Tabla32[[#This Row],[Iniciativa estratégica]],Datos!$O$1:$P$23,2,FALSE)</f>
        <v>#N/A</v>
      </c>
    </row>
    <row r="183" spans="1:31" ht="42.75">
      <c r="A183" s="31" t="s">
        <v>998</v>
      </c>
      <c r="B183" s="36" t="s">
        <v>168</v>
      </c>
      <c r="C183" s="20" t="s">
        <v>17</v>
      </c>
      <c r="D183" s="20" t="s">
        <v>39</v>
      </c>
      <c r="E183" s="37" t="s">
        <v>590</v>
      </c>
      <c r="F183" s="37" t="s">
        <v>87</v>
      </c>
      <c r="G183" s="45" t="s">
        <v>999</v>
      </c>
      <c r="H183" s="25" t="s">
        <v>160</v>
      </c>
      <c r="I183" s="21">
        <v>45292</v>
      </c>
      <c r="J183" s="21">
        <v>45473</v>
      </c>
      <c r="K183" s="24" t="s">
        <v>994</v>
      </c>
      <c r="L183" s="21"/>
      <c r="M183" s="40">
        <v>0</v>
      </c>
      <c r="N183" s="40"/>
      <c r="O183" s="40">
        <v>0</v>
      </c>
      <c r="P183" s="40"/>
      <c r="Q183" s="40">
        <v>0</v>
      </c>
      <c r="R183" s="40"/>
      <c r="S183" s="40">
        <v>0</v>
      </c>
      <c r="T183" s="40"/>
      <c r="U183" s="40" t="s">
        <v>706</v>
      </c>
      <c r="V183" s="25" t="s">
        <v>157</v>
      </c>
      <c r="W183" s="25" t="s">
        <v>183</v>
      </c>
      <c r="X183" s="20" t="s">
        <v>3</v>
      </c>
      <c r="Y183" s="20" t="s">
        <v>3</v>
      </c>
      <c r="Z183" s="25" t="s">
        <v>70</v>
      </c>
      <c r="AA183" s="25" t="s">
        <v>128</v>
      </c>
      <c r="AB183" s="20" t="s">
        <v>250</v>
      </c>
      <c r="AC183" t="str">
        <f>VLOOKUP(Tabla32[[#This Row],[Perspectiva]],Datos!$F$1:$G$4,2,FALSE)</f>
        <v>DO</v>
      </c>
      <c r="AD183" t="str">
        <f>VLOOKUP(Tabla32[[#This Row],[Objetivo Estratégico ]],Datos!$M$1:$N$23,2,FALSE)</f>
        <v>Objetivo7</v>
      </c>
      <c r="AE183" t="e">
        <f>VLOOKUP(Tabla32[[#This Row],[Iniciativa estratégica]],Datos!$O$1:$P$23,2,FALSE)</f>
        <v>#N/A</v>
      </c>
    </row>
    <row r="184" spans="1:31" ht="47.25" customHeight="1">
      <c r="A184" s="31" t="s">
        <v>1000</v>
      </c>
      <c r="B184" s="36" t="s">
        <v>168</v>
      </c>
      <c r="C184" s="20" t="s">
        <v>17</v>
      </c>
      <c r="D184" s="20" t="s">
        <v>39</v>
      </c>
      <c r="E184" s="37" t="s">
        <v>590</v>
      </c>
      <c r="F184" s="37" t="s">
        <v>87</v>
      </c>
      <c r="G184" s="45" t="s">
        <v>1001</v>
      </c>
      <c r="H184" s="25" t="s">
        <v>160</v>
      </c>
      <c r="I184" s="21">
        <v>45292</v>
      </c>
      <c r="J184" s="21">
        <v>45382</v>
      </c>
      <c r="K184" s="24" t="s">
        <v>1002</v>
      </c>
      <c r="L184" s="21"/>
      <c r="M184" s="40">
        <v>0</v>
      </c>
      <c r="N184" s="40"/>
      <c r="O184" s="40">
        <v>0</v>
      </c>
      <c r="P184" s="40"/>
      <c r="Q184" s="40">
        <v>0</v>
      </c>
      <c r="R184" s="40"/>
      <c r="S184" s="40">
        <v>0</v>
      </c>
      <c r="T184" s="40"/>
      <c r="U184" s="40" t="s">
        <v>706</v>
      </c>
      <c r="V184" s="25" t="s">
        <v>157</v>
      </c>
      <c r="W184" s="25" t="s">
        <v>183</v>
      </c>
      <c r="X184" s="20" t="s">
        <v>3</v>
      </c>
      <c r="Y184" s="20" t="s">
        <v>3</v>
      </c>
      <c r="Z184" s="25" t="s">
        <v>70</v>
      </c>
      <c r="AA184" s="25" t="s">
        <v>128</v>
      </c>
      <c r="AB184" s="20" t="s">
        <v>250</v>
      </c>
      <c r="AC184" t="str">
        <f>VLOOKUP(Tabla32[[#This Row],[Perspectiva]],Datos!$F$1:$G$4,2,FALSE)</f>
        <v>DO</v>
      </c>
      <c r="AD184" t="str">
        <f>VLOOKUP(Tabla32[[#This Row],[Objetivo Estratégico ]],Datos!$M$1:$N$23,2,FALSE)</f>
        <v>Objetivo7</v>
      </c>
      <c r="AE184" t="e">
        <f>VLOOKUP(Tabla32[[#This Row],[Iniciativa estratégica]],Datos!$O$1:$P$23,2,FALSE)</f>
        <v>#N/A</v>
      </c>
    </row>
    <row r="185" spans="1:31" ht="57">
      <c r="A185" s="31" t="s">
        <v>1003</v>
      </c>
      <c r="B185" s="36" t="s">
        <v>168</v>
      </c>
      <c r="C185" s="20" t="s">
        <v>17</v>
      </c>
      <c r="D185" s="20" t="s">
        <v>39</v>
      </c>
      <c r="E185" s="37" t="s">
        <v>590</v>
      </c>
      <c r="F185" s="37" t="s">
        <v>87</v>
      </c>
      <c r="G185" s="45" t="s">
        <v>1004</v>
      </c>
      <c r="H185" s="25" t="s">
        <v>160</v>
      </c>
      <c r="I185" s="21">
        <v>45382</v>
      </c>
      <c r="J185" s="21">
        <v>45657</v>
      </c>
      <c r="K185" s="24" t="s">
        <v>1005</v>
      </c>
      <c r="L185" s="21"/>
      <c r="M185" s="40">
        <v>0</v>
      </c>
      <c r="N185" s="40"/>
      <c r="O185" s="40">
        <v>0</v>
      </c>
      <c r="P185" s="40"/>
      <c r="Q185" s="40">
        <v>0</v>
      </c>
      <c r="R185" s="40"/>
      <c r="S185" s="40">
        <v>0</v>
      </c>
      <c r="T185" s="40"/>
      <c r="U185" s="40" t="s">
        <v>706</v>
      </c>
      <c r="V185" s="25" t="s">
        <v>157</v>
      </c>
      <c r="W185" s="25" t="s">
        <v>183</v>
      </c>
      <c r="X185" s="20" t="s">
        <v>3</v>
      </c>
      <c r="Y185" s="20" t="s">
        <v>3</v>
      </c>
      <c r="Z185" s="25" t="s">
        <v>70</v>
      </c>
      <c r="AA185" s="25" t="s">
        <v>128</v>
      </c>
      <c r="AB185" s="20" t="s">
        <v>250</v>
      </c>
      <c r="AC185" t="str">
        <f>VLOOKUP(Tabla32[[#This Row],[Perspectiva]],Datos!$F$1:$G$4,2,FALSE)</f>
        <v>DO</v>
      </c>
      <c r="AD185" t="str">
        <f>VLOOKUP(Tabla32[[#This Row],[Objetivo Estratégico ]],Datos!$M$1:$N$23,2,FALSE)</f>
        <v>Objetivo7</v>
      </c>
      <c r="AE185" t="e">
        <f>VLOOKUP(Tabla32[[#This Row],[Iniciativa estratégica]],Datos!$O$1:$P$23,2,FALSE)</f>
        <v>#N/A</v>
      </c>
    </row>
    <row r="186" spans="1:31" ht="57">
      <c r="A186" s="31" t="s">
        <v>1006</v>
      </c>
      <c r="B186" s="36" t="s">
        <v>168</v>
      </c>
      <c r="C186" s="20" t="s">
        <v>17</v>
      </c>
      <c r="D186" s="20" t="s">
        <v>39</v>
      </c>
      <c r="E186" s="37" t="s">
        <v>590</v>
      </c>
      <c r="F186" s="37" t="s">
        <v>87</v>
      </c>
      <c r="G186" s="45" t="s">
        <v>1007</v>
      </c>
      <c r="H186" s="25" t="s">
        <v>160</v>
      </c>
      <c r="I186" s="21">
        <v>45382</v>
      </c>
      <c r="J186" s="21">
        <v>45657</v>
      </c>
      <c r="K186" s="24" t="s">
        <v>1005</v>
      </c>
      <c r="L186" s="21"/>
      <c r="M186" s="40">
        <v>0</v>
      </c>
      <c r="N186" s="40"/>
      <c r="O186" s="40">
        <v>0</v>
      </c>
      <c r="P186" s="40"/>
      <c r="Q186" s="40">
        <v>0</v>
      </c>
      <c r="R186" s="40"/>
      <c r="S186" s="40">
        <v>0</v>
      </c>
      <c r="T186" s="40"/>
      <c r="U186" s="40" t="s">
        <v>706</v>
      </c>
      <c r="V186" s="25" t="s">
        <v>157</v>
      </c>
      <c r="W186" s="25" t="s">
        <v>183</v>
      </c>
      <c r="X186" s="20" t="s">
        <v>3</v>
      </c>
      <c r="Y186" s="20" t="s">
        <v>3</v>
      </c>
      <c r="Z186" s="25" t="s">
        <v>70</v>
      </c>
      <c r="AA186" s="25" t="s">
        <v>128</v>
      </c>
      <c r="AB186" s="20" t="s">
        <v>250</v>
      </c>
      <c r="AC186" t="str">
        <f>VLOOKUP(Tabla32[[#This Row],[Perspectiva]],Datos!$F$1:$G$4,2,FALSE)</f>
        <v>DO</v>
      </c>
      <c r="AD186" t="str">
        <f>VLOOKUP(Tabla32[[#This Row],[Objetivo Estratégico ]],Datos!$M$1:$N$23,2,FALSE)</f>
        <v>Objetivo7</v>
      </c>
      <c r="AE186" t="e">
        <f>VLOOKUP(Tabla32[[#This Row],[Iniciativa estratégica]],Datos!$O$1:$P$23,2,FALSE)</f>
        <v>#N/A</v>
      </c>
    </row>
    <row r="187" spans="1:31" ht="57">
      <c r="A187" s="31" t="s">
        <v>1008</v>
      </c>
      <c r="B187" s="36" t="s">
        <v>168</v>
      </c>
      <c r="C187" s="20" t="s">
        <v>17</v>
      </c>
      <c r="D187" s="20" t="s">
        <v>39</v>
      </c>
      <c r="E187" s="37" t="s">
        <v>590</v>
      </c>
      <c r="F187" s="37" t="s">
        <v>87</v>
      </c>
      <c r="G187" s="45" t="s">
        <v>1009</v>
      </c>
      <c r="H187" s="25" t="s">
        <v>160</v>
      </c>
      <c r="I187" s="21">
        <v>45382</v>
      </c>
      <c r="J187" s="21">
        <v>45657</v>
      </c>
      <c r="K187" s="24" t="s">
        <v>1005</v>
      </c>
      <c r="L187" s="21"/>
      <c r="M187" s="40">
        <v>0</v>
      </c>
      <c r="N187" s="40"/>
      <c r="O187" s="40">
        <v>0</v>
      </c>
      <c r="P187" s="40"/>
      <c r="Q187" s="40">
        <v>0</v>
      </c>
      <c r="R187" s="40"/>
      <c r="S187" s="40">
        <v>0</v>
      </c>
      <c r="T187" s="40"/>
      <c r="U187" s="40" t="s">
        <v>706</v>
      </c>
      <c r="V187" s="25" t="s">
        <v>157</v>
      </c>
      <c r="W187" s="25" t="s">
        <v>183</v>
      </c>
      <c r="X187" s="20" t="s">
        <v>3</v>
      </c>
      <c r="Y187" s="20" t="s">
        <v>3</v>
      </c>
      <c r="Z187" s="25" t="s">
        <v>70</v>
      </c>
      <c r="AA187" s="25" t="s">
        <v>128</v>
      </c>
      <c r="AB187" s="20" t="s">
        <v>250</v>
      </c>
      <c r="AC187" t="str">
        <f>VLOOKUP(Tabla32[[#This Row],[Perspectiva]],Datos!$F$1:$G$4,2,FALSE)</f>
        <v>DO</v>
      </c>
      <c r="AD187" t="str">
        <f>VLOOKUP(Tabla32[[#This Row],[Objetivo Estratégico ]],Datos!$M$1:$N$23,2,FALSE)</f>
        <v>Objetivo7</v>
      </c>
      <c r="AE187" t="e">
        <f>VLOOKUP(Tabla32[[#This Row],[Iniciativa estratégica]],Datos!$O$1:$P$23,2,FALSE)</f>
        <v>#N/A</v>
      </c>
    </row>
    <row r="188" spans="1:31" ht="43.5">
      <c r="A188" s="31" t="s">
        <v>1010</v>
      </c>
      <c r="B188" s="36" t="s">
        <v>168</v>
      </c>
      <c r="C188" s="20" t="s">
        <v>17</v>
      </c>
      <c r="D188" s="20" t="s">
        <v>39</v>
      </c>
      <c r="E188" s="37" t="s">
        <v>590</v>
      </c>
      <c r="F188" s="37" t="s">
        <v>87</v>
      </c>
      <c r="G188" s="45" t="s">
        <v>1011</v>
      </c>
      <c r="H188" s="25" t="s">
        <v>160</v>
      </c>
      <c r="I188" s="21">
        <v>45292</v>
      </c>
      <c r="J188" s="21">
        <v>45473</v>
      </c>
      <c r="K188" s="24" t="s">
        <v>1012</v>
      </c>
      <c r="L188" s="21"/>
      <c r="M188" s="40">
        <v>0</v>
      </c>
      <c r="N188" s="40"/>
      <c r="O188" s="40">
        <v>0</v>
      </c>
      <c r="P188" s="40"/>
      <c r="Q188" s="40">
        <v>0</v>
      </c>
      <c r="R188" s="40"/>
      <c r="S188" s="40">
        <v>0</v>
      </c>
      <c r="T188" s="40"/>
      <c r="U188" s="40" t="s">
        <v>706</v>
      </c>
      <c r="V188" s="25" t="s">
        <v>157</v>
      </c>
      <c r="W188" s="25" t="s">
        <v>183</v>
      </c>
      <c r="X188" s="20" t="s">
        <v>3</v>
      </c>
      <c r="Y188" s="20" t="s">
        <v>3</v>
      </c>
      <c r="Z188" s="25" t="s">
        <v>70</v>
      </c>
      <c r="AA188" s="25" t="s">
        <v>128</v>
      </c>
      <c r="AB188" s="20" t="s">
        <v>250</v>
      </c>
      <c r="AC188" t="str">
        <f>VLOOKUP(Tabla32[[#This Row],[Perspectiva]],Datos!$F$1:$G$4,2,FALSE)</f>
        <v>DO</v>
      </c>
      <c r="AD188" t="str">
        <f>VLOOKUP(Tabla32[[#This Row],[Objetivo Estratégico ]],Datos!$M$1:$N$23,2,FALSE)</f>
        <v>Objetivo7</v>
      </c>
      <c r="AE188" t="e">
        <f>VLOOKUP(Tabla32[[#This Row],[Iniciativa estratégica]],Datos!$O$1:$P$23,2,FALSE)</f>
        <v>#N/A</v>
      </c>
    </row>
    <row r="189" spans="1:31" ht="114">
      <c r="A189" s="31" t="s">
        <v>1013</v>
      </c>
      <c r="B189" s="36" t="s">
        <v>168</v>
      </c>
      <c r="C189" s="20" t="s">
        <v>17</v>
      </c>
      <c r="D189" s="20" t="s">
        <v>39</v>
      </c>
      <c r="E189" s="37" t="s">
        <v>590</v>
      </c>
      <c r="F189" s="37" t="s">
        <v>87</v>
      </c>
      <c r="G189" s="45" t="s">
        <v>1014</v>
      </c>
      <c r="H189" s="25" t="s">
        <v>160</v>
      </c>
      <c r="I189" s="21">
        <v>45292</v>
      </c>
      <c r="J189" s="21">
        <v>45504</v>
      </c>
      <c r="K189" s="24" t="s">
        <v>1015</v>
      </c>
      <c r="L189" s="21"/>
      <c r="M189" s="40">
        <v>0</v>
      </c>
      <c r="N189" s="40"/>
      <c r="O189" s="40">
        <v>0</v>
      </c>
      <c r="P189" s="40"/>
      <c r="Q189" s="40">
        <v>0</v>
      </c>
      <c r="R189" s="40"/>
      <c r="S189" s="40">
        <v>0</v>
      </c>
      <c r="T189" s="40"/>
      <c r="U189" s="40" t="s">
        <v>706</v>
      </c>
      <c r="V189" s="25" t="s">
        <v>157</v>
      </c>
      <c r="W189" s="25" t="s">
        <v>183</v>
      </c>
      <c r="X189" s="20" t="s">
        <v>3</v>
      </c>
      <c r="Y189" s="20" t="s">
        <v>3</v>
      </c>
      <c r="Z189" s="25" t="s">
        <v>70</v>
      </c>
      <c r="AA189" s="25" t="s">
        <v>128</v>
      </c>
      <c r="AB189" s="20" t="s">
        <v>250</v>
      </c>
      <c r="AC189" t="str">
        <f>VLOOKUP(Tabla32[[#This Row],[Perspectiva]],Datos!$F$1:$G$4,2,FALSE)</f>
        <v>DO</v>
      </c>
      <c r="AD189" t="str">
        <f>VLOOKUP(Tabla32[[#This Row],[Objetivo Estratégico ]],Datos!$M$1:$N$23,2,FALSE)</f>
        <v>Objetivo7</v>
      </c>
      <c r="AE189" t="e">
        <f>VLOOKUP(Tabla32[[#This Row],[Iniciativa estratégica]],Datos!$O$1:$P$23,2,FALSE)</f>
        <v>#N/A</v>
      </c>
    </row>
    <row r="190" spans="1:31" ht="43.5">
      <c r="A190" s="31" t="s">
        <v>1016</v>
      </c>
      <c r="B190" s="36" t="s">
        <v>168</v>
      </c>
      <c r="C190" s="20" t="s">
        <v>17</v>
      </c>
      <c r="D190" s="20" t="s">
        <v>39</v>
      </c>
      <c r="E190" s="37" t="s">
        <v>590</v>
      </c>
      <c r="F190" s="37" t="s">
        <v>87</v>
      </c>
      <c r="G190" s="18" t="s">
        <v>1017</v>
      </c>
      <c r="H190" s="25" t="s">
        <v>160</v>
      </c>
      <c r="I190" s="21">
        <v>45323</v>
      </c>
      <c r="J190" s="21">
        <v>45382</v>
      </c>
      <c r="K190" s="19" t="s">
        <v>1018</v>
      </c>
      <c r="L190" s="21"/>
      <c r="M190" s="42">
        <v>0.25</v>
      </c>
      <c r="N190" s="42"/>
      <c r="O190" s="42">
        <v>0.5</v>
      </c>
      <c r="P190" s="42"/>
      <c r="Q190" s="42">
        <v>0.75</v>
      </c>
      <c r="R190" s="42"/>
      <c r="S190" s="42">
        <v>1</v>
      </c>
      <c r="T190" s="42"/>
      <c r="U190" s="42" t="s">
        <v>634</v>
      </c>
      <c r="V190" s="25" t="s">
        <v>148</v>
      </c>
      <c r="W190" s="25" t="s">
        <v>183</v>
      </c>
      <c r="X190" s="20" t="s">
        <v>3</v>
      </c>
      <c r="Y190" s="20" t="s">
        <v>3</v>
      </c>
      <c r="Z190" s="25" t="s">
        <v>70</v>
      </c>
      <c r="AA190" s="25" t="s">
        <v>128</v>
      </c>
      <c r="AB190" s="20" t="s">
        <v>250</v>
      </c>
      <c r="AC190" t="str">
        <f>VLOOKUP(Tabla32[[#This Row],[Perspectiva]],Datos!$F$1:$G$4,2,FALSE)</f>
        <v>DO</v>
      </c>
      <c r="AD190" t="str">
        <f>VLOOKUP(Tabla32[[#This Row],[Objetivo Estratégico ]],Datos!$M$1:$N$23,2,FALSE)</f>
        <v>Objetivo7</v>
      </c>
      <c r="AE190" t="e">
        <f>VLOOKUP(Tabla32[[#This Row],[Iniciativa estratégica]],Datos!$O$1:$P$23,2,FALSE)</f>
        <v>#N/A</v>
      </c>
    </row>
    <row r="191" spans="1:31" ht="57">
      <c r="A191" s="31" t="s">
        <v>1019</v>
      </c>
      <c r="B191" s="36" t="s">
        <v>168</v>
      </c>
      <c r="C191" s="20" t="s">
        <v>17</v>
      </c>
      <c r="D191" s="20" t="s">
        <v>39</v>
      </c>
      <c r="E191" s="37" t="s">
        <v>590</v>
      </c>
      <c r="F191" s="37" t="s">
        <v>87</v>
      </c>
      <c r="G191" s="45" t="s">
        <v>1020</v>
      </c>
      <c r="H191" s="25" t="s">
        <v>160</v>
      </c>
      <c r="I191" s="21">
        <v>45383</v>
      </c>
      <c r="J191" s="21">
        <v>45473</v>
      </c>
      <c r="K191" s="19" t="s">
        <v>1021</v>
      </c>
      <c r="L191" s="21"/>
      <c r="M191" s="40">
        <v>0</v>
      </c>
      <c r="N191" s="40"/>
      <c r="O191" s="40">
        <v>0</v>
      </c>
      <c r="P191" s="40"/>
      <c r="Q191" s="40">
        <v>0</v>
      </c>
      <c r="R191" s="40"/>
      <c r="S191" s="40">
        <v>0</v>
      </c>
      <c r="T191" s="40"/>
      <c r="U191" s="40" t="s">
        <v>706</v>
      </c>
      <c r="V191" s="25" t="s">
        <v>148</v>
      </c>
      <c r="W191" s="25" t="s">
        <v>183</v>
      </c>
      <c r="X191" s="20" t="s">
        <v>3</v>
      </c>
      <c r="Y191" s="20" t="s">
        <v>3</v>
      </c>
      <c r="Z191" s="25" t="s">
        <v>70</v>
      </c>
      <c r="AA191" s="25" t="s">
        <v>128</v>
      </c>
      <c r="AB191" s="20" t="s">
        <v>250</v>
      </c>
      <c r="AC191" t="str">
        <f>VLOOKUP(Tabla32[[#This Row],[Perspectiva]],Datos!$F$1:$G$4,2,FALSE)</f>
        <v>DO</v>
      </c>
      <c r="AD191" t="str">
        <f>VLOOKUP(Tabla32[[#This Row],[Objetivo Estratégico ]],Datos!$M$1:$N$23,2,FALSE)</f>
        <v>Objetivo7</v>
      </c>
      <c r="AE191" t="e">
        <f>VLOOKUP(Tabla32[[#This Row],[Iniciativa estratégica]],Datos!$O$1:$P$23,2,FALSE)</f>
        <v>#N/A</v>
      </c>
    </row>
    <row r="192" spans="1:31" ht="57">
      <c r="A192" s="31" t="s">
        <v>1022</v>
      </c>
      <c r="B192" s="36" t="s">
        <v>168</v>
      </c>
      <c r="C192" s="20" t="s">
        <v>17</v>
      </c>
      <c r="D192" s="20" t="s">
        <v>39</v>
      </c>
      <c r="E192" s="37" t="s">
        <v>590</v>
      </c>
      <c r="F192" s="37" t="s">
        <v>87</v>
      </c>
      <c r="G192" s="45" t="s">
        <v>1023</v>
      </c>
      <c r="H192" s="25" t="s">
        <v>160</v>
      </c>
      <c r="I192" s="21">
        <v>45474</v>
      </c>
      <c r="J192" s="21">
        <v>45565</v>
      </c>
      <c r="K192" s="19" t="s">
        <v>1021</v>
      </c>
      <c r="L192" s="21"/>
      <c r="M192" s="40">
        <v>0</v>
      </c>
      <c r="N192" s="40"/>
      <c r="O192" s="40">
        <v>0</v>
      </c>
      <c r="P192" s="40"/>
      <c r="Q192" s="40">
        <v>0</v>
      </c>
      <c r="R192" s="40"/>
      <c r="S192" s="40">
        <v>0</v>
      </c>
      <c r="T192" s="40"/>
      <c r="U192" s="40" t="s">
        <v>706</v>
      </c>
      <c r="V192" s="25" t="s">
        <v>148</v>
      </c>
      <c r="W192" s="25" t="s">
        <v>183</v>
      </c>
      <c r="X192" s="20" t="s">
        <v>3</v>
      </c>
      <c r="Y192" s="20" t="s">
        <v>3</v>
      </c>
      <c r="Z192" s="25" t="s">
        <v>70</v>
      </c>
      <c r="AA192" s="25" t="s">
        <v>128</v>
      </c>
      <c r="AB192" s="20" t="s">
        <v>250</v>
      </c>
      <c r="AC192" t="str">
        <f>VLOOKUP(Tabla32[[#This Row],[Perspectiva]],Datos!$F$1:$G$4,2,FALSE)</f>
        <v>DO</v>
      </c>
      <c r="AD192" t="str">
        <f>VLOOKUP(Tabla32[[#This Row],[Objetivo Estratégico ]],Datos!$M$1:$N$23,2,FALSE)</f>
        <v>Objetivo7</v>
      </c>
      <c r="AE192" t="e">
        <f>VLOOKUP(Tabla32[[#This Row],[Iniciativa estratégica]],Datos!$O$1:$P$23,2,FALSE)</f>
        <v>#N/A</v>
      </c>
    </row>
    <row r="193" spans="1:31" ht="57">
      <c r="A193" s="31" t="s">
        <v>1024</v>
      </c>
      <c r="B193" s="36" t="s">
        <v>168</v>
      </c>
      <c r="C193" s="20" t="s">
        <v>17</v>
      </c>
      <c r="D193" s="20" t="s">
        <v>39</v>
      </c>
      <c r="E193" s="37" t="s">
        <v>590</v>
      </c>
      <c r="F193" s="37" t="s">
        <v>87</v>
      </c>
      <c r="G193" s="45" t="s">
        <v>1025</v>
      </c>
      <c r="H193" s="25" t="s">
        <v>160</v>
      </c>
      <c r="I193" s="21">
        <v>45566</v>
      </c>
      <c r="J193" s="21">
        <v>45657</v>
      </c>
      <c r="K193" s="19" t="s">
        <v>1021</v>
      </c>
      <c r="L193" s="21"/>
      <c r="M193" s="40">
        <v>0</v>
      </c>
      <c r="N193" s="40"/>
      <c r="O193" s="40">
        <v>0</v>
      </c>
      <c r="P193" s="40"/>
      <c r="Q193" s="40">
        <v>0</v>
      </c>
      <c r="R193" s="40"/>
      <c r="S193" s="40">
        <v>0</v>
      </c>
      <c r="T193" s="40"/>
      <c r="U193" s="40" t="s">
        <v>706</v>
      </c>
      <c r="V193" s="25" t="s">
        <v>148</v>
      </c>
      <c r="W193" s="25" t="s">
        <v>183</v>
      </c>
      <c r="X193" s="20" t="s">
        <v>3</v>
      </c>
      <c r="Y193" s="20" t="s">
        <v>3</v>
      </c>
      <c r="Z193" s="25" t="s">
        <v>70</v>
      </c>
      <c r="AA193" s="25" t="s">
        <v>128</v>
      </c>
      <c r="AB193" s="20" t="s">
        <v>250</v>
      </c>
      <c r="AC193" t="str">
        <f>VLOOKUP(Tabla32[[#This Row],[Perspectiva]],Datos!$F$1:$G$4,2,FALSE)</f>
        <v>DO</v>
      </c>
      <c r="AD193" t="str">
        <f>VLOOKUP(Tabla32[[#This Row],[Objetivo Estratégico ]],Datos!$M$1:$N$23,2,FALSE)</f>
        <v>Objetivo7</v>
      </c>
      <c r="AE193" t="e">
        <f>VLOOKUP(Tabla32[[#This Row],[Iniciativa estratégica]],Datos!$O$1:$P$23,2,FALSE)</f>
        <v>#N/A</v>
      </c>
    </row>
    <row r="194" spans="1:31" ht="114">
      <c r="A194" s="31" t="s">
        <v>1026</v>
      </c>
      <c r="B194" s="36" t="s">
        <v>168</v>
      </c>
      <c r="C194" s="20" t="s">
        <v>17</v>
      </c>
      <c r="D194" s="20" t="s">
        <v>39</v>
      </c>
      <c r="E194" s="37" t="s">
        <v>590</v>
      </c>
      <c r="F194" s="37" t="s">
        <v>87</v>
      </c>
      <c r="G194" s="45" t="s">
        <v>1027</v>
      </c>
      <c r="H194" s="25" t="s">
        <v>160</v>
      </c>
      <c r="I194" s="21">
        <v>45292</v>
      </c>
      <c r="J194" s="21">
        <v>45382</v>
      </c>
      <c r="K194" s="24" t="s">
        <v>1028</v>
      </c>
      <c r="L194" s="21"/>
      <c r="M194" s="40">
        <v>0</v>
      </c>
      <c r="N194" s="40"/>
      <c r="O194" s="40">
        <v>0</v>
      </c>
      <c r="P194" s="40"/>
      <c r="Q194" s="40">
        <v>0</v>
      </c>
      <c r="R194" s="40"/>
      <c r="S194" s="40">
        <v>0</v>
      </c>
      <c r="T194" s="40"/>
      <c r="U194" s="40" t="s">
        <v>706</v>
      </c>
      <c r="V194" s="25" t="s">
        <v>148</v>
      </c>
      <c r="W194" s="25" t="s">
        <v>183</v>
      </c>
      <c r="X194" s="20" t="s">
        <v>3</v>
      </c>
      <c r="Y194" s="20" t="s">
        <v>3</v>
      </c>
      <c r="Z194" s="25" t="s">
        <v>70</v>
      </c>
      <c r="AA194" s="25" t="s">
        <v>128</v>
      </c>
      <c r="AB194" s="20" t="s">
        <v>250</v>
      </c>
      <c r="AC194" t="str">
        <f>VLOOKUP(Tabla32[[#This Row],[Perspectiva]],Datos!$F$1:$G$4,2,FALSE)</f>
        <v>DO</v>
      </c>
      <c r="AD194" t="str">
        <f>VLOOKUP(Tabla32[[#This Row],[Objetivo Estratégico ]],Datos!$M$1:$N$23,2,FALSE)</f>
        <v>Objetivo7</v>
      </c>
      <c r="AE194" t="e">
        <f>VLOOKUP(Tabla32[[#This Row],[Iniciativa estratégica]],Datos!$O$1:$P$23,2,FALSE)</f>
        <v>#N/A</v>
      </c>
    </row>
    <row r="195" spans="1:31" ht="42.75">
      <c r="A195" s="31" t="s">
        <v>1029</v>
      </c>
      <c r="B195" s="36" t="s">
        <v>168</v>
      </c>
      <c r="C195" s="20" t="s">
        <v>17</v>
      </c>
      <c r="D195" s="20" t="s">
        <v>39</v>
      </c>
      <c r="E195" s="37" t="s">
        <v>590</v>
      </c>
      <c r="F195" s="37" t="s">
        <v>87</v>
      </c>
      <c r="G195" s="45" t="s">
        <v>1030</v>
      </c>
      <c r="H195" s="25" t="s">
        <v>160</v>
      </c>
      <c r="I195" s="21">
        <v>45383</v>
      </c>
      <c r="J195" s="21">
        <v>45473</v>
      </c>
      <c r="K195" s="19" t="s">
        <v>1031</v>
      </c>
      <c r="L195" s="21"/>
      <c r="M195" s="40">
        <v>0</v>
      </c>
      <c r="N195" s="40"/>
      <c r="O195" s="40">
        <v>0</v>
      </c>
      <c r="P195" s="40"/>
      <c r="Q195" s="40">
        <v>0</v>
      </c>
      <c r="R195" s="40"/>
      <c r="S195" s="40">
        <v>0</v>
      </c>
      <c r="T195" s="40"/>
      <c r="U195" s="40" t="s">
        <v>706</v>
      </c>
      <c r="V195" s="25" t="s">
        <v>148</v>
      </c>
      <c r="W195" s="25" t="s">
        <v>183</v>
      </c>
      <c r="X195" s="20" t="s">
        <v>3</v>
      </c>
      <c r="Y195" s="20" t="s">
        <v>3</v>
      </c>
      <c r="Z195" s="25" t="s">
        <v>70</v>
      </c>
      <c r="AA195" s="25" t="s">
        <v>128</v>
      </c>
      <c r="AB195" s="20" t="s">
        <v>250</v>
      </c>
      <c r="AC195" t="str">
        <f>VLOOKUP(Tabla32[[#This Row],[Perspectiva]],Datos!$F$1:$G$4,2,FALSE)</f>
        <v>DO</v>
      </c>
      <c r="AD195" t="str">
        <f>VLOOKUP(Tabla32[[#This Row],[Objetivo Estratégico ]],Datos!$M$1:$N$23,2,FALSE)</f>
        <v>Objetivo7</v>
      </c>
      <c r="AE195" t="e">
        <f>VLOOKUP(Tabla32[[#This Row],[Iniciativa estratégica]],Datos!$O$1:$P$23,2,FALSE)</f>
        <v>#N/A</v>
      </c>
    </row>
    <row r="196" spans="1:31" ht="42.75">
      <c r="A196" s="31" t="s">
        <v>1032</v>
      </c>
      <c r="B196" s="36" t="s">
        <v>168</v>
      </c>
      <c r="C196" s="20" t="s">
        <v>17</v>
      </c>
      <c r="D196" s="20" t="s">
        <v>39</v>
      </c>
      <c r="E196" s="37" t="s">
        <v>590</v>
      </c>
      <c r="F196" s="37" t="s">
        <v>87</v>
      </c>
      <c r="G196" s="45" t="s">
        <v>1033</v>
      </c>
      <c r="H196" s="25" t="s">
        <v>160</v>
      </c>
      <c r="I196" s="21">
        <v>45474</v>
      </c>
      <c r="J196" s="21">
        <v>45565</v>
      </c>
      <c r="K196" s="19" t="s">
        <v>1031</v>
      </c>
      <c r="L196" s="21"/>
      <c r="M196" s="40">
        <v>0</v>
      </c>
      <c r="N196" s="40"/>
      <c r="O196" s="40">
        <v>0</v>
      </c>
      <c r="P196" s="40"/>
      <c r="Q196" s="40">
        <v>0</v>
      </c>
      <c r="R196" s="40"/>
      <c r="S196" s="40">
        <v>0</v>
      </c>
      <c r="T196" s="40"/>
      <c r="U196" s="40" t="s">
        <v>706</v>
      </c>
      <c r="V196" s="25" t="s">
        <v>148</v>
      </c>
      <c r="W196" s="25" t="s">
        <v>183</v>
      </c>
      <c r="X196" s="20" t="s">
        <v>3</v>
      </c>
      <c r="Y196" s="20" t="s">
        <v>3</v>
      </c>
      <c r="Z196" s="25" t="s">
        <v>70</v>
      </c>
      <c r="AA196" s="25" t="s">
        <v>128</v>
      </c>
      <c r="AB196" s="20" t="s">
        <v>250</v>
      </c>
      <c r="AC196" t="str">
        <f>VLOOKUP(Tabla32[[#This Row],[Perspectiva]],Datos!$F$1:$G$4,2,FALSE)</f>
        <v>DO</v>
      </c>
      <c r="AD196" t="str">
        <f>VLOOKUP(Tabla32[[#This Row],[Objetivo Estratégico ]],Datos!$M$1:$N$23,2,FALSE)</f>
        <v>Objetivo7</v>
      </c>
      <c r="AE196" t="e">
        <f>VLOOKUP(Tabla32[[#This Row],[Iniciativa estratégica]],Datos!$O$1:$P$23,2,FALSE)</f>
        <v>#N/A</v>
      </c>
    </row>
    <row r="197" spans="1:31" ht="42.75">
      <c r="A197" s="31" t="s">
        <v>1034</v>
      </c>
      <c r="B197" s="36" t="s">
        <v>168</v>
      </c>
      <c r="C197" s="20" t="s">
        <v>17</v>
      </c>
      <c r="D197" s="20" t="s">
        <v>39</v>
      </c>
      <c r="E197" s="37" t="s">
        <v>590</v>
      </c>
      <c r="F197" s="37" t="s">
        <v>87</v>
      </c>
      <c r="G197" s="45" t="s">
        <v>1035</v>
      </c>
      <c r="H197" s="25" t="s">
        <v>160</v>
      </c>
      <c r="I197" s="21">
        <v>45566</v>
      </c>
      <c r="J197" s="21">
        <v>45657</v>
      </c>
      <c r="K197" s="19" t="s">
        <v>1031</v>
      </c>
      <c r="L197" s="21"/>
      <c r="M197" s="40">
        <v>0</v>
      </c>
      <c r="N197" s="40"/>
      <c r="O197" s="40">
        <v>0</v>
      </c>
      <c r="P197" s="40"/>
      <c r="Q197" s="40">
        <v>0</v>
      </c>
      <c r="R197" s="40"/>
      <c r="S197" s="40">
        <v>0</v>
      </c>
      <c r="T197" s="40"/>
      <c r="U197" s="40" t="s">
        <v>706</v>
      </c>
      <c r="V197" s="25" t="s">
        <v>148</v>
      </c>
      <c r="W197" s="25" t="s">
        <v>183</v>
      </c>
      <c r="X197" s="20" t="s">
        <v>3</v>
      </c>
      <c r="Y197" s="20" t="s">
        <v>3</v>
      </c>
      <c r="Z197" s="25" t="s">
        <v>70</v>
      </c>
      <c r="AA197" s="25" t="s">
        <v>128</v>
      </c>
      <c r="AB197" s="20" t="s">
        <v>250</v>
      </c>
      <c r="AC197" t="str">
        <f>VLOOKUP(Tabla32[[#This Row],[Perspectiva]],Datos!$F$1:$G$4,2,FALSE)</f>
        <v>DO</v>
      </c>
      <c r="AD197" t="str">
        <f>VLOOKUP(Tabla32[[#This Row],[Objetivo Estratégico ]],Datos!$M$1:$N$23,2,FALSE)</f>
        <v>Objetivo7</v>
      </c>
      <c r="AE197" t="e">
        <f>VLOOKUP(Tabla32[[#This Row],[Iniciativa estratégica]],Datos!$O$1:$P$23,2,FALSE)</f>
        <v>#N/A</v>
      </c>
    </row>
    <row r="198" spans="1:31" ht="85.5">
      <c r="A198" s="31" t="s">
        <v>1036</v>
      </c>
      <c r="B198" s="36" t="s">
        <v>168</v>
      </c>
      <c r="C198" s="20" t="s">
        <v>17</v>
      </c>
      <c r="D198" s="20" t="s">
        <v>39</v>
      </c>
      <c r="E198" s="37" t="s">
        <v>590</v>
      </c>
      <c r="F198" s="37" t="s">
        <v>87</v>
      </c>
      <c r="G198" s="18" t="s">
        <v>1037</v>
      </c>
      <c r="H198" s="25" t="s">
        <v>160</v>
      </c>
      <c r="I198" s="21">
        <v>45292</v>
      </c>
      <c r="J198" s="21">
        <v>45473</v>
      </c>
      <c r="K198" s="24" t="s">
        <v>511</v>
      </c>
      <c r="L198" s="21"/>
      <c r="M198" s="42">
        <v>0.25</v>
      </c>
      <c r="N198" s="42"/>
      <c r="O198" s="42">
        <v>0.5</v>
      </c>
      <c r="P198" s="42"/>
      <c r="Q198" s="42">
        <v>0.75</v>
      </c>
      <c r="R198" s="42"/>
      <c r="S198" s="42">
        <v>1</v>
      </c>
      <c r="T198" s="42"/>
      <c r="U198" s="42" t="s">
        <v>634</v>
      </c>
      <c r="V198" s="25" t="s">
        <v>157</v>
      </c>
      <c r="W198" s="25" t="s">
        <v>183</v>
      </c>
      <c r="X198" s="20" t="s">
        <v>3</v>
      </c>
      <c r="Y198" s="20" t="s">
        <v>3</v>
      </c>
      <c r="Z198" s="25" t="s">
        <v>70</v>
      </c>
      <c r="AA198" s="25" t="s">
        <v>128</v>
      </c>
      <c r="AB198" s="20" t="s">
        <v>250</v>
      </c>
      <c r="AC198" t="str">
        <f>VLOOKUP(Tabla32[[#This Row],[Perspectiva]],Datos!$F$1:$G$4,2,FALSE)</f>
        <v>DO</v>
      </c>
      <c r="AD198" t="str">
        <f>VLOOKUP(Tabla32[[#This Row],[Objetivo Estratégico ]],Datos!$M$1:$N$23,2,FALSE)</f>
        <v>Objetivo7</v>
      </c>
      <c r="AE198" t="e">
        <f>VLOOKUP(Tabla32[[#This Row],[Iniciativa estratégica]],Datos!$O$1:$P$23,2,FALSE)</f>
        <v>#N/A</v>
      </c>
    </row>
    <row r="199" spans="1:31" ht="142.5">
      <c r="A199" s="31" t="s">
        <v>1038</v>
      </c>
      <c r="B199" s="36" t="s">
        <v>168</v>
      </c>
      <c r="C199" s="20" t="s">
        <v>17</v>
      </c>
      <c r="D199" s="20" t="s">
        <v>39</v>
      </c>
      <c r="E199" s="37" t="s">
        <v>590</v>
      </c>
      <c r="F199" s="37" t="s">
        <v>87</v>
      </c>
      <c r="G199" s="45" t="s">
        <v>1039</v>
      </c>
      <c r="H199" s="25" t="s">
        <v>160</v>
      </c>
      <c r="I199" s="21">
        <v>45292</v>
      </c>
      <c r="J199" s="21">
        <v>45473</v>
      </c>
      <c r="K199" s="24" t="s">
        <v>1040</v>
      </c>
      <c r="L199" s="21"/>
      <c r="M199" s="40">
        <v>0</v>
      </c>
      <c r="N199" s="40"/>
      <c r="O199" s="40">
        <v>0</v>
      </c>
      <c r="P199" s="40"/>
      <c r="Q199" s="40">
        <v>0</v>
      </c>
      <c r="R199" s="40"/>
      <c r="S199" s="40">
        <v>0</v>
      </c>
      <c r="T199" s="40"/>
      <c r="U199" s="40" t="s">
        <v>706</v>
      </c>
      <c r="V199" s="25" t="s">
        <v>157</v>
      </c>
      <c r="W199" s="25" t="s">
        <v>183</v>
      </c>
      <c r="X199" s="20" t="s">
        <v>3</v>
      </c>
      <c r="Y199" s="20" t="s">
        <v>3</v>
      </c>
      <c r="Z199" s="25" t="s">
        <v>70</v>
      </c>
      <c r="AA199" s="25" t="s">
        <v>128</v>
      </c>
      <c r="AB199" s="20" t="s">
        <v>250</v>
      </c>
      <c r="AC199" t="str">
        <f>VLOOKUP(Tabla32[[#This Row],[Perspectiva]],Datos!$F$1:$G$4,2,FALSE)</f>
        <v>DO</v>
      </c>
      <c r="AD199" t="str">
        <f>VLOOKUP(Tabla32[[#This Row],[Objetivo Estratégico ]],Datos!$M$1:$N$23,2,FALSE)</f>
        <v>Objetivo7</v>
      </c>
      <c r="AE199" t="e">
        <f>VLOOKUP(Tabla32[[#This Row],[Iniciativa estratégica]],Datos!$O$1:$P$23,2,FALSE)</f>
        <v>#N/A</v>
      </c>
    </row>
    <row r="200" spans="1:31" ht="114">
      <c r="A200" s="31" t="s">
        <v>1041</v>
      </c>
      <c r="B200" s="36" t="s">
        <v>168</v>
      </c>
      <c r="C200" s="20" t="s">
        <v>17</v>
      </c>
      <c r="D200" s="20" t="s">
        <v>39</v>
      </c>
      <c r="E200" s="37" t="s">
        <v>590</v>
      </c>
      <c r="F200" s="37" t="s">
        <v>87</v>
      </c>
      <c r="G200" s="45" t="s">
        <v>1042</v>
      </c>
      <c r="H200" s="25" t="s">
        <v>160</v>
      </c>
      <c r="I200" s="21">
        <v>45292</v>
      </c>
      <c r="J200" s="21">
        <v>45473</v>
      </c>
      <c r="K200" s="24" t="s">
        <v>1043</v>
      </c>
      <c r="L200" s="21"/>
      <c r="M200" s="40">
        <v>0</v>
      </c>
      <c r="N200" s="40"/>
      <c r="O200" s="40">
        <v>0</v>
      </c>
      <c r="P200" s="40"/>
      <c r="Q200" s="40">
        <v>0</v>
      </c>
      <c r="R200" s="40"/>
      <c r="S200" s="40">
        <v>0</v>
      </c>
      <c r="T200" s="40"/>
      <c r="U200" s="40" t="s">
        <v>706</v>
      </c>
      <c r="V200" s="25" t="s">
        <v>157</v>
      </c>
      <c r="W200" s="25" t="s">
        <v>183</v>
      </c>
      <c r="X200" s="20" t="s">
        <v>3</v>
      </c>
      <c r="Y200" s="20" t="s">
        <v>3</v>
      </c>
      <c r="Z200" s="25" t="s">
        <v>70</v>
      </c>
      <c r="AA200" s="25" t="s">
        <v>128</v>
      </c>
      <c r="AB200" s="20" t="s">
        <v>250</v>
      </c>
      <c r="AC200" t="str">
        <f>VLOOKUP(Tabla32[[#This Row],[Perspectiva]],Datos!$F$1:$G$4,2,FALSE)</f>
        <v>DO</v>
      </c>
      <c r="AD200" t="str">
        <f>VLOOKUP(Tabla32[[#This Row],[Objetivo Estratégico ]],Datos!$M$1:$N$23,2,FALSE)</f>
        <v>Objetivo7</v>
      </c>
      <c r="AE200" t="e">
        <f>VLOOKUP(Tabla32[[#This Row],[Iniciativa estratégica]],Datos!$O$1:$P$23,2,FALSE)</f>
        <v>#N/A</v>
      </c>
    </row>
    <row r="201" spans="1:31" ht="114">
      <c r="A201" s="31" t="s">
        <v>1044</v>
      </c>
      <c r="B201" s="36" t="s">
        <v>168</v>
      </c>
      <c r="C201" s="20" t="s">
        <v>17</v>
      </c>
      <c r="D201" s="20" t="s">
        <v>39</v>
      </c>
      <c r="E201" s="37" t="s">
        <v>590</v>
      </c>
      <c r="F201" s="37" t="s">
        <v>87</v>
      </c>
      <c r="G201" s="45" t="s">
        <v>1045</v>
      </c>
      <c r="H201" s="25" t="s">
        <v>160</v>
      </c>
      <c r="I201" s="21">
        <v>45292</v>
      </c>
      <c r="J201" s="21">
        <v>45473</v>
      </c>
      <c r="K201" s="24" t="s">
        <v>1046</v>
      </c>
      <c r="L201" s="21"/>
      <c r="M201" s="40">
        <v>0</v>
      </c>
      <c r="N201" s="40"/>
      <c r="O201" s="40">
        <v>0</v>
      </c>
      <c r="P201" s="40"/>
      <c r="Q201" s="40">
        <v>0</v>
      </c>
      <c r="R201" s="40"/>
      <c r="S201" s="40">
        <v>0</v>
      </c>
      <c r="T201" s="40"/>
      <c r="U201" s="40" t="s">
        <v>706</v>
      </c>
      <c r="V201" s="25" t="s">
        <v>157</v>
      </c>
      <c r="W201" s="25" t="s">
        <v>183</v>
      </c>
      <c r="X201" s="20" t="s">
        <v>3</v>
      </c>
      <c r="Y201" s="20" t="s">
        <v>3</v>
      </c>
      <c r="Z201" s="25" t="s">
        <v>70</v>
      </c>
      <c r="AA201" s="25" t="s">
        <v>128</v>
      </c>
      <c r="AB201" s="20" t="s">
        <v>250</v>
      </c>
      <c r="AC201" t="str">
        <f>VLOOKUP(Tabla32[[#This Row],[Perspectiva]],Datos!$F$1:$G$4,2,FALSE)</f>
        <v>DO</v>
      </c>
      <c r="AD201" t="str">
        <f>VLOOKUP(Tabla32[[#This Row],[Objetivo Estratégico ]],Datos!$M$1:$N$23,2,FALSE)</f>
        <v>Objetivo7</v>
      </c>
      <c r="AE201" t="e">
        <f>VLOOKUP(Tabla32[[#This Row],[Iniciativa estratégica]],Datos!$O$1:$P$23,2,FALSE)</f>
        <v>#N/A</v>
      </c>
    </row>
    <row r="202" spans="1:31" ht="114">
      <c r="A202" s="31" t="s">
        <v>1047</v>
      </c>
      <c r="B202" s="36" t="s">
        <v>168</v>
      </c>
      <c r="C202" s="20" t="s">
        <v>17</v>
      </c>
      <c r="D202" s="20" t="s">
        <v>39</v>
      </c>
      <c r="E202" s="37" t="s">
        <v>590</v>
      </c>
      <c r="F202" s="37" t="s">
        <v>87</v>
      </c>
      <c r="G202" s="45" t="s">
        <v>1048</v>
      </c>
      <c r="H202" s="25" t="s">
        <v>160</v>
      </c>
      <c r="I202" s="21">
        <v>45292</v>
      </c>
      <c r="J202" s="21">
        <v>45473</v>
      </c>
      <c r="K202" s="24" t="s">
        <v>1049</v>
      </c>
      <c r="L202" s="21"/>
      <c r="M202" s="40">
        <v>0</v>
      </c>
      <c r="N202" s="40"/>
      <c r="O202" s="40">
        <v>0</v>
      </c>
      <c r="P202" s="40"/>
      <c r="Q202" s="40">
        <v>0</v>
      </c>
      <c r="R202" s="40"/>
      <c r="S202" s="40">
        <v>0</v>
      </c>
      <c r="T202" s="40"/>
      <c r="U202" s="40" t="s">
        <v>706</v>
      </c>
      <c r="V202" s="25" t="s">
        <v>157</v>
      </c>
      <c r="W202" s="25" t="s">
        <v>183</v>
      </c>
      <c r="X202" s="20" t="s">
        <v>3</v>
      </c>
      <c r="Y202" s="20" t="s">
        <v>3</v>
      </c>
      <c r="Z202" s="25" t="s">
        <v>70</v>
      </c>
      <c r="AA202" s="25" t="s">
        <v>128</v>
      </c>
      <c r="AB202" s="20" t="s">
        <v>250</v>
      </c>
      <c r="AC202" t="str">
        <f>VLOOKUP(Tabla32[[#This Row],[Perspectiva]],Datos!$F$1:$G$4,2,FALSE)</f>
        <v>DO</v>
      </c>
      <c r="AD202" t="str">
        <f>VLOOKUP(Tabla32[[#This Row],[Objetivo Estratégico ]],Datos!$M$1:$N$23,2,FALSE)</f>
        <v>Objetivo7</v>
      </c>
      <c r="AE202" t="e">
        <f>VLOOKUP(Tabla32[[#This Row],[Iniciativa estratégica]],Datos!$O$1:$P$23,2,FALSE)</f>
        <v>#N/A</v>
      </c>
    </row>
    <row r="203" spans="1:31" ht="114">
      <c r="A203" s="31" t="s">
        <v>1050</v>
      </c>
      <c r="B203" s="36" t="s">
        <v>168</v>
      </c>
      <c r="C203" s="20" t="s">
        <v>17</v>
      </c>
      <c r="D203" s="20" t="s">
        <v>39</v>
      </c>
      <c r="E203" s="37" t="s">
        <v>590</v>
      </c>
      <c r="F203" s="37" t="s">
        <v>87</v>
      </c>
      <c r="G203" s="45" t="s">
        <v>1051</v>
      </c>
      <c r="H203" s="25" t="s">
        <v>160</v>
      </c>
      <c r="I203" s="21">
        <v>45292</v>
      </c>
      <c r="J203" s="21">
        <v>45565</v>
      </c>
      <c r="K203" s="24" t="s">
        <v>1052</v>
      </c>
      <c r="L203" s="21"/>
      <c r="M203" s="40">
        <v>0</v>
      </c>
      <c r="N203" s="40"/>
      <c r="O203" s="40">
        <v>0</v>
      </c>
      <c r="P203" s="40"/>
      <c r="Q203" s="40">
        <v>0</v>
      </c>
      <c r="R203" s="40"/>
      <c r="S203" s="40">
        <v>0</v>
      </c>
      <c r="T203" s="40"/>
      <c r="U203" s="40" t="s">
        <v>706</v>
      </c>
      <c r="V203" s="25" t="s">
        <v>157</v>
      </c>
      <c r="W203" s="25" t="s">
        <v>183</v>
      </c>
      <c r="X203" s="20" t="s">
        <v>3</v>
      </c>
      <c r="Y203" s="20" t="s">
        <v>3</v>
      </c>
      <c r="Z203" s="25" t="s">
        <v>70</v>
      </c>
      <c r="AA203" s="25" t="s">
        <v>128</v>
      </c>
      <c r="AB203" s="20" t="s">
        <v>250</v>
      </c>
      <c r="AC203" t="str">
        <f>VLOOKUP(Tabla32[[#This Row],[Perspectiva]],Datos!$F$1:$G$4,2,FALSE)</f>
        <v>DO</v>
      </c>
      <c r="AD203" t="str">
        <f>VLOOKUP(Tabla32[[#This Row],[Objetivo Estratégico ]],Datos!$M$1:$N$23,2,FALSE)</f>
        <v>Objetivo7</v>
      </c>
      <c r="AE203" t="e">
        <f>VLOOKUP(Tabla32[[#This Row],[Iniciativa estratégica]],Datos!$O$1:$P$23,2,FALSE)</f>
        <v>#N/A</v>
      </c>
    </row>
    <row r="204" spans="1:31" ht="71.25">
      <c r="A204" s="31" t="s">
        <v>1053</v>
      </c>
      <c r="B204" s="36" t="s">
        <v>168</v>
      </c>
      <c r="C204" s="20" t="s">
        <v>17</v>
      </c>
      <c r="D204" s="20" t="s">
        <v>39</v>
      </c>
      <c r="E204" s="37" t="s">
        <v>590</v>
      </c>
      <c r="F204" s="37" t="s">
        <v>87</v>
      </c>
      <c r="G204" s="45" t="s">
        <v>1054</v>
      </c>
      <c r="H204" s="25" t="s">
        <v>160</v>
      </c>
      <c r="I204" s="21">
        <v>45473</v>
      </c>
      <c r="J204" s="21">
        <v>45565</v>
      </c>
      <c r="K204" s="24" t="s">
        <v>1055</v>
      </c>
      <c r="L204" s="21"/>
      <c r="M204" s="40">
        <v>0</v>
      </c>
      <c r="N204" s="40"/>
      <c r="O204" s="40">
        <v>0</v>
      </c>
      <c r="P204" s="40"/>
      <c r="Q204" s="40">
        <v>0</v>
      </c>
      <c r="R204" s="40"/>
      <c r="S204" s="40">
        <v>0</v>
      </c>
      <c r="T204" s="40"/>
      <c r="U204" s="40" t="s">
        <v>706</v>
      </c>
      <c r="V204" s="25" t="s">
        <v>157</v>
      </c>
      <c r="W204" s="25" t="s">
        <v>183</v>
      </c>
      <c r="X204" s="20" t="s">
        <v>3</v>
      </c>
      <c r="Y204" s="20" t="s">
        <v>3</v>
      </c>
      <c r="Z204" s="25" t="s">
        <v>70</v>
      </c>
      <c r="AA204" s="25" t="s">
        <v>128</v>
      </c>
      <c r="AB204" s="20" t="s">
        <v>250</v>
      </c>
      <c r="AC204" t="str">
        <f>VLOOKUP(Tabla32[[#This Row],[Perspectiva]],Datos!$F$1:$G$4,2,FALSE)</f>
        <v>DO</v>
      </c>
      <c r="AD204" t="str">
        <f>VLOOKUP(Tabla32[[#This Row],[Objetivo Estratégico ]],Datos!$M$1:$N$23,2,FALSE)</f>
        <v>Objetivo7</v>
      </c>
      <c r="AE204" t="e">
        <f>VLOOKUP(Tabla32[[#This Row],[Iniciativa estratégica]],Datos!$O$1:$P$23,2,FALSE)</f>
        <v>#N/A</v>
      </c>
    </row>
    <row r="205" spans="1:31" ht="71.25">
      <c r="A205" s="31" t="s">
        <v>1056</v>
      </c>
      <c r="B205" s="36" t="s">
        <v>168</v>
      </c>
      <c r="C205" s="20" t="s">
        <v>17</v>
      </c>
      <c r="D205" s="20" t="s">
        <v>39</v>
      </c>
      <c r="E205" s="37" t="s">
        <v>590</v>
      </c>
      <c r="F205" s="37" t="s">
        <v>87</v>
      </c>
      <c r="G205" s="45" t="s">
        <v>1057</v>
      </c>
      <c r="H205" s="25" t="s">
        <v>160</v>
      </c>
      <c r="I205" s="21">
        <v>45565</v>
      </c>
      <c r="J205" s="21">
        <v>45657</v>
      </c>
      <c r="K205" s="24" t="s">
        <v>1055</v>
      </c>
      <c r="L205" s="21"/>
      <c r="M205" s="40">
        <v>0</v>
      </c>
      <c r="N205" s="40"/>
      <c r="O205" s="40">
        <v>0</v>
      </c>
      <c r="P205" s="40"/>
      <c r="Q205" s="40">
        <v>0</v>
      </c>
      <c r="R205" s="40"/>
      <c r="S205" s="40">
        <v>0</v>
      </c>
      <c r="T205" s="40"/>
      <c r="U205" s="40" t="s">
        <v>706</v>
      </c>
      <c r="V205" s="25" t="s">
        <v>157</v>
      </c>
      <c r="W205" s="25" t="s">
        <v>183</v>
      </c>
      <c r="X205" s="20" t="s">
        <v>3</v>
      </c>
      <c r="Y205" s="20" t="s">
        <v>3</v>
      </c>
      <c r="Z205" s="25" t="s">
        <v>70</v>
      </c>
      <c r="AA205" s="25" t="s">
        <v>128</v>
      </c>
      <c r="AB205" s="20" t="s">
        <v>250</v>
      </c>
      <c r="AC205" t="str">
        <f>VLOOKUP(Tabla32[[#This Row],[Perspectiva]],Datos!$F$1:$G$4,2,FALSE)</f>
        <v>DO</v>
      </c>
      <c r="AD205" t="str">
        <f>VLOOKUP(Tabla32[[#This Row],[Objetivo Estratégico ]],Datos!$M$1:$N$23,2,FALSE)</f>
        <v>Objetivo7</v>
      </c>
      <c r="AE205" t="e">
        <f>VLOOKUP(Tabla32[[#This Row],[Iniciativa estratégica]],Datos!$O$1:$P$23,2,FALSE)</f>
        <v>#N/A</v>
      </c>
    </row>
    <row r="206" spans="1:31" ht="43.5">
      <c r="A206" s="31" t="s">
        <v>1058</v>
      </c>
      <c r="B206" s="36" t="s">
        <v>168</v>
      </c>
      <c r="C206" s="20" t="s">
        <v>17</v>
      </c>
      <c r="D206" s="20" t="s">
        <v>39</v>
      </c>
      <c r="E206" s="37" t="s">
        <v>590</v>
      </c>
      <c r="F206" s="37" t="s">
        <v>87</v>
      </c>
      <c r="G206" s="44" t="s">
        <v>1059</v>
      </c>
      <c r="H206" s="25" t="s">
        <v>160</v>
      </c>
      <c r="I206" s="21">
        <v>45292</v>
      </c>
      <c r="J206" s="21">
        <v>45381</v>
      </c>
      <c r="K206" s="24" t="s">
        <v>1060</v>
      </c>
      <c r="L206" s="21"/>
      <c r="M206" s="40">
        <v>0</v>
      </c>
      <c r="N206" s="40"/>
      <c r="O206" s="40">
        <v>0</v>
      </c>
      <c r="P206" s="40"/>
      <c r="Q206" s="40">
        <v>0</v>
      </c>
      <c r="R206" s="40"/>
      <c r="S206" s="40">
        <v>0</v>
      </c>
      <c r="T206" s="40"/>
      <c r="U206" s="40" t="s">
        <v>706</v>
      </c>
      <c r="V206" s="25" t="s">
        <v>157</v>
      </c>
      <c r="W206" s="25" t="s">
        <v>183</v>
      </c>
      <c r="X206" s="20" t="s">
        <v>3</v>
      </c>
      <c r="Y206" s="20" t="s">
        <v>3</v>
      </c>
      <c r="Z206" s="25" t="s">
        <v>70</v>
      </c>
      <c r="AA206" s="25" t="s">
        <v>128</v>
      </c>
      <c r="AB206" s="20" t="s">
        <v>250</v>
      </c>
      <c r="AC206" t="str">
        <f>VLOOKUP(Tabla32[[#This Row],[Perspectiva]],Datos!$F$1:$G$4,2,FALSE)</f>
        <v>DO</v>
      </c>
      <c r="AD206" t="str">
        <f>VLOOKUP(Tabla32[[#This Row],[Objetivo Estratégico ]],Datos!$M$1:$N$23,2,FALSE)</f>
        <v>Objetivo7</v>
      </c>
      <c r="AE206" t="e">
        <f>VLOOKUP(Tabla32[[#This Row],[Iniciativa estratégica]],Datos!$O$1:$P$23,2,FALSE)</f>
        <v>#N/A</v>
      </c>
    </row>
    <row r="207" spans="1:31" ht="43.5">
      <c r="A207" s="31" t="s">
        <v>1061</v>
      </c>
      <c r="B207" s="36" t="s">
        <v>168</v>
      </c>
      <c r="C207" s="20" t="s">
        <v>17</v>
      </c>
      <c r="D207" s="20" t="s">
        <v>39</v>
      </c>
      <c r="E207" s="37" t="s">
        <v>590</v>
      </c>
      <c r="F207" s="37" t="s">
        <v>87</v>
      </c>
      <c r="G207" s="44" t="s">
        <v>1062</v>
      </c>
      <c r="H207" s="25" t="s">
        <v>160</v>
      </c>
      <c r="I207" s="21">
        <v>45383</v>
      </c>
      <c r="J207" s="21">
        <v>45473</v>
      </c>
      <c r="K207" s="24" t="s">
        <v>1060</v>
      </c>
      <c r="L207" s="21"/>
      <c r="M207" s="40">
        <v>0</v>
      </c>
      <c r="N207" s="40"/>
      <c r="O207" s="40">
        <v>0</v>
      </c>
      <c r="P207" s="40"/>
      <c r="Q207" s="40">
        <v>0</v>
      </c>
      <c r="R207" s="40"/>
      <c r="S207" s="40">
        <v>0</v>
      </c>
      <c r="T207" s="40"/>
      <c r="U207" s="40" t="s">
        <v>706</v>
      </c>
      <c r="V207" s="25" t="s">
        <v>157</v>
      </c>
      <c r="W207" s="25" t="s">
        <v>183</v>
      </c>
      <c r="X207" s="20" t="s">
        <v>3</v>
      </c>
      <c r="Y207" s="20" t="s">
        <v>3</v>
      </c>
      <c r="Z207" s="25" t="s">
        <v>70</v>
      </c>
      <c r="AA207" s="25" t="s">
        <v>128</v>
      </c>
      <c r="AB207" s="20" t="s">
        <v>250</v>
      </c>
      <c r="AC207" t="str">
        <f>VLOOKUP(Tabla32[[#This Row],[Perspectiva]],Datos!$F$1:$G$4,2,FALSE)</f>
        <v>DO</v>
      </c>
      <c r="AD207" t="str">
        <f>VLOOKUP(Tabla32[[#This Row],[Objetivo Estratégico ]],Datos!$M$1:$N$23,2,FALSE)</f>
        <v>Objetivo7</v>
      </c>
      <c r="AE207" t="e">
        <f>VLOOKUP(Tabla32[[#This Row],[Iniciativa estratégica]],Datos!$O$1:$P$23,2,FALSE)</f>
        <v>#N/A</v>
      </c>
    </row>
    <row r="208" spans="1:31" ht="43.5">
      <c r="A208" s="31" t="s">
        <v>1063</v>
      </c>
      <c r="B208" s="36" t="s">
        <v>168</v>
      </c>
      <c r="C208" s="20" t="s">
        <v>17</v>
      </c>
      <c r="D208" s="20" t="s">
        <v>39</v>
      </c>
      <c r="E208" s="37" t="s">
        <v>590</v>
      </c>
      <c r="F208" s="37" t="s">
        <v>87</v>
      </c>
      <c r="G208" s="44" t="s">
        <v>1064</v>
      </c>
      <c r="H208" s="25" t="s">
        <v>160</v>
      </c>
      <c r="I208" s="21">
        <v>45474</v>
      </c>
      <c r="J208" s="21">
        <v>45565</v>
      </c>
      <c r="K208" s="24" t="s">
        <v>1060</v>
      </c>
      <c r="L208" s="21"/>
      <c r="M208" s="40">
        <v>0</v>
      </c>
      <c r="N208" s="40"/>
      <c r="O208" s="40">
        <v>0</v>
      </c>
      <c r="P208" s="40"/>
      <c r="Q208" s="40">
        <v>0</v>
      </c>
      <c r="R208" s="40"/>
      <c r="S208" s="40">
        <v>0</v>
      </c>
      <c r="T208" s="40"/>
      <c r="U208" s="40" t="s">
        <v>706</v>
      </c>
      <c r="V208" s="25" t="s">
        <v>157</v>
      </c>
      <c r="W208" s="25" t="s">
        <v>183</v>
      </c>
      <c r="X208" s="20" t="s">
        <v>3</v>
      </c>
      <c r="Y208" s="20" t="s">
        <v>3</v>
      </c>
      <c r="Z208" s="25" t="s">
        <v>70</v>
      </c>
      <c r="AA208" s="25" t="s">
        <v>128</v>
      </c>
      <c r="AB208" s="20" t="s">
        <v>250</v>
      </c>
      <c r="AC208" t="str">
        <f>VLOOKUP(Tabla32[[#This Row],[Perspectiva]],Datos!$F$1:$G$4,2,FALSE)</f>
        <v>DO</v>
      </c>
      <c r="AD208" t="str">
        <f>VLOOKUP(Tabla32[[#This Row],[Objetivo Estratégico ]],Datos!$M$1:$N$23,2,FALSE)</f>
        <v>Objetivo7</v>
      </c>
      <c r="AE208" t="e">
        <f>VLOOKUP(Tabla32[[#This Row],[Iniciativa estratégica]],Datos!$O$1:$P$23,2,FALSE)</f>
        <v>#N/A</v>
      </c>
    </row>
    <row r="209" spans="1:31" ht="43.5">
      <c r="A209" s="31" t="s">
        <v>1065</v>
      </c>
      <c r="B209" s="36" t="s">
        <v>168</v>
      </c>
      <c r="C209" s="20" t="s">
        <v>17</v>
      </c>
      <c r="D209" s="20" t="s">
        <v>39</v>
      </c>
      <c r="E209" s="37" t="s">
        <v>590</v>
      </c>
      <c r="F209" s="37" t="s">
        <v>87</v>
      </c>
      <c r="G209" s="44" t="s">
        <v>1066</v>
      </c>
      <c r="H209" s="25" t="s">
        <v>160</v>
      </c>
      <c r="I209" s="21">
        <v>45566</v>
      </c>
      <c r="J209" s="21">
        <v>45657</v>
      </c>
      <c r="K209" s="24" t="s">
        <v>1060</v>
      </c>
      <c r="L209" s="21"/>
      <c r="M209" s="40">
        <v>0</v>
      </c>
      <c r="N209" s="40"/>
      <c r="O209" s="40">
        <v>0</v>
      </c>
      <c r="P209" s="40"/>
      <c r="Q209" s="40">
        <v>0</v>
      </c>
      <c r="R209" s="40"/>
      <c r="S209" s="40">
        <v>0</v>
      </c>
      <c r="T209" s="40"/>
      <c r="U209" s="40" t="s">
        <v>706</v>
      </c>
      <c r="V209" s="25" t="s">
        <v>157</v>
      </c>
      <c r="W209" s="25" t="s">
        <v>183</v>
      </c>
      <c r="X209" s="20" t="s">
        <v>3</v>
      </c>
      <c r="Y209" s="20" t="s">
        <v>3</v>
      </c>
      <c r="Z209" s="25" t="s">
        <v>70</v>
      </c>
      <c r="AA209" s="25" t="s">
        <v>128</v>
      </c>
      <c r="AB209" s="20" t="s">
        <v>250</v>
      </c>
      <c r="AC209" t="str">
        <f>VLOOKUP(Tabla32[[#This Row],[Perspectiva]],Datos!$F$1:$G$4,2,FALSE)</f>
        <v>DO</v>
      </c>
      <c r="AD209" t="str">
        <f>VLOOKUP(Tabla32[[#This Row],[Objetivo Estratégico ]],Datos!$M$1:$N$23,2,FALSE)</f>
        <v>Objetivo7</v>
      </c>
      <c r="AE209" t="e">
        <f>VLOOKUP(Tabla32[[#This Row],[Iniciativa estratégica]],Datos!$O$1:$P$23,2,FALSE)</f>
        <v>#N/A</v>
      </c>
    </row>
    <row r="210" spans="1:31" ht="57">
      <c r="A210" s="31" t="s">
        <v>1067</v>
      </c>
      <c r="B210" s="36" t="s">
        <v>168</v>
      </c>
      <c r="C210" s="20" t="s">
        <v>17</v>
      </c>
      <c r="D210" s="20" t="s">
        <v>39</v>
      </c>
      <c r="E210" s="37" t="s">
        <v>590</v>
      </c>
      <c r="F210" s="37" t="s">
        <v>87</v>
      </c>
      <c r="G210" s="45" t="s">
        <v>1068</v>
      </c>
      <c r="H210" s="25" t="s">
        <v>160</v>
      </c>
      <c r="I210" s="21">
        <v>45566</v>
      </c>
      <c r="J210" s="21">
        <v>45657</v>
      </c>
      <c r="K210" s="24" t="s">
        <v>1069</v>
      </c>
      <c r="L210" s="21"/>
      <c r="M210" s="40">
        <v>0</v>
      </c>
      <c r="N210" s="40"/>
      <c r="O210" s="40">
        <v>0</v>
      </c>
      <c r="P210" s="40"/>
      <c r="Q210" s="40">
        <v>0</v>
      </c>
      <c r="R210" s="40"/>
      <c r="S210" s="40">
        <v>0</v>
      </c>
      <c r="T210" s="40"/>
      <c r="U210" s="40" t="s">
        <v>706</v>
      </c>
      <c r="V210" s="25" t="s">
        <v>157</v>
      </c>
      <c r="W210" s="25" t="s">
        <v>183</v>
      </c>
      <c r="X210" s="20" t="s">
        <v>3</v>
      </c>
      <c r="Y210" s="20" t="s">
        <v>3</v>
      </c>
      <c r="Z210" s="25" t="s">
        <v>70</v>
      </c>
      <c r="AA210" s="25" t="s">
        <v>128</v>
      </c>
      <c r="AB210" s="20" t="s">
        <v>250</v>
      </c>
      <c r="AC210" t="str">
        <f>VLOOKUP(Tabla32[[#This Row],[Perspectiva]],Datos!$F$1:$G$4,2,FALSE)</f>
        <v>DO</v>
      </c>
      <c r="AD210" t="str">
        <f>VLOOKUP(Tabla32[[#This Row],[Objetivo Estratégico ]],Datos!$M$1:$N$23,2,FALSE)</f>
        <v>Objetivo7</v>
      </c>
      <c r="AE210" t="e">
        <f>VLOOKUP(Tabla32[[#This Row],[Iniciativa estratégica]],Datos!$O$1:$P$23,2,FALSE)</f>
        <v>#N/A</v>
      </c>
    </row>
    <row r="211" spans="1:31" ht="114">
      <c r="A211" s="31" t="s">
        <v>1070</v>
      </c>
      <c r="B211" s="36" t="s">
        <v>168</v>
      </c>
      <c r="C211" s="20" t="s">
        <v>17</v>
      </c>
      <c r="D211" s="20" t="s">
        <v>39</v>
      </c>
      <c r="E211" s="37" t="s">
        <v>590</v>
      </c>
      <c r="F211" s="37" t="s">
        <v>87</v>
      </c>
      <c r="G211" s="45" t="s">
        <v>1071</v>
      </c>
      <c r="H211" s="25" t="s">
        <v>160</v>
      </c>
      <c r="I211" s="21">
        <v>45292</v>
      </c>
      <c r="J211" s="21">
        <v>45596</v>
      </c>
      <c r="K211" s="24" t="s">
        <v>1072</v>
      </c>
      <c r="L211" s="21"/>
      <c r="M211" s="40">
        <v>0</v>
      </c>
      <c r="N211" s="40"/>
      <c r="O211" s="40">
        <v>0</v>
      </c>
      <c r="P211" s="40"/>
      <c r="Q211" s="40">
        <v>0</v>
      </c>
      <c r="R211" s="40"/>
      <c r="S211" s="40">
        <v>0</v>
      </c>
      <c r="T211" s="40"/>
      <c r="U211" s="40" t="s">
        <v>706</v>
      </c>
      <c r="V211" s="25" t="s">
        <v>157</v>
      </c>
      <c r="W211" s="25" t="s">
        <v>183</v>
      </c>
      <c r="X211" s="20" t="s">
        <v>3</v>
      </c>
      <c r="Y211" s="20" t="s">
        <v>3</v>
      </c>
      <c r="Z211" s="25" t="s">
        <v>70</v>
      </c>
      <c r="AA211" s="25" t="s">
        <v>128</v>
      </c>
      <c r="AB211" s="20" t="s">
        <v>250</v>
      </c>
      <c r="AC211" t="str">
        <f>VLOOKUP(Tabla32[[#This Row],[Perspectiva]],Datos!$F$1:$G$4,2,FALSE)</f>
        <v>DO</v>
      </c>
      <c r="AD211" t="str">
        <f>VLOOKUP(Tabla32[[#This Row],[Objetivo Estratégico ]],Datos!$M$1:$N$23,2,FALSE)</f>
        <v>Objetivo7</v>
      </c>
      <c r="AE211" t="e">
        <f>VLOOKUP(Tabla32[[#This Row],[Iniciativa estratégica]],Datos!$O$1:$P$23,2,FALSE)</f>
        <v>#N/A</v>
      </c>
    </row>
    <row r="212" spans="1:31" ht="57">
      <c r="A212" s="31" t="s">
        <v>1073</v>
      </c>
      <c r="B212" s="36" t="s">
        <v>168</v>
      </c>
      <c r="C212" s="20" t="s">
        <v>17</v>
      </c>
      <c r="D212" s="20" t="s">
        <v>39</v>
      </c>
      <c r="E212" s="37" t="s">
        <v>590</v>
      </c>
      <c r="F212" s="37" t="s">
        <v>87</v>
      </c>
      <c r="G212" s="18" t="s">
        <v>1074</v>
      </c>
      <c r="H212" s="25" t="s">
        <v>160</v>
      </c>
      <c r="I212" s="21">
        <v>45292</v>
      </c>
      <c r="J212" s="21">
        <v>45382</v>
      </c>
      <c r="K212" s="24" t="s">
        <v>1075</v>
      </c>
      <c r="L212" s="21"/>
      <c r="M212" s="40">
        <v>0.25</v>
      </c>
      <c r="N212" s="40"/>
      <c r="O212" s="40">
        <v>0.5</v>
      </c>
      <c r="P212" s="40"/>
      <c r="Q212" s="40">
        <v>0.75</v>
      </c>
      <c r="R212" s="40"/>
      <c r="S212" s="40">
        <v>1</v>
      </c>
      <c r="T212" s="40"/>
      <c r="U212" s="40" t="s">
        <v>659</v>
      </c>
      <c r="V212" s="25" t="s">
        <v>157</v>
      </c>
      <c r="W212" s="25" t="s">
        <v>183</v>
      </c>
      <c r="X212" s="20" t="s">
        <v>3</v>
      </c>
      <c r="Y212" s="20" t="s">
        <v>3</v>
      </c>
      <c r="Z212" s="25" t="s">
        <v>70</v>
      </c>
      <c r="AA212" s="25" t="s">
        <v>133</v>
      </c>
      <c r="AB212" s="20" t="s">
        <v>250</v>
      </c>
      <c r="AC212" t="str">
        <f>VLOOKUP(Tabla32[[#This Row],[Perspectiva]],Datos!$F$1:$G$4,2,FALSE)</f>
        <v>DO</v>
      </c>
      <c r="AD212" t="str">
        <f>VLOOKUP(Tabla32[[#This Row],[Objetivo Estratégico ]],Datos!$M$1:$N$23,2,FALSE)</f>
        <v>Objetivo7</v>
      </c>
      <c r="AE212" t="e">
        <f>VLOOKUP(Tabla32[[#This Row],[Iniciativa estratégica]],Datos!$O$1:$P$23,2,FALSE)</f>
        <v>#N/A</v>
      </c>
    </row>
    <row r="213" spans="1:31" ht="71.25">
      <c r="A213" s="31" t="s">
        <v>1076</v>
      </c>
      <c r="B213" s="36" t="s">
        <v>168</v>
      </c>
      <c r="C213" s="20" t="s">
        <v>17</v>
      </c>
      <c r="D213" s="20" t="s">
        <v>39</v>
      </c>
      <c r="E213" s="37" t="s">
        <v>590</v>
      </c>
      <c r="F213" s="37" t="s">
        <v>87</v>
      </c>
      <c r="G213" s="45" t="s">
        <v>1077</v>
      </c>
      <c r="H213" s="25" t="s">
        <v>160</v>
      </c>
      <c r="I213" s="21">
        <v>45292</v>
      </c>
      <c r="J213" s="21">
        <v>45382</v>
      </c>
      <c r="K213" s="24" t="s">
        <v>1078</v>
      </c>
      <c r="L213" s="21"/>
      <c r="M213" s="40">
        <v>0</v>
      </c>
      <c r="N213" s="40"/>
      <c r="O213" s="40">
        <v>0</v>
      </c>
      <c r="P213" s="40"/>
      <c r="Q213" s="40">
        <v>0</v>
      </c>
      <c r="R213" s="40"/>
      <c r="S213" s="40">
        <v>0</v>
      </c>
      <c r="T213" s="40"/>
      <c r="U213" s="40" t="s">
        <v>706</v>
      </c>
      <c r="V213" s="25" t="s">
        <v>157</v>
      </c>
      <c r="W213" s="25" t="s">
        <v>183</v>
      </c>
      <c r="X213" s="20" t="s">
        <v>3</v>
      </c>
      <c r="Y213" s="20" t="s">
        <v>3</v>
      </c>
      <c r="Z213" s="25" t="s">
        <v>70</v>
      </c>
      <c r="AA213" s="25" t="s">
        <v>133</v>
      </c>
      <c r="AB213" s="20" t="s">
        <v>250</v>
      </c>
      <c r="AC213" t="str">
        <f>VLOOKUP(Tabla32[[#This Row],[Perspectiva]],Datos!$F$1:$G$4,2,FALSE)</f>
        <v>DO</v>
      </c>
      <c r="AD213" t="str">
        <f>VLOOKUP(Tabla32[[#This Row],[Objetivo Estratégico ]],Datos!$M$1:$N$23,2,FALSE)</f>
        <v>Objetivo7</v>
      </c>
      <c r="AE213" t="e">
        <f>VLOOKUP(Tabla32[[#This Row],[Iniciativa estratégica]],Datos!$O$1:$P$23,2,FALSE)</f>
        <v>#N/A</v>
      </c>
    </row>
    <row r="214" spans="1:31" ht="42.75">
      <c r="A214" s="31" t="s">
        <v>1079</v>
      </c>
      <c r="B214" s="36" t="s">
        <v>168</v>
      </c>
      <c r="C214" s="20" t="s">
        <v>17</v>
      </c>
      <c r="D214" s="20" t="s">
        <v>39</v>
      </c>
      <c r="E214" s="37" t="s">
        <v>590</v>
      </c>
      <c r="F214" s="37" t="s">
        <v>87</v>
      </c>
      <c r="G214" s="45" t="s">
        <v>1080</v>
      </c>
      <c r="H214" s="25" t="s">
        <v>160</v>
      </c>
      <c r="I214" s="21">
        <v>45292</v>
      </c>
      <c r="J214" s="21">
        <v>45350</v>
      </c>
      <c r="K214" s="24" t="s">
        <v>1081</v>
      </c>
      <c r="L214" s="21"/>
      <c r="M214" s="40">
        <v>0</v>
      </c>
      <c r="N214" s="40"/>
      <c r="O214" s="40">
        <v>0</v>
      </c>
      <c r="P214" s="40"/>
      <c r="Q214" s="40">
        <v>0</v>
      </c>
      <c r="R214" s="40"/>
      <c r="S214" s="40">
        <v>0</v>
      </c>
      <c r="T214" s="40"/>
      <c r="U214" s="40" t="s">
        <v>706</v>
      </c>
      <c r="V214" s="25" t="s">
        <v>157</v>
      </c>
      <c r="W214" s="25" t="s">
        <v>183</v>
      </c>
      <c r="X214" s="20" t="s">
        <v>3</v>
      </c>
      <c r="Y214" s="20" t="s">
        <v>3</v>
      </c>
      <c r="Z214" s="25" t="s">
        <v>70</v>
      </c>
      <c r="AA214" s="25" t="s">
        <v>133</v>
      </c>
      <c r="AB214" s="20" t="s">
        <v>250</v>
      </c>
      <c r="AC214" t="str">
        <f>VLOOKUP(Tabla32[[#This Row],[Perspectiva]],Datos!$F$1:$G$4,2,FALSE)</f>
        <v>DO</v>
      </c>
      <c r="AD214" t="str">
        <f>VLOOKUP(Tabla32[[#This Row],[Objetivo Estratégico ]],Datos!$M$1:$N$23,2,FALSE)</f>
        <v>Objetivo7</v>
      </c>
      <c r="AE214" t="e">
        <f>VLOOKUP(Tabla32[[#This Row],[Iniciativa estratégica]],Datos!$O$1:$P$23,2,FALSE)</f>
        <v>#N/A</v>
      </c>
    </row>
    <row r="215" spans="1:31" ht="42.75">
      <c r="A215" s="31" t="s">
        <v>1082</v>
      </c>
      <c r="B215" s="36" t="s">
        <v>168</v>
      </c>
      <c r="C215" s="20" t="s">
        <v>17</v>
      </c>
      <c r="D215" s="20" t="s">
        <v>39</v>
      </c>
      <c r="E215" s="37" t="s">
        <v>590</v>
      </c>
      <c r="F215" s="37" t="s">
        <v>87</v>
      </c>
      <c r="G215" s="45" t="s">
        <v>1083</v>
      </c>
      <c r="H215" s="25" t="s">
        <v>160</v>
      </c>
      <c r="I215" s="21">
        <v>45292</v>
      </c>
      <c r="J215" s="21">
        <v>45382</v>
      </c>
      <c r="K215" s="24" t="s">
        <v>1084</v>
      </c>
      <c r="L215" s="21"/>
      <c r="M215" s="40">
        <v>0</v>
      </c>
      <c r="N215" s="40"/>
      <c r="O215" s="40">
        <v>0</v>
      </c>
      <c r="P215" s="40"/>
      <c r="Q215" s="40">
        <v>0</v>
      </c>
      <c r="R215" s="40"/>
      <c r="S215" s="40">
        <v>0</v>
      </c>
      <c r="T215" s="40"/>
      <c r="U215" s="40" t="s">
        <v>706</v>
      </c>
      <c r="V215" s="25" t="s">
        <v>157</v>
      </c>
      <c r="W215" s="25" t="s">
        <v>183</v>
      </c>
      <c r="X215" s="20" t="s">
        <v>3</v>
      </c>
      <c r="Y215" s="20" t="s">
        <v>3</v>
      </c>
      <c r="Z215" s="25" t="s">
        <v>70</v>
      </c>
      <c r="AA215" s="25" t="s">
        <v>133</v>
      </c>
      <c r="AB215" s="20" t="s">
        <v>250</v>
      </c>
      <c r="AC215" t="str">
        <f>VLOOKUP(Tabla32[[#This Row],[Perspectiva]],Datos!$F$1:$G$4,2,FALSE)</f>
        <v>DO</v>
      </c>
      <c r="AD215" t="str">
        <f>VLOOKUP(Tabla32[[#This Row],[Objetivo Estratégico ]],Datos!$M$1:$N$23,2,FALSE)</f>
        <v>Objetivo7</v>
      </c>
      <c r="AE215" t="e">
        <f>VLOOKUP(Tabla32[[#This Row],[Iniciativa estratégica]],Datos!$O$1:$P$23,2,FALSE)</f>
        <v>#N/A</v>
      </c>
    </row>
    <row r="216" spans="1:31" ht="71.25">
      <c r="A216" s="31" t="s">
        <v>1085</v>
      </c>
      <c r="B216" s="36" t="s">
        <v>168</v>
      </c>
      <c r="C216" s="20" t="s">
        <v>17</v>
      </c>
      <c r="D216" s="20" t="s">
        <v>39</v>
      </c>
      <c r="E216" s="37" t="s">
        <v>590</v>
      </c>
      <c r="F216" s="37" t="s">
        <v>87</v>
      </c>
      <c r="G216" s="45" t="s">
        <v>1086</v>
      </c>
      <c r="H216" s="25" t="s">
        <v>160</v>
      </c>
      <c r="I216" s="21">
        <v>45292</v>
      </c>
      <c r="J216" s="21">
        <v>45350</v>
      </c>
      <c r="K216" s="24" t="s">
        <v>1087</v>
      </c>
      <c r="L216" s="21"/>
      <c r="M216" s="40">
        <v>0</v>
      </c>
      <c r="N216" s="40"/>
      <c r="O216" s="40">
        <v>0</v>
      </c>
      <c r="P216" s="40"/>
      <c r="Q216" s="40">
        <v>0</v>
      </c>
      <c r="R216" s="40"/>
      <c r="S216" s="40">
        <v>0</v>
      </c>
      <c r="T216" s="40"/>
      <c r="U216" s="40" t="s">
        <v>706</v>
      </c>
      <c r="V216" s="25" t="s">
        <v>157</v>
      </c>
      <c r="W216" s="25" t="s">
        <v>183</v>
      </c>
      <c r="X216" s="20" t="s">
        <v>3</v>
      </c>
      <c r="Y216" s="20" t="s">
        <v>3</v>
      </c>
      <c r="Z216" s="25" t="s">
        <v>70</v>
      </c>
      <c r="AA216" s="25" t="s">
        <v>133</v>
      </c>
      <c r="AB216" s="20" t="s">
        <v>250</v>
      </c>
      <c r="AC216" t="str">
        <f>VLOOKUP(Tabla32[[#This Row],[Perspectiva]],Datos!$F$1:$G$4,2,FALSE)</f>
        <v>DO</v>
      </c>
      <c r="AD216" t="str">
        <f>VLOOKUP(Tabla32[[#This Row],[Objetivo Estratégico ]],Datos!$M$1:$N$23,2,FALSE)</f>
        <v>Objetivo7</v>
      </c>
      <c r="AE216" t="e">
        <f>VLOOKUP(Tabla32[[#This Row],[Iniciativa estratégica]],Datos!$O$1:$P$23,2,FALSE)</f>
        <v>#N/A</v>
      </c>
    </row>
    <row r="217" spans="1:31" ht="42.75">
      <c r="A217" s="31" t="s">
        <v>1088</v>
      </c>
      <c r="B217" s="36" t="s">
        <v>168</v>
      </c>
      <c r="C217" s="20" t="s">
        <v>17</v>
      </c>
      <c r="D217" s="20" t="s">
        <v>39</v>
      </c>
      <c r="E217" s="37" t="s">
        <v>590</v>
      </c>
      <c r="F217" s="37" t="s">
        <v>87</v>
      </c>
      <c r="G217" s="45" t="s">
        <v>1089</v>
      </c>
      <c r="H217" s="25" t="s">
        <v>160</v>
      </c>
      <c r="I217" s="21">
        <v>45292</v>
      </c>
      <c r="J217" s="21">
        <v>45382</v>
      </c>
      <c r="K217" s="24" t="s">
        <v>1090</v>
      </c>
      <c r="L217" s="21"/>
      <c r="M217" s="40">
        <v>0</v>
      </c>
      <c r="N217" s="40"/>
      <c r="O217" s="40">
        <v>0</v>
      </c>
      <c r="P217" s="40"/>
      <c r="Q217" s="40">
        <v>0</v>
      </c>
      <c r="R217" s="40"/>
      <c r="S217" s="40">
        <v>0</v>
      </c>
      <c r="T217" s="40"/>
      <c r="U217" s="40" t="s">
        <v>706</v>
      </c>
      <c r="V217" s="25" t="s">
        <v>157</v>
      </c>
      <c r="W217" s="25" t="s">
        <v>183</v>
      </c>
      <c r="X217" s="20" t="s">
        <v>3</v>
      </c>
      <c r="Y217" s="20" t="s">
        <v>3</v>
      </c>
      <c r="Z217" s="25" t="s">
        <v>70</v>
      </c>
      <c r="AA217" s="25" t="s">
        <v>133</v>
      </c>
      <c r="AB217" s="20" t="s">
        <v>250</v>
      </c>
      <c r="AC217" t="str">
        <f>VLOOKUP(Tabla32[[#This Row],[Perspectiva]],Datos!$F$1:$G$4,2,FALSE)</f>
        <v>DO</v>
      </c>
      <c r="AD217" t="str">
        <f>VLOOKUP(Tabla32[[#This Row],[Objetivo Estratégico ]],Datos!$M$1:$N$23,2,FALSE)</f>
        <v>Objetivo7</v>
      </c>
      <c r="AE217" t="e">
        <f>VLOOKUP(Tabla32[[#This Row],[Iniciativa estratégica]],Datos!$O$1:$P$23,2,FALSE)</f>
        <v>#N/A</v>
      </c>
    </row>
    <row r="218" spans="1:31" ht="57">
      <c r="A218" s="31" t="s">
        <v>1091</v>
      </c>
      <c r="B218" s="36" t="s">
        <v>168</v>
      </c>
      <c r="C218" s="20" t="s">
        <v>17</v>
      </c>
      <c r="D218" s="20" t="s">
        <v>39</v>
      </c>
      <c r="E218" s="37" t="s">
        <v>590</v>
      </c>
      <c r="F218" s="37" t="s">
        <v>87</v>
      </c>
      <c r="G218" s="45" t="s">
        <v>1092</v>
      </c>
      <c r="H218" s="25" t="s">
        <v>160</v>
      </c>
      <c r="I218" s="21">
        <v>45292</v>
      </c>
      <c r="J218" s="21">
        <v>45382</v>
      </c>
      <c r="K218" s="24" t="s">
        <v>1093</v>
      </c>
      <c r="L218" s="21"/>
      <c r="M218" s="40">
        <v>0</v>
      </c>
      <c r="N218" s="40"/>
      <c r="O218" s="40">
        <v>0</v>
      </c>
      <c r="P218" s="40"/>
      <c r="Q218" s="40">
        <v>0</v>
      </c>
      <c r="R218" s="40"/>
      <c r="S218" s="40">
        <v>0</v>
      </c>
      <c r="T218" s="40"/>
      <c r="U218" s="40" t="s">
        <v>706</v>
      </c>
      <c r="V218" s="25" t="s">
        <v>157</v>
      </c>
      <c r="W218" s="25" t="s">
        <v>183</v>
      </c>
      <c r="X218" s="20" t="s">
        <v>3</v>
      </c>
      <c r="Y218" s="20" t="s">
        <v>3</v>
      </c>
      <c r="Z218" s="25" t="s">
        <v>70</v>
      </c>
      <c r="AA218" s="25" t="s">
        <v>133</v>
      </c>
      <c r="AB218" s="20" t="s">
        <v>250</v>
      </c>
      <c r="AC218" t="str">
        <f>VLOOKUP(Tabla32[[#This Row],[Perspectiva]],Datos!$F$1:$G$4,2,FALSE)</f>
        <v>DO</v>
      </c>
      <c r="AD218" t="str">
        <f>VLOOKUP(Tabla32[[#This Row],[Objetivo Estratégico ]],Datos!$M$1:$N$23,2,FALSE)</f>
        <v>Objetivo7</v>
      </c>
      <c r="AE218" t="e">
        <f>VLOOKUP(Tabla32[[#This Row],[Iniciativa estratégica]],Datos!$O$1:$P$23,2,FALSE)</f>
        <v>#N/A</v>
      </c>
    </row>
    <row r="219" spans="1:31" ht="42.75">
      <c r="A219" s="31" t="s">
        <v>1094</v>
      </c>
      <c r="B219" s="36" t="s">
        <v>168</v>
      </c>
      <c r="C219" s="20" t="s">
        <v>17</v>
      </c>
      <c r="D219" s="20" t="s">
        <v>39</v>
      </c>
      <c r="E219" s="37" t="s">
        <v>590</v>
      </c>
      <c r="F219" s="37" t="s">
        <v>87</v>
      </c>
      <c r="G219" s="45" t="s">
        <v>1095</v>
      </c>
      <c r="H219" s="25" t="s">
        <v>160</v>
      </c>
      <c r="I219" s="21">
        <v>45292</v>
      </c>
      <c r="J219" s="21">
        <v>45382</v>
      </c>
      <c r="K219" s="24" t="s">
        <v>1096</v>
      </c>
      <c r="L219" s="21"/>
      <c r="M219" s="40">
        <v>0</v>
      </c>
      <c r="N219" s="40"/>
      <c r="O219" s="40">
        <v>0</v>
      </c>
      <c r="P219" s="40"/>
      <c r="Q219" s="40">
        <v>0</v>
      </c>
      <c r="R219" s="40"/>
      <c r="S219" s="40">
        <v>0</v>
      </c>
      <c r="T219" s="40"/>
      <c r="U219" s="40" t="s">
        <v>706</v>
      </c>
      <c r="V219" s="25" t="s">
        <v>157</v>
      </c>
      <c r="W219" s="25" t="s">
        <v>183</v>
      </c>
      <c r="X219" s="20" t="s">
        <v>3</v>
      </c>
      <c r="Y219" s="20" t="s">
        <v>3</v>
      </c>
      <c r="Z219" s="25" t="s">
        <v>70</v>
      </c>
      <c r="AA219" s="25" t="s">
        <v>133</v>
      </c>
      <c r="AB219" s="20" t="s">
        <v>250</v>
      </c>
      <c r="AC219" t="str">
        <f>VLOOKUP(Tabla32[[#This Row],[Perspectiva]],Datos!$F$1:$G$4,2,FALSE)</f>
        <v>DO</v>
      </c>
      <c r="AD219" t="str">
        <f>VLOOKUP(Tabla32[[#This Row],[Objetivo Estratégico ]],Datos!$M$1:$N$23,2,FALSE)</f>
        <v>Objetivo7</v>
      </c>
      <c r="AE219" t="e">
        <f>VLOOKUP(Tabla32[[#This Row],[Iniciativa estratégica]],Datos!$O$1:$P$23,2,FALSE)</f>
        <v>#N/A</v>
      </c>
    </row>
    <row r="220" spans="1:31" ht="42.75">
      <c r="A220" s="31" t="s">
        <v>1097</v>
      </c>
      <c r="B220" s="36" t="s">
        <v>168</v>
      </c>
      <c r="C220" s="20" t="s">
        <v>17</v>
      </c>
      <c r="D220" s="20" t="s">
        <v>39</v>
      </c>
      <c r="E220" s="37" t="s">
        <v>590</v>
      </c>
      <c r="F220" s="37" t="s">
        <v>87</v>
      </c>
      <c r="G220" s="45" t="s">
        <v>1098</v>
      </c>
      <c r="H220" s="25" t="s">
        <v>160</v>
      </c>
      <c r="I220" s="21">
        <v>45292</v>
      </c>
      <c r="J220" s="21">
        <v>45382</v>
      </c>
      <c r="K220" s="24" t="s">
        <v>1099</v>
      </c>
      <c r="L220" s="21"/>
      <c r="M220" s="40">
        <v>0</v>
      </c>
      <c r="N220" s="40"/>
      <c r="O220" s="40">
        <v>0</v>
      </c>
      <c r="P220" s="40"/>
      <c r="Q220" s="40">
        <v>0</v>
      </c>
      <c r="R220" s="40"/>
      <c r="S220" s="40">
        <v>0</v>
      </c>
      <c r="T220" s="40"/>
      <c r="U220" s="40" t="s">
        <v>706</v>
      </c>
      <c r="V220" s="25" t="s">
        <v>157</v>
      </c>
      <c r="W220" s="25" t="s">
        <v>183</v>
      </c>
      <c r="X220" s="20" t="s">
        <v>3</v>
      </c>
      <c r="Y220" s="20" t="s">
        <v>3</v>
      </c>
      <c r="Z220" s="25" t="s">
        <v>70</v>
      </c>
      <c r="AA220" s="25" t="s">
        <v>133</v>
      </c>
      <c r="AB220" s="20" t="s">
        <v>250</v>
      </c>
      <c r="AC220" t="str">
        <f>VLOOKUP(Tabla32[[#This Row],[Perspectiva]],Datos!$F$1:$G$4,2,FALSE)</f>
        <v>DO</v>
      </c>
      <c r="AD220" t="str">
        <f>VLOOKUP(Tabla32[[#This Row],[Objetivo Estratégico ]],Datos!$M$1:$N$23,2,FALSE)</f>
        <v>Objetivo7</v>
      </c>
      <c r="AE220" t="e">
        <f>VLOOKUP(Tabla32[[#This Row],[Iniciativa estratégica]],Datos!$O$1:$P$23,2,FALSE)</f>
        <v>#N/A</v>
      </c>
    </row>
    <row r="221" spans="1:31" ht="42.75">
      <c r="A221" s="31" t="s">
        <v>1100</v>
      </c>
      <c r="B221" s="36" t="s">
        <v>168</v>
      </c>
      <c r="C221" s="20" t="s">
        <v>17</v>
      </c>
      <c r="D221" s="20" t="s">
        <v>39</v>
      </c>
      <c r="E221" s="37" t="s">
        <v>590</v>
      </c>
      <c r="F221" s="37" t="s">
        <v>87</v>
      </c>
      <c r="G221" s="45" t="s">
        <v>1101</v>
      </c>
      <c r="H221" s="25" t="s">
        <v>160</v>
      </c>
      <c r="I221" s="21">
        <v>45381</v>
      </c>
      <c r="J221" s="21">
        <v>45473</v>
      </c>
      <c r="K221" s="24" t="s">
        <v>1102</v>
      </c>
      <c r="L221" s="21"/>
      <c r="M221" s="40">
        <v>0</v>
      </c>
      <c r="N221" s="40"/>
      <c r="O221" s="40">
        <v>0</v>
      </c>
      <c r="P221" s="40"/>
      <c r="Q221" s="40">
        <v>0</v>
      </c>
      <c r="R221" s="40"/>
      <c r="S221" s="40">
        <v>0</v>
      </c>
      <c r="T221" s="40"/>
      <c r="U221" s="40" t="s">
        <v>706</v>
      </c>
      <c r="V221" s="25" t="s">
        <v>157</v>
      </c>
      <c r="W221" s="25" t="s">
        <v>183</v>
      </c>
      <c r="X221" s="20" t="s">
        <v>3</v>
      </c>
      <c r="Y221" s="20" t="s">
        <v>3</v>
      </c>
      <c r="Z221" s="25" t="s">
        <v>70</v>
      </c>
      <c r="AA221" s="25" t="s">
        <v>133</v>
      </c>
      <c r="AB221" s="20" t="s">
        <v>250</v>
      </c>
      <c r="AC221" t="str">
        <f>VLOOKUP(Tabla32[[#This Row],[Perspectiva]],Datos!$F$1:$G$4,2,FALSE)</f>
        <v>DO</v>
      </c>
      <c r="AD221" t="str">
        <f>VLOOKUP(Tabla32[[#This Row],[Objetivo Estratégico ]],Datos!$M$1:$N$23,2,FALSE)</f>
        <v>Objetivo7</v>
      </c>
      <c r="AE221" t="e">
        <f>VLOOKUP(Tabla32[[#This Row],[Iniciativa estratégica]],Datos!$O$1:$P$23,2,FALSE)</f>
        <v>#N/A</v>
      </c>
    </row>
    <row r="222" spans="1:31" ht="42.75">
      <c r="A222" s="31" t="s">
        <v>1103</v>
      </c>
      <c r="B222" s="36" t="s">
        <v>168</v>
      </c>
      <c r="C222" s="20" t="s">
        <v>17</v>
      </c>
      <c r="D222" s="20" t="s">
        <v>39</v>
      </c>
      <c r="E222" s="37" t="s">
        <v>590</v>
      </c>
      <c r="F222" s="37" t="s">
        <v>87</v>
      </c>
      <c r="G222" s="45" t="s">
        <v>1104</v>
      </c>
      <c r="H222" s="25" t="s">
        <v>160</v>
      </c>
      <c r="I222" s="21">
        <v>45381</v>
      </c>
      <c r="J222" s="21">
        <v>45473</v>
      </c>
      <c r="K222" s="24" t="s">
        <v>1105</v>
      </c>
      <c r="L222" s="21"/>
      <c r="M222" s="40">
        <v>0</v>
      </c>
      <c r="N222" s="40"/>
      <c r="O222" s="40">
        <v>0</v>
      </c>
      <c r="P222" s="40"/>
      <c r="Q222" s="40">
        <v>0</v>
      </c>
      <c r="R222" s="40"/>
      <c r="S222" s="40">
        <v>0</v>
      </c>
      <c r="T222" s="40"/>
      <c r="U222" s="40" t="s">
        <v>706</v>
      </c>
      <c r="V222" s="25" t="s">
        <v>157</v>
      </c>
      <c r="W222" s="25" t="s">
        <v>183</v>
      </c>
      <c r="X222" s="20" t="s">
        <v>3</v>
      </c>
      <c r="Y222" s="20" t="s">
        <v>3</v>
      </c>
      <c r="Z222" s="25" t="s">
        <v>70</v>
      </c>
      <c r="AA222" s="25" t="s">
        <v>133</v>
      </c>
      <c r="AB222" s="20" t="s">
        <v>250</v>
      </c>
      <c r="AC222" t="str">
        <f>VLOOKUP(Tabla32[[#This Row],[Perspectiva]],Datos!$F$1:$G$4,2,FALSE)</f>
        <v>DO</v>
      </c>
      <c r="AD222" t="str">
        <f>VLOOKUP(Tabla32[[#This Row],[Objetivo Estratégico ]],Datos!$M$1:$N$23,2,FALSE)</f>
        <v>Objetivo7</v>
      </c>
      <c r="AE222" t="e">
        <f>VLOOKUP(Tabla32[[#This Row],[Iniciativa estratégica]],Datos!$O$1:$P$23,2,FALSE)</f>
        <v>#N/A</v>
      </c>
    </row>
    <row r="223" spans="1:31" ht="42.75">
      <c r="A223" s="31" t="s">
        <v>1106</v>
      </c>
      <c r="B223" s="36" t="s">
        <v>168</v>
      </c>
      <c r="C223" s="20" t="s">
        <v>17</v>
      </c>
      <c r="D223" s="20" t="s">
        <v>39</v>
      </c>
      <c r="E223" s="37" t="s">
        <v>590</v>
      </c>
      <c r="F223" s="37" t="s">
        <v>87</v>
      </c>
      <c r="G223" s="45" t="s">
        <v>1107</v>
      </c>
      <c r="H223" s="25" t="s">
        <v>160</v>
      </c>
      <c r="I223" s="21">
        <v>45381</v>
      </c>
      <c r="J223" s="21">
        <v>45473</v>
      </c>
      <c r="K223" s="24" t="s">
        <v>1108</v>
      </c>
      <c r="L223" s="21"/>
      <c r="M223" s="40">
        <v>0</v>
      </c>
      <c r="N223" s="40"/>
      <c r="O223" s="40">
        <v>0</v>
      </c>
      <c r="P223" s="40"/>
      <c r="Q223" s="40">
        <v>0</v>
      </c>
      <c r="R223" s="40"/>
      <c r="S223" s="40">
        <v>0</v>
      </c>
      <c r="T223" s="40"/>
      <c r="U223" s="40" t="s">
        <v>706</v>
      </c>
      <c r="V223" s="25" t="s">
        <v>157</v>
      </c>
      <c r="W223" s="25" t="s">
        <v>183</v>
      </c>
      <c r="X223" s="20" t="s">
        <v>3</v>
      </c>
      <c r="Y223" s="20" t="s">
        <v>3</v>
      </c>
      <c r="Z223" s="25" t="s">
        <v>70</v>
      </c>
      <c r="AA223" s="25" t="s">
        <v>133</v>
      </c>
      <c r="AB223" s="20" t="s">
        <v>250</v>
      </c>
      <c r="AC223" t="str">
        <f>VLOOKUP(Tabla32[[#This Row],[Perspectiva]],Datos!$F$1:$G$4,2,FALSE)</f>
        <v>DO</v>
      </c>
      <c r="AD223" t="str">
        <f>VLOOKUP(Tabla32[[#This Row],[Objetivo Estratégico ]],Datos!$M$1:$N$23,2,FALSE)</f>
        <v>Objetivo7</v>
      </c>
      <c r="AE223" t="e">
        <f>VLOOKUP(Tabla32[[#This Row],[Iniciativa estratégica]],Datos!$O$1:$P$23,2,FALSE)</f>
        <v>#N/A</v>
      </c>
    </row>
    <row r="224" spans="1:31" ht="42.75">
      <c r="A224" s="31" t="s">
        <v>1109</v>
      </c>
      <c r="B224" s="36" t="s">
        <v>168</v>
      </c>
      <c r="C224" s="20" t="s">
        <v>17</v>
      </c>
      <c r="D224" s="20" t="s">
        <v>39</v>
      </c>
      <c r="E224" s="37" t="s">
        <v>590</v>
      </c>
      <c r="F224" s="37" t="s">
        <v>87</v>
      </c>
      <c r="G224" s="45" t="s">
        <v>1110</v>
      </c>
      <c r="H224" s="25" t="s">
        <v>160</v>
      </c>
      <c r="I224" s="21">
        <v>45381</v>
      </c>
      <c r="J224" s="21">
        <v>45443</v>
      </c>
      <c r="K224" s="24" t="s">
        <v>1111</v>
      </c>
      <c r="L224" s="21"/>
      <c r="M224" s="40">
        <v>0</v>
      </c>
      <c r="N224" s="40"/>
      <c r="O224" s="40">
        <v>0</v>
      </c>
      <c r="P224" s="40"/>
      <c r="Q224" s="40">
        <v>0</v>
      </c>
      <c r="R224" s="40"/>
      <c r="S224" s="40">
        <v>0</v>
      </c>
      <c r="T224" s="40"/>
      <c r="U224" s="40" t="s">
        <v>706</v>
      </c>
      <c r="V224" s="25" t="s">
        <v>157</v>
      </c>
      <c r="W224" s="25" t="s">
        <v>183</v>
      </c>
      <c r="X224" s="20" t="s">
        <v>3</v>
      </c>
      <c r="Y224" s="20" t="s">
        <v>3</v>
      </c>
      <c r="Z224" s="25" t="s">
        <v>70</v>
      </c>
      <c r="AA224" s="25" t="s">
        <v>133</v>
      </c>
      <c r="AB224" s="20" t="s">
        <v>250</v>
      </c>
      <c r="AC224" t="str">
        <f>VLOOKUP(Tabla32[[#This Row],[Perspectiva]],Datos!$F$1:$G$4,2,FALSE)</f>
        <v>DO</v>
      </c>
      <c r="AD224" t="str">
        <f>VLOOKUP(Tabla32[[#This Row],[Objetivo Estratégico ]],Datos!$M$1:$N$23,2,FALSE)</f>
        <v>Objetivo7</v>
      </c>
      <c r="AE224" t="e">
        <f>VLOOKUP(Tabla32[[#This Row],[Iniciativa estratégica]],Datos!$O$1:$P$23,2,FALSE)</f>
        <v>#N/A</v>
      </c>
    </row>
    <row r="225" spans="1:31" ht="42.75">
      <c r="A225" s="31" t="s">
        <v>1112</v>
      </c>
      <c r="B225" s="36" t="s">
        <v>168</v>
      </c>
      <c r="C225" s="20" t="s">
        <v>17</v>
      </c>
      <c r="D225" s="20" t="s">
        <v>39</v>
      </c>
      <c r="E225" s="37" t="s">
        <v>590</v>
      </c>
      <c r="F225" s="37" t="s">
        <v>87</v>
      </c>
      <c r="G225" s="45" t="s">
        <v>1113</v>
      </c>
      <c r="H225" s="25" t="s">
        <v>160</v>
      </c>
      <c r="I225" s="21">
        <v>45381</v>
      </c>
      <c r="J225" s="21">
        <v>45473</v>
      </c>
      <c r="K225" s="24" t="s">
        <v>1114</v>
      </c>
      <c r="L225" s="21"/>
      <c r="M225" s="40">
        <v>0</v>
      </c>
      <c r="N225" s="40"/>
      <c r="O225" s="40">
        <v>0</v>
      </c>
      <c r="P225" s="40"/>
      <c r="Q225" s="40">
        <v>0</v>
      </c>
      <c r="R225" s="40"/>
      <c r="S225" s="40">
        <v>0</v>
      </c>
      <c r="T225" s="40"/>
      <c r="U225" s="40" t="s">
        <v>706</v>
      </c>
      <c r="V225" s="25" t="s">
        <v>157</v>
      </c>
      <c r="W225" s="25" t="s">
        <v>183</v>
      </c>
      <c r="X225" s="20" t="s">
        <v>3</v>
      </c>
      <c r="Y225" s="20" t="s">
        <v>3</v>
      </c>
      <c r="Z225" s="25" t="s">
        <v>70</v>
      </c>
      <c r="AA225" s="25" t="s">
        <v>133</v>
      </c>
      <c r="AB225" s="20" t="s">
        <v>250</v>
      </c>
      <c r="AC225" t="str">
        <f>VLOOKUP(Tabla32[[#This Row],[Perspectiva]],Datos!$F$1:$G$4,2,FALSE)</f>
        <v>DO</v>
      </c>
      <c r="AD225" t="str">
        <f>VLOOKUP(Tabla32[[#This Row],[Objetivo Estratégico ]],Datos!$M$1:$N$23,2,FALSE)</f>
        <v>Objetivo7</v>
      </c>
      <c r="AE225" t="e">
        <f>VLOOKUP(Tabla32[[#This Row],[Iniciativa estratégica]],Datos!$O$1:$P$23,2,FALSE)</f>
        <v>#N/A</v>
      </c>
    </row>
    <row r="226" spans="1:31" ht="42.75">
      <c r="A226" s="31" t="s">
        <v>1115</v>
      </c>
      <c r="B226" s="36" t="s">
        <v>168</v>
      </c>
      <c r="C226" s="20" t="s">
        <v>17</v>
      </c>
      <c r="D226" s="20" t="s">
        <v>39</v>
      </c>
      <c r="E226" s="37" t="s">
        <v>590</v>
      </c>
      <c r="F226" s="37" t="s">
        <v>87</v>
      </c>
      <c r="G226" s="45" t="s">
        <v>1116</v>
      </c>
      <c r="H226" s="25" t="s">
        <v>160</v>
      </c>
      <c r="I226" s="21">
        <v>45474</v>
      </c>
      <c r="J226" s="21">
        <v>45565</v>
      </c>
      <c r="K226" s="24" t="s">
        <v>1102</v>
      </c>
      <c r="L226" s="21"/>
      <c r="M226" s="40">
        <v>0</v>
      </c>
      <c r="N226" s="40"/>
      <c r="O226" s="40">
        <v>0</v>
      </c>
      <c r="P226" s="40"/>
      <c r="Q226" s="40">
        <v>0</v>
      </c>
      <c r="R226" s="40"/>
      <c r="S226" s="40">
        <v>0</v>
      </c>
      <c r="T226" s="40"/>
      <c r="U226" s="40" t="s">
        <v>706</v>
      </c>
      <c r="V226" s="25" t="s">
        <v>157</v>
      </c>
      <c r="W226" s="25" t="s">
        <v>183</v>
      </c>
      <c r="X226" s="20" t="s">
        <v>3</v>
      </c>
      <c r="Y226" s="20" t="s">
        <v>3</v>
      </c>
      <c r="Z226" s="25" t="s">
        <v>70</v>
      </c>
      <c r="AA226" s="25" t="s">
        <v>133</v>
      </c>
      <c r="AB226" s="20" t="s">
        <v>250</v>
      </c>
      <c r="AC226" t="str">
        <f>VLOOKUP(Tabla32[[#This Row],[Perspectiva]],Datos!$F$1:$G$4,2,FALSE)</f>
        <v>DO</v>
      </c>
      <c r="AD226" t="str">
        <f>VLOOKUP(Tabla32[[#This Row],[Objetivo Estratégico ]],Datos!$M$1:$N$23,2,FALSE)</f>
        <v>Objetivo7</v>
      </c>
      <c r="AE226" t="e">
        <f>VLOOKUP(Tabla32[[#This Row],[Iniciativa estratégica]],Datos!$O$1:$P$23,2,FALSE)</f>
        <v>#N/A</v>
      </c>
    </row>
    <row r="227" spans="1:31" ht="42.75">
      <c r="A227" s="31" t="s">
        <v>1117</v>
      </c>
      <c r="B227" s="36" t="s">
        <v>168</v>
      </c>
      <c r="C227" s="20" t="s">
        <v>17</v>
      </c>
      <c r="D227" s="20" t="s">
        <v>39</v>
      </c>
      <c r="E227" s="37" t="s">
        <v>590</v>
      </c>
      <c r="F227" s="37" t="s">
        <v>87</v>
      </c>
      <c r="G227" s="45" t="s">
        <v>1118</v>
      </c>
      <c r="H227" s="25" t="s">
        <v>160</v>
      </c>
      <c r="I227" s="21">
        <v>45474</v>
      </c>
      <c r="J227" s="21">
        <v>45535</v>
      </c>
      <c r="K227" s="24" t="s">
        <v>1119</v>
      </c>
      <c r="L227" s="21"/>
      <c r="M227" s="40">
        <v>0</v>
      </c>
      <c r="N227" s="40"/>
      <c r="O227" s="40">
        <v>0</v>
      </c>
      <c r="P227" s="40"/>
      <c r="Q227" s="40">
        <v>0</v>
      </c>
      <c r="R227" s="40"/>
      <c r="S227" s="40">
        <v>0</v>
      </c>
      <c r="T227" s="40"/>
      <c r="U227" s="40" t="s">
        <v>706</v>
      </c>
      <c r="V227" s="25" t="s">
        <v>157</v>
      </c>
      <c r="W227" s="25" t="s">
        <v>183</v>
      </c>
      <c r="X227" s="20" t="s">
        <v>3</v>
      </c>
      <c r="Y227" s="20" t="s">
        <v>3</v>
      </c>
      <c r="Z227" s="25" t="s">
        <v>70</v>
      </c>
      <c r="AA227" s="25" t="s">
        <v>133</v>
      </c>
      <c r="AB227" s="20" t="s">
        <v>250</v>
      </c>
      <c r="AC227" t="str">
        <f>VLOOKUP(Tabla32[[#This Row],[Perspectiva]],Datos!$F$1:$G$4,2,FALSE)</f>
        <v>DO</v>
      </c>
      <c r="AD227" t="str">
        <f>VLOOKUP(Tabla32[[#This Row],[Objetivo Estratégico ]],Datos!$M$1:$N$23,2,FALSE)</f>
        <v>Objetivo7</v>
      </c>
      <c r="AE227" t="e">
        <f>VLOOKUP(Tabla32[[#This Row],[Iniciativa estratégica]],Datos!$O$1:$P$23,2,FALSE)</f>
        <v>#N/A</v>
      </c>
    </row>
    <row r="228" spans="1:31" ht="42.75">
      <c r="A228" s="31" t="s">
        <v>1120</v>
      </c>
      <c r="B228" s="36" t="s">
        <v>168</v>
      </c>
      <c r="C228" s="20" t="s">
        <v>17</v>
      </c>
      <c r="D228" s="20" t="s">
        <v>39</v>
      </c>
      <c r="E228" s="37" t="s">
        <v>590</v>
      </c>
      <c r="F228" s="37" t="s">
        <v>87</v>
      </c>
      <c r="G228" s="45" t="s">
        <v>1121</v>
      </c>
      <c r="H228" s="25" t="s">
        <v>160</v>
      </c>
      <c r="I228" s="21">
        <v>45474</v>
      </c>
      <c r="J228" s="21">
        <v>45504</v>
      </c>
      <c r="K228" s="24" t="s">
        <v>1122</v>
      </c>
      <c r="L228" s="21"/>
      <c r="M228" s="40">
        <v>0</v>
      </c>
      <c r="N228" s="40"/>
      <c r="O228" s="40">
        <v>0</v>
      </c>
      <c r="P228" s="40"/>
      <c r="Q228" s="40">
        <v>0</v>
      </c>
      <c r="R228" s="40"/>
      <c r="S228" s="40">
        <v>0</v>
      </c>
      <c r="T228" s="40"/>
      <c r="U228" s="40" t="s">
        <v>706</v>
      </c>
      <c r="V228" s="25" t="s">
        <v>157</v>
      </c>
      <c r="W228" s="25" t="s">
        <v>183</v>
      </c>
      <c r="X228" s="20" t="s">
        <v>3</v>
      </c>
      <c r="Y228" s="20" t="s">
        <v>3</v>
      </c>
      <c r="Z228" s="25" t="s">
        <v>70</v>
      </c>
      <c r="AA228" s="25" t="s">
        <v>133</v>
      </c>
      <c r="AB228" s="20" t="s">
        <v>250</v>
      </c>
      <c r="AC228" t="str">
        <f>VLOOKUP(Tabla32[[#This Row],[Perspectiva]],Datos!$F$1:$G$4,2,FALSE)</f>
        <v>DO</v>
      </c>
      <c r="AD228" t="str">
        <f>VLOOKUP(Tabla32[[#This Row],[Objetivo Estratégico ]],Datos!$M$1:$N$23,2,FALSE)</f>
        <v>Objetivo7</v>
      </c>
      <c r="AE228" t="e">
        <f>VLOOKUP(Tabla32[[#This Row],[Iniciativa estratégica]],Datos!$O$1:$P$23,2,FALSE)</f>
        <v>#N/A</v>
      </c>
    </row>
    <row r="229" spans="1:31" ht="42.75">
      <c r="A229" s="31" t="s">
        <v>1123</v>
      </c>
      <c r="B229" s="36" t="s">
        <v>168</v>
      </c>
      <c r="C229" s="20" t="s">
        <v>17</v>
      </c>
      <c r="D229" s="20" t="s">
        <v>39</v>
      </c>
      <c r="E229" s="37" t="s">
        <v>590</v>
      </c>
      <c r="F229" s="37" t="s">
        <v>87</v>
      </c>
      <c r="G229" s="45" t="s">
        <v>1124</v>
      </c>
      <c r="H229" s="25" t="s">
        <v>160</v>
      </c>
      <c r="I229" s="21">
        <v>45474</v>
      </c>
      <c r="J229" s="21">
        <v>45535</v>
      </c>
      <c r="K229" s="24" t="s">
        <v>1125</v>
      </c>
      <c r="L229" s="21"/>
      <c r="M229" s="40">
        <v>0</v>
      </c>
      <c r="N229" s="40"/>
      <c r="O229" s="40">
        <v>0</v>
      </c>
      <c r="P229" s="40"/>
      <c r="Q229" s="40">
        <v>0</v>
      </c>
      <c r="R229" s="40"/>
      <c r="S229" s="40">
        <v>0</v>
      </c>
      <c r="T229" s="40"/>
      <c r="U229" s="40" t="s">
        <v>706</v>
      </c>
      <c r="V229" s="25" t="s">
        <v>157</v>
      </c>
      <c r="W229" s="25" t="s">
        <v>183</v>
      </c>
      <c r="X229" s="20" t="s">
        <v>3</v>
      </c>
      <c r="Y229" s="20" t="s">
        <v>3</v>
      </c>
      <c r="Z229" s="25" t="s">
        <v>70</v>
      </c>
      <c r="AA229" s="25" t="s">
        <v>133</v>
      </c>
      <c r="AB229" s="20" t="s">
        <v>250</v>
      </c>
      <c r="AC229" t="str">
        <f>VLOOKUP(Tabla32[[#This Row],[Perspectiva]],Datos!$F$1:$G$4,2,FALSE)</f>
        <v>DO</v>
      </c>
      <c r="AD229" t="str">
        <f>VLOOKUP(Tabla32[[#This Row],[Objetivo Estratégico ]],Datos!$M$1:$N$23,2,FALSE)</f>
        <v>Objetivo7</v>
      </c>
      <c r="AE229" t="e">
        <f>VLOOKUP(Tabla32[[#This Row],[Iniciativa estratégica]],Datos!$O$1:$P$23,2,FALSE)</f>
        <v>#N/A</v>
      </c>
    </row>
    <row r="230" spans="1:31" ht="42.75">
      <c r="A230" s="31" t="s">
        <v>1126</v>
      </c>
      <c r="B230" s="36" t="s">
        <v>168</v>
      </c>
      <c r="C230" s="20" t="s">
        <v>17</v>
      </c>
      <c r="D230" s="20" t="s">
        <v>39</v>
      </c>
      <c r="E230" s="37" t="s">
        <v>590</v>
      </c>
      <c r="F230" s="37" t="s">
        <v>87</v>
      </c>
      <c r="G230" s="45" t="s">
        <v>1127</v>
      </c>
      <c r="H230" s="25" t="s">
        <v>160</v>
      </c>
      <c r="I230" s="21">
        <v>45474</v>
      </c>
      <c r="J230" s="21">
        <v>45535</v>
      </c>
      <c r="K230" s="24" t="s">
        <v>1128</v>
      </c>
      <c r="L230" s="21"/>
      <c r="M230" s="40">
        <v>0</v>
      </c>
      <c r="N230" s="40"/>
      <c r="O230" s="40">
        <v>0</v>
      </c>
      <c r="P230" s="40"/>
      <c r="Q230" s="40">
        <v>0</v>
      </c>
      <c r="R230" s="40"/>
      <c r="S230" s="40">
        <v>0</v>
      </c>
      <c r="T230" s="40"/>
      <c r="U230" s="40" t="s">
        <v>706</v>
      </c>
      <c r="V230" s="25" t="s">
        <v>157</v>
      </c>
      <c r="W230" s="25" t="s">
        <v>183</v>
      </c>
      <c r="X230" s="20" t="s">
        <v>3</v>
      </c>
      <c r="Y230" s="20" t="s">
        <v>3</v>
      </c>
      <c r="Z230" s="25" t="s">
        <v>70</v>
      </c>
      <c r="AA230" s="25" t="s">
        <v>133</v>
      </c>
      <c r="AB230" s="20" t="s">
        <v>250</v>
      </c>
      <c r="AC230" t="str">
        <f>VLOOKUP(Tabla32[[#This Row],[Perspectiva]],Datos!$F$1:$G$4,2,FALSE)</f>
        <v>DO</v>
      </c>
      <c r="AD230" t="str">
        <f>VLOOKUP(Tabla32[[#This Row],[Objetivo Estratégico ]],Datos!$M$1:$N$23,2,FALSE)</f>
        <v>Objetivo7</v>
      </c>
      <c r="AE230" t="e">
        <f>VLOOKUP(Tabla32[[#This Row],[Iniciativa estratégica]],Datos!$O$1:$P$23,2,FALSE)</f>
        <v>#N/A</v>
      </c>
    </row>
    <row r="231" spans="1:31" ht="42.75">
      <c r="A231" s="31" t="s">
        <v>1129</v>
      </c>
      <c r="B231" s="36" t="s">
        <v>168</v>
      </c>
      <c r="C231" s="20" t="s">
        <v>17</v>
      </c>
      <c r="D231" s="20" t="s">
        <v>39</v>
      </c>
      <c r="E231" s="37" t="s">
        <v>590</v>
      </c>
      <c r="F231" s="37" t="s">
        <v>87</v>
      </c>
      <c r="G231" s="45" t="s">
        <v>1130</v>
      </c>
      <c r="H231" s="25" t="s">
        <v>160</v>
      </c>
      <c r="I231" s="21">
        <v>45474</v>
      </c>
      <c r="J231" s="21">
        <v>45565</v>
      </c>
      <c r="K231" s="24" t="s">
        <v>1131</v>
      </c>
      <c r="L231" s="21"/>
      <c r="M231" s="40">
        <v>0</v>
      </c>
      <c r="N231" s="40"/>
      <c r="O231" s="40">
        <v>0</v>
      </c>
      <c r="P231" s="40"/>
      <c r="Q231" s="40">
        <v>0</v>
      </c>
      <c r="R231" s="40"/>
      <c r="S231" s="40">
        <v>0</v>
      </c>
      <c r="T231" s="40"/>
      <c r="U231" s="40" t="s">
        <v>706</v>
      </c>
      <c r="V231" s="25" t="s">
        <v>157</v>
      </c>
      <c r="W231" s="25" t="s">
        <v>183</v>
      </c>
      <c r="X231" s="20" t="s">
        <v>3</v>
      </c>
      <c r="Y231" s="20" t="s">
        <v>3</v>
      </c>
      <c r="Z231" s="25" t="s">
        <v>70</v>
      </c>
      <c r="AA231" s="25" t="s">
        <v>133</v>
      </c>
      <c r="AB231" s="20" t="s">
        <v>250</v>
      </c>
      <c r="AC231" t="str">
        <f>VLOOKUP(Tabla32[[#This Row],[Perspectiva]],Datos!$F$1:$G$4,2,FALSE)</f>
        <v>DO</v>
      </c>
      <c r="AD231" t="str">
        <f>VLOOKUP(Tabla32[[#This Row],[Objetivo Estratégico ]],Datos!$M$1:$N$23,2,FALSE)</f>
        <v>Objetivo7</v>
      </c>
      <c r="AE231" t="e">
        <f>VLOOKUP(Tabla32[[#This Row],[Iniciativa estratégica]],Datos!$O$1:$P$23,2,FALSE)</f>
        <v>#N/A</v>
      </c>
    </row>
    <row r="232" spans="1:31" ht="42.75">
      <c r="A232" s="31" t="s">
        <v>1132</v>
      </c>
      <c r="B232" s="36" t="s">
        <v>168</v>
      </c>
      <c r="C232" s="20" t="s">
        <v>17</v>
      </c>
      <c r="D232" s="20" t="s">
        <v>39</v>
      </c>
      <c r="E232" s="37" t="s">
        <v>590</v>
      </c>
      <c r="F232" s="37" t="s">
        <v>87</v>
      </c>
      <c r="G232" s="45" t="s">
        <v>1133</v>
      </c>
      <c r="H232" s="25" t="s">
        <v>160</v>
      </c>
      <c r="I232" s="21">
        <v>45474</v>
      </c>
      <c r="J232" s="21">
        <v>45565</v>
      </c>
      <c r="K232" s="24" t="s">
        <v>1134</v>
      </c>
      <c r="L232" s="21"/>
      <c r="M232" s="40">
        <v>0</v>
      </c>
      <c r="N232" s="40"/>
      <c r="O232" s="40">
        <v>0</v>
      </c>
      <c r="P232" s="40"/>
      <c r="Q232" s="40">
        <v>0</v>
      </c>
      <c r="R232" s="40"/>
      <c r="S232" s="40">
        <v>0</v>
      </c>
      <c r="T232" s="40"/>
      <c r="U232" s="40" t="s">
        <v>706</v>
      </c>
      <c r="V232" s="25" t="s">
        <v>157</v>
      </c>
      <c r="W232" s="25" t="s">
        <v>183</v>
      </c>
      <c r="X232" s="20" t="s">
        <v>3</v>
      </c>
      <c r="Y232" s="20" t="s">
        <v>3</v>
      </c>
      <c r="Z232" s="25" t="s">
        <v>70</v>
      </c>
      <c r="AA232" s="25" t="s">
        <v>133</v>
      </c>
      <c r="AB232" s="20" t="s">
        <v>250</v>
      </c>
      <c r="AC232" t="str">
        <f>VLOOKUP(Tabla32[[#This Row],[Perspectiva]],Datos!$F$1:$G$4,2,FALSE)</f>
        <v>DO</v>
      </c>
      <c r="AD232" t="str">
        <f>VLOOKUP(Tabla32[[#This Row],[Objetivo Estratégico ]],Datos!$M$1:$N$23,2,FALSE)</f>
        <v>Objetivo7</v>
      </c>
      <c r="AE232" t="e">
        <f>VLOOKUP(Tabla32[[#This Row],[Iniciativa estratégica]],Datos!$O$1:$P$23,2,FALSE)</f>
        <v>#N/A</v>
      </c>
    </row>
    <row r="233" spans="1:31" ht="43.5">
      <c r="A233" s="31" t="s">
        <v>1135</v>
      </c>
      <c r="B233" s="36" t="s">
        <v>168</v>
      </c>
      <c r="C233" s="20" t="s">
        <v>17</v>
      </c>
      <c r="D233" s="20" t="s">
        <v>39</v>
      </c>
      <c r="E233" s="37" t="s">
        <v>590</v>
      </c>
      <c r="F233" s="37" t="s">
        <v>87</v>
      </c>
      <c r="G233" s="45" t="s">
        <v>1136</v>
      </c>
      <c r="H233" s="25" t="s">
        <v>160</v>
      </c>
      <c r="I233" s="21">
        <v>45474</v>
      </c>
      <c r="J233" s="21">
        <v>45565</v>
      </c>
      <c r="K233" s="24" t="s">
        <v>1137</v>
      </c>
      <c r="L233" s="21"/>
      <c r="M233" s="40">
        <v>0</v>
      </c>
      <c r="N233" s="40"/>
      <c r="O233" s="40">
        <v>0</v>
      </c>
      <c r="P233" s="40"/>
      <c r="Q233" s="40">
        <v>0</v>
      </c>
      <c r="R233" s="40"/>
      <c r="S233" s="40">
        <v>0</v>
      </c>
      <c r="T233" s="40"/>
      <c r="U233" s="40" t="s">
        <v>706</v>
      </c>
      <c r="V233" s="25" t="s">
        <v>157</v>
      </c>
      <c r="W233" s="25" t="s">
        <v>183</v>
      </c>
      <c r="X233" s="20" t="s">
        <v>3</v>
      </c>
      <c r="Y233" s="20" t="s">
        <v>3</v>
      </c>
      <c r="Z233" s="25" t="s">
        <v>70</v>
      </c>
      <c r="AA233" s="25" t="s">
        <v>133</v>
      </c>
      <c r="AB233" s="20" t="s">
        <v>250</v>
      </c>
      <c r="AC233" t="str">
        <f>VLOOKUP(Tabla32[[#This Row],[Perspectiva]],Datos!$F$1:$G$4,2,FALSE)</f>
        <v>DO</v>
      </c>
      <c r="AD233" t="str">
        <f>VLOOKUP(Tabla32[[#This Row],[Objetivo Estratégico ]],Datos!$M$1:$N$23,2,FALSE)</f>
        <v>Objetivo7</v>
      </c>
      <c r="AE233" t="e">
        <f>VLOOKUP(Tabla32[[#This Row],[Iniciativa estratégica]],Datos!$O$1:$P$23,2,FALSE)</f>
        <v>#N/A</v>
      </c>
    </row>
    <row r="234" spans="1:31" ht="42.75">
      <c r="A234" s="31" t="s">
        <v>1138</v>
      </c>
      <c r="B234" s="36" t="s">
        <v>168</v>
      </c>
      <c r="C234" s="20" t="s">
        <v>17</v>
      </c>
      <c r="D234" s="20" t="s">
        <v>39</v>
      </c>
      <c r="E234" s="37" t="s">
        <v>590</v>
      </c>
      <c r="F234" s="37" t="s">
        <v>87</v>
      </c>
      <c r="G234" s="45" t="s">
        <v>1139</v>
      </c>
      <c r="H234" s="25" t="s">
        <v>160</v>
      </c>
      <c r="I234" s="21">
        <v>45566</v>
      </c>
      <c r="J234" s="21">
        <v>45657</v>
      </c>
      <c r="K234" s="24" t="s">
        <v>1102</v>
      </c>
      <c r="L234" s="21"/>
      <c r="M234" s="40">
        <v>0</v>
      </c>
      <c r="N234" s="40"/>
      <c r="O234" s="40">
        <v>0</v>
      </c>
      <c r="P234" s="40"/>
      <c r="Q234" s="40">
        <v>0</v>
      </c>
      <c r="R234" s="40"/>
      <c r="S234" s="40">
        <v>0</v>
      </c>
      <c r="T234" s="40"/>
      <c r="U234" s="40" t="s">
        <v>706</v>
      </c>
      <c r="V234" s="25" t="s">
        <v>157</v>
      </c>
      <c r="W234" s="25" t="s">
        <v>183</v>
      </c>
      <c r="X234" s="20" t="s">
        <v>3</v>
      </c>
      <c r="Y234" s="20" t="s">
        <v>3</v>
      </c>
      <c r="Z234" s="25" t="s">
        <v>70</v>
      </c>
      <c r="AA234" s="25" t="s">
        <v>133</v>
      </c>
      <c r="AB234" s="20" t="s">
        <v>250</v>
      </c>
      <c r="AC234" t="str">
        <f>VLOOKUP(Tabla32[[#This Row],[Perspectiva]],Datos!$F$1:$G$4,2,FALSE)</f>
        <v>DO</v>
      </c>
      <c r="AD234" t="str">
        <f>VLOOKUP(Tabla32[[#This Row],[Objetivo Estratégico ]],Datos!$M$1:$N$23,2,FALSE)</f>
        <v>Objetivo7</v>
      </c>
      <c r="AE234" t="e">
        <f>VLOOKUP(Tabla32[[#This Row],[Iniciativa estratégica]],Datos!$O$1:$P$23,2,FALSE)</f>
        <v>#N/A</v>
      </c>
    </row>
    <row r="235" spans="1:31" ht="42.75">
      <c r="A235" s="31" t="s">
        <v>1140</v>
      </c>
      <c r="B235" s="36" t="s">
        <v>168</v>
      </c>
      <c r="C235" s="20" t="s">
        <v>17</v>
      </c>
      <c r="D235" s="20" t="s">
        <v>39</v>
      </c>
      <c r="E235" s="37" t="s">
        <v>590</v>
      </c>
      <c r="F235" s="37" t="s">
        <v>87</v>
      </c>
      <c r="G235" s="45" t="s">
        <v>1141</v>
      </c>
      <c r="H235" s="25" t="s">
        <v>160</v>
      </c>
      <c r="I235" s="21">
        <v>45566</v>
      </c>
      <c r="J235" s="21">
        <v>45596</v>
      </c>
      <c r="K235" s="24" t="s">
        <v>1142</v>
      </c>
      <c r="L235" s="21"/>
      <c r="M235" s="40">
        <v>0</v>
      </c>
      <c r="N235" s="40"/>
      <c r="O235" s="40">
        <v>0</v>
      </c>
      <c r="P235" s="40"/>
      <c r="Q235" s="40">
        <v>0</v>
      </c>
      <c r="R235" s="40"/>
      <c r="S235" s="40">
        <v>0</v>
      </c>
      <c r="T235" s="40"/>
      <c r="U235" s="40" t="s">
        <v>706</v>
      </c>
      <c r="V235" s="25" t="s">
        <v>157</v>
      </c>
      <c r="W235" s="25" t="s">
        <v>183</v>
      </c>
      <c r="X235" s="20" t="s">
        <v>3</v>
      </c>
      <c r="Y235" s="20" t="s">
        <v>3</v>
      </c>
      <c r="Z235" s="25" t="s">
        <v>70</v>
      </c>
      <c r="AA235" s="25" t="s">
        <v>133</v>
      </c>
      <c r="AB235" s="20" t="s">
        <v>250</v>
      </c>
      <c r="AC235" t="str">
        <f>VLOOKUP(Tabla32[[#This Row],[Perspectiva]],Datos!$F$1:$G$4,2,FALSE)</f>
        <v>DO</v>
      </c>
      <c r="AD235" t="str">
        <f>VLOOKUP(Tabla32[[#This Row],[Objetivo Estratégico ]],Datos!$M$1:$N$23,2,FALSE)</f>
        <v>Objetivo7</v>
      </c>
      <c r="AE235" t="e">
        <f>VLOOKUP(Tabla32[[#This Row],[Iniciativa estratégica]],Datos!$O$1:$P$23,2,FALSE)</f>
        <v>#N/A</v>
      </c>
    </row>
    <row r="236" spans="1:31" ht="42.75">
      <c r="A236" s="31" t="s">
        <v>1143</v>
      </c>
      <c r="B236" s="36" t="s">
        <v>168</v>
      </c>
      <c r="C236" s="20" t="s">
        <v>17</v>
      </c>
      <c r="D236" s="20" t="s">
        <v>39</v>
      </c>
      <c r="E236" s="37" t="s">
        <v>590</v>
      </c>
      <c r="F236" s="37" t="s">
        <v>87</v>
      </c>
      <c r="G236" s="45" t="s">
        <v>1144</v>
      </c>
      <c r="H236" s="25" t="s">
        <v>160</v>
      </c>
      <c r="I236" s="21">
        <v>45566</v>
      </c>
      <c r="J236" s="21">
        <v>45626</v>
      </c>
      <c r="K236" s="24" t="s">
        <v>1145</v>
      </c>
      <c r="L236" s="21"/>
      <c r="M236" s="40">
        <v>0</v>
      </c>
      <c r="N236" s="40"/>
      <c r="O236" s="40">
        <v>0</v>
      </c>
      <c r="P236" s="40"/>
      <c r="Q236" s="40">
        <v>0</v>
      </c>
      <c r="R236" s="40"/>
      <c r="S236" s="40">
        <v>0</v>
      </c>
      <c r="T236" s="40"/>
      <c r="U236" s="40" t="s">
        <v>706</v>
      </c>
      <c r="V236" s="25" t="s">
        <v>157</v>
      </c>
      <c r="W236" s="25" t="s">
        <v>183</v>
      </c>
      <c r="X236" s="20" t="s">
        <v>3</v>
      </c>
      <c r="Y236" s="20" t="s">
        <v>3</v>
      </c>
      <c r="Z236" s="25" t="s">
        <v>70</v>
      </c>
      <c r="AA236" s="25" t="s">
        <v>133</v>
      </c>
      <c r="AB236" s="20" t="s">
        <v>250</v>
      </c>
      <c r="AC236" t="str">
        <f>VLOOKUP(Tabla32[[#This Row],[Perspectiva]],Datos!$F$1:$G$4,2,FALSE)</f>
        <v>DO</v>
      </c>
      <c r="AD236" t="str">
        <f>VLOOKUP(Tabla32[[#This Row],[Objetivo Estratégico ]],Datos!$M$1:$N$23,2,FALSE)</f>
        <v>Objetivo7</v>
      </c>
      <c r="AE236" t="e">
        <f>VLOOKUP(Tabla32[[#This Row],[Iniciativa estratégica]],Datos!$O$1:$P$23,2,FALSE)</f>
        <v>#N/A</v>
      </c>
    </row>
    <row r="237" spans="1:31" ht="42.75">
      <c r="A237" s="31" t="s">
        <v>1146</v>
      </c>
      <c r="B237" s="36" t="s">
        <v>168</v>
      </c>
      <c r="C237" s="20" t="s">
        <v>17</v>
      </c>
      <c r="D237" s="20" t="s">
        <v>39</v>
      </c>
      <c r="E237" s="37" t="s">
        <v>590</v>
      </c>
      <c r="F237" s="37" t="s">
        <v>87</v>
      </c>
      <c r="G237" s="45" t="s">
        <v>1147</v>
      </c>
      <c r="H237" s="25" t="s">
        <v>160</v>
      </c>
      <c r="I237" s="21">
        <v>45566</v>
      </c>
      <c r="J237" s="21">
        <v>45626</v>
      </c>
      <c r="K237" s="24" t="s">
        <v>1148</v>
      </c>
      <c r="L237" s="21"/>
      <c r="M237" s="40">
        <v>0</v>
      </c>
      <c r="N237" s="40"/>
      <c r="O237" s="40">
        <v>0</v>
      </c>
      <c r="P237" s="40"/>
      <c r="Q237" s="40">
        <v>0</v>
      </c>
      <c r="R237" s="40"/>
      <c r="S237" s="40">
        <v>0</v>
      </c>
      <c r="T237" s="40"/>
      <c r="U237" s="40" t="s">
        <v>706</v>
      </c>
      <c r="V237" s="25" t="s">
        <v>157</v>
      </c>
      <c r="W237" s="25" t="s">
        <v>183</v>
      </c>
      <c r="X237" s="20" t="s">
        <v>3</v>
      </c>
      <c r="Y237" s="20" t="s">
        <v>3</v>
      </c>
      <c r="Z237" s="25" t="s">
        <v>70</v>
      </c>
      <c r="AA237" s="25" t="s">
        <v>133</v>
      </c>
      <c r="AB237" s="20" t="s">
        <v>250</v>
      </c>
      <c r="AC237" t="str">
        <f>VLOOKUP(Tabla32[[#This Row],[Perspectiva]],Datos!$F$1:$G$4,2,FALSE)</f>
        <v>DO</v>
      </c>
      <c r="AD237" t="str">
        <f>VLOOKUP(Tabla32[[#This Row],[Objetivo Estratégico ]],Datos!$M$1:$N$23,2,FALSE)</f>
        <v>Objetivo7</v>
      </c>
      <c r="AE237" t="e">
        <f>VLOOKUP(Tabla32[[#This Row],[Iniciativa estratégica]],Datos!$O$1:$P$23,2,FALSE)</f>
        <v>#N/A</v>
      </c>
    </row>
    <row r="238" spans="1:31" ht="43.5">
      <c r="A238" s="31" t="s">
        <v>1149</v>
      </c>
      <c r="B238" s="36" t="s">
        <v>168</v>
      </c>
      <c r="C238" s="20" t="s">
        <v>17</v>
      </c>
      <c r="D238" s="20" t="s">
        <v>39</v>
      </c>
      <c r="E238" s="37" t="s">
        <v>590</v>
      </c>
      <c r="F238" s="37" t="s">
        <v>87</v>
      </c>
      <c r="G238" s="44" t="s">
        <v>1150</v>
      </c>
      <c r="H238" s="25" t="s">
        <v>160</v>
      </c>
      <c r="I238" s="21">
        <v>45566</v>
      </c>
      <c r="J238" s="21">
        <v>45596</v>
      </c>
      <c r="K238" s="24" t="s">
        <v>1151</v>
      </c>
      <c r="L238" s="21"/>
      <c r="M238" s="40">
        <v>0</v>
      </c>
      <c r="N238" s="40"/>
      <c r="O238" s="40">
        <v>0</v>
      </c>
      <c r="P238" s="40"/>
      <c r="Q238" s="40">
        <v>0</v>
      </c>
      <c r="R238" s="40"/>
      <c r="S238" s="40">
        <v>0</v>
      </c>
      <c r="T238" s="40"/>
      <c r="U238" s="40" t="s">
        <v>706</v>
      </c>
      <c r="V238" s="25" t="s">
        <v>157</v>
      </c>
      <c r="W238" s="25" t="s">
        <v>183</v>
      </c>
      <c r="X238" s="20" t="s">
        <v>3</v>
      </c>
      <c r="Y238" s="20" t="s">
        <v>3</v>
      </c>
      <c r="Z238" s="25" t="s">
        <v>70</v>
      </c>
      <c r="AA238" s="25" t="s">
        <v>133</v>
      </c>
      <c r="AB238" s="20" t="s">
        <v>250</v>
      </c>
      <c r="AC238" t="str">
        <f>VLOOKUP(Tabla32[[#This Row],[Perspectiva]],Datos!$F$1:$G$4,2,FALSE)</f>
        <v>DO</v>
      </c>
      <c r="AD238" t="str">
        <f>VLOOKUP(Tabla32[[#This Row],[Objetivo Estratégico ]],Datos!$M$1:$N$23,2,FALSE)</f>
        <v>Objetivo7</v>
      </c>
      <c r="AE238" t="e">
        <f>VLOOKUP(Tabla32[[#This Row],[Iniciativa estratégica]],Datos!$O$1:$P$23,2,FALSE)</f>
        <v>#N/A</v>
      </c>
    </row>
    <row r="239" spans="1:31" ht="42.75">
      <c r="A239" s="31" t="s">
        <v>1152</v>
      </c>
      <c r="B239" s="36" t="s">
        <v>168</v>
      </c>
      <c r="C239" s="20" t="s">
        <v>17</v>
      </c>
      <c r="D239" s="20" t="s">
        <v>39</v>
      </c>
      <c r="E239" s="37" t="s">
        <v>590</v>
      </c>
      <c r="F239" s="37" t="s">
        <v>87</v>
      </c>
      <c r="G239" s="45" t="s">
        <v>1153</v>
      </c>
      <c r="H239" s="25" t="s">
        <v>160</v>
      </c>
      <c r="I239" s="21">
        <v>45566</v>
      </c>
      <c r="J239" s="21">
        <v>45657</v>
      </c>
      <c r="K239" s="24" t="s">
        <v>1154</v>
      </c>
      <c r="L239" s="21"/>
      <c r="M239" s="40">
        <v>0</v>
      </c>
      <c r="N239" s="40"/>
      <c r="O239" s="40">
        <v>0</v>
      </c>
      <c r="P239" s="40"/>
      <c r="Q239" s="40">
        <v>0</v>
      </c>
      <c r="R239" s="40"/>
      <c r="S239" s="40">
        <v>0</v>
      </c>
      <c r="T239" s="40"/>
      <c r="U239" s="40" t="s">
        <v>706</v>
      </c>
      <c r="V239" s="25" t="s">
        <v>157</v>
      </c>
      <c r="W239" s="25" t="s">
        <v>183</v>
      </c>
      <c r="X239" s="20" t="s">
        <v>3</v>
      </c>
      <c r="Y239" s="20" t="s">
        <v>3</v>
      </c>
      <c r="Z239" s="25" t="s">
        <v>70</v>
      </c>
      <c r="AA239" s="25" t="s">
        <v>133</v>
      </c>
      <c r="AB239" s="20" t="s">
        <v>250</v>
      </c>
      <c r="AC239" t="str">
        <f>VLOOKUP(Tabla32[[#This Row],[Perspectiva]],Datos!$F$1:$G$4,2,FALSE)</f>
        <v>DO</v>
      </c>
      <c r="AD239" t="str">
        <f>VLOOKUP(Tabla32[[#This Row],[Objetivo Estratégico ]],Datos!$M$1:$N$23,2,FALSE)</f>
        <v>Objetivo7</v>
      </c>
      <c r="AE239" t="e">
        <f>VLOOKUP(Tabla32[[#This Row],[Iniciativa estratégica]],Datos!$O$1:$P$23,2,FALSE)</f>
        <v>#N/A</v>
      </c>
    </row>
    <row r="240" spans="1:31" ht="42.75">
      <c r="A240" s="31" t="s">
        <v>1155</v>
      </c>
      <c r="B240" s="36" t="s">
        <v>168</v>
      </c>
      <c r="C240" s="20" t="s">
        <v>17</v>
      </c>
      <c r="D240" s="20" t="s">
        <v>39</v>
      </c>
      <c r="E240" s="37" t="s">
        <v>590</v>
      </c>
      <c r="F240" s="37" t="s">
        <v>87</v>
      </c>
      <c r="G240" s="45" t="s">
        <v>1156</v>
      </c>
      <c r="H240" s="25" t="s">
        <v>160</v>
      </c>
      <c r="I240" s="21">
        <v>45566</v>
      </c>
      <c r="J240" s="21">
        <v>45626</v>
      </c>
      <c r="K240" s="24" t="s">
        <v>1157</v>
      </c>
      <c r="L240" s="21"/>
      <c r="M240" s="40">
        <v>0</v>
      </c>
      <c r="N240" s="40"/>
      <c r="O240" s="40">
        <v>0</v>
      </c>
      <c r="P240" s="40"/>
      <c r="Q240" s="40">
        <v>0</v>
      </c>
      <c r="R240" s="40"/>
      <c r="S240" s="40">
        <v>0</v>
      </c>
      <c r="T240" s="40"/>
      <c r="U240" s="40" t="s">
        <v>706</v>
      </c>
      <c r="V240" s="25" t="s">
        <v>157</v>
      </c>
      <c r="W240" s="25" t="s">
        <v>183</v>
      </c>
      <c r="X240" s="20" t="s">
        <v>3</v>
      </c>
      <c r="Y240" s="20" t="s">
        <v>3</v>
      </c>
      <c r="Z240" s="25" t="s">
        <v>70</v>
      </c>
      <c r="AA240" s="25" t="s">
        <v>133</v>
      </c>
      <c r="AB240" s="20" t="s">
        <v>250</v>
      </c>
      <c r="AC240" t="str">
        <f>VLOOKUP(Tabla32[[#This Row],[Perspectiva]],Datos!$F$1:$G$4,2,FALSE)</f>
        <v>DO</v>
      </c>
      <c r="AD240" t="str">
        <f>VLOOKUP(Tabla32[[#This Row],[Objetivo Estratégico ]],Datos!$M$1:$N$23,2,FALSE)</f>
        <v>Objetivo7</v>
      </c>
      <c r="AE240" t="e">
        <f>VLOOKUP(Tabla32[[#This Row],[Iniciativa estratégica]],Datos!$O$1:$P$23,2,FALSE)</f>
        <v>#N/A</v>
      </c>
    </row>
    <row r="241" spans="1:31" ht="56.25" customHeight="1">
      <c r="A241" s="31" t="s">
        <v>1158</v>
      </c>
      <c r="B241" s="36" t="s">
        <v>168</v>
      </c>
      <c r="C241" s="20" t="s">
        <v>17</v>
      </c>
      <c r="D241" s="20" t="s">
        <v>39</v>
      </c>
      <c r="E241" s="37" t="s">
        <v>590</v>
      </c>
      <c r="F241" s="37" t="s">
        <v>87</v>
      </c>
      <c r="G241" s="45" t="s">
        <v>1159</v>
      </c>
      <c r="H241" s="25" t="s">
        <v>160</v>
      </c>
      <c r="I241" s="21">
        <v>45566</v>
      </c>
      <c r="J241" s="21">
        <v>45657</v>
      </c>
      <c r="K241" s="24" t="s">
        <v>1134</v>
      </c>
      <c r="L241" s="21"/>
      <c r="M241" s="40">
        <v>0</v>
      </c>
      <c r="N241" s="40"/>
      <c r="O241" s="40">
        <v>0</v>
      </c>
      <c r="P241" s="40"/>
      <c r="Q241" s="40">
        <v>0</v>
      </c>
      <c r="R241" s="40"/>
      <c r="S241" s="40">
        <v>0</v>
      </c>
      <c r="T241" s="40"/>
      <c r="U241" s="40" t="s">
        <v>706</v>
      </c>
      <c r="V241" s="25" t="s">
        <v>157</v>
      </c>
      <c r="W241" s="25" t="s">
        <v>183</v>
      </c>
      <c r="X241" s="20" t="s">
        <v>3</v>
      </c>
      <c r="Y241" s="20" t="s">
        <v>3</v>
      </c>
      <c r="Z241" s="25" t="s">
        <v>70</v>
      </c>
      <c r="AA241" s="25" t="s">
        <v>133</v>
      </c>
      <c r="AB241" s="20" t="s">
        <v>250</v>
      </c>
      <c r="AC241" t="str">
        <f>VLOOKUP(Tabla32[[#This Row],[Perspectiva]],Datos!$F$1:$G$4,2,FALSE)</f>
        <v>DO</v>
      </c>
      <c r="AD241" t="str">
        <f>VLOOKUP(Tabla32[[#This Row],[Objetivo Estratégico ]],Datos!$M$1:$N$23,2,FALSE)</f>
        <v>Objetivo7</v>
      </c>
      <c r="AE241" t="e">
        <f>VLOOKUP(Tabla32[[#This Row],[Iniciativa estratégica]],Datos!$O$1:$P$23,2,FALSE)</f>
        <v>#N/A</v>
      </c>
    </row>
    <row r="242" spans="1:31" ht="56.25" customHeight="1">
      <c r="A242" s="31" t="s">
        <v>1160</v>
      </c>
      <c r="B242" s="36" t="s">
        <v>168</v>
      </c>
      <c r="C242" s="20" t="s">
        <v>17</v>
      </c>
      <c r="D242" s="20" t="s">
        <v>39</v>
      </c>
      <c r="E242" s="37" t="s">
        <v>590</v>
      </c>
      <c r="F242" s="37" t="s">
        <v>87</v>
      </c>
      <c r="G242" s="45" t="s">
        <v>1161</v>
      </c>
      <c r="H242" s="25" t="s">
        <v>160</v>
      </c>
      <c r="I242" s="21">
        <v>45566</v>
      </c>
      <c r="J242" s="21">
        <v>45657</v>
      </c>
      <c r="K242" s="24" t="s">
        <v>1137</v>
      </c>
      <c r="L242" s="21"/>
      <c r="M242" s="40">
        <v>0</v>
      </c>
      <c r="N242" s="40"/>
      <c r="O242" s="40">
        <v>0</v>
      </c>
      <c r="P242" s="40"/>
      <c r="Q242" s="40">
        <v>0</v>
      </c>
      <c r="R242" s="40"/>
      <c r="S242" s="40">
        <v>0</v>
      </c>
      <c r="T242" s="40"/>
      <c r="U242" s="40" t="s">
        <v>706</v>
      </c>
      <c r="V242" s="25" t="s">
        <v>157</v>
      </c>
      <c r="W242" s="25" t="s">
        <v>183</v>
      </c>
      <c r="X242" s="20" t="s">
        <v>3</v>
      </c>
      <c r="Y242" s="20" t="s">
        <v>3</v>
      </c>
      <c r="Z242" s="25" t="s">
        <v>70</v>
      </c>
      <c r="AA242" s="25" t="s">
        <v>133</v>
      </c>
      <c r="AB242" s="20" t="s">
        <v>250</v>
      </c>
      <c r="AC242" t="str">
        <f>VLOOKUP(Tabla32[[#This Row],[Perspectiva]],Datos!$F$1:$G$4,2,FALSE)</f>
        <v>DO</v>
      </c>
      <c r="AD242" t="str">
        <f>VLOOKUP(Tabla32[[#This Row],[Objetivo Estratégico ]],Datos!$M$1:$N$23,2,FALSE)</f>
        <v>Objetivo7</v>
      </c>
      <c r="AE242" t="e">
        <f>VLOOKUP(Tabla32[[#This Row],[Iniciativa estratégica]],Datos!$O$1:$P$23,2,FALSE)</f>
        <v>#N/A</v>
      </c>
    </row>
    <row r="243" spans="1:31" ht="57">
      <c r="A243" s="31" t="s">
        <v>1162</v>
      </c>
      <c r="B243" s="36" t="s">
        <v>168</v>
      </c>
      <c r="C243" s="20" t="s">
        <v>17</v>
      </c>
      <c r="D243" s="20" t="s">
        <v>39</v>
      </c>
      <c r="E243" s="37" t="s">
        <v>590</v>
      </c>
      <c r="F243" s="37" t="s">
        <v>87</v>
      </c>
      <c r="G243" s="18" t="s">
        <v>1163</v>
      </c>
      <c r="H243" s="25" t="s">
        <v>160</v>
      </c>
      <c r="I243" s="21">
        <v>45292</v>
      </c>
      <c r="J243" s="21">
        <v>45382</v>
      </c>
      <c r="K243" s="24" t="s">
        <v>1164</v>
      </c>
      <c r="L243" s="21"/>
      <c r="M243" s="40">
        <v>1</v>
      </c>
      <c r="N243" s="40"/>
      <c r="O243" s="40">
        <v>0</v>
      </c>
      <c r="P243" s="40"/>
      <c r="Q243" s="40">
        <v>0</v>
      </c>
      <c r="R243" s="40"/>
      <c r="S243" s="40">
        <v>0</v>
      </c>
      <c r="T243" s="40"/>
      <c r="U243" s="40" t="s">
        <v>659</v>
      </c>
      <c r="V243" s="25" t="s">
        <v>148</v>
      </c>
      <c r="W243" s="25" t="s">
        <v>183</v>
      </c>
      <c r="X243" s="25" t="s">
        <v>184</v>
      </c>
      <c r="Y243" s="25"/>
      <c r="Z243" s="25" t="s">
        <v>75</v>
      </c>
      <c r="AA243" s="25" t="s">
        <v>128</v>
      </c>
      <c r="AB243" s="20" t="s">
        <v>250</v>
      </c>
      <c r="AC243" t="str">
        <f>VLOOKUP(Tabla32[[#This Row],[Perspectiva]],Datos!$F$1:$G$4,2,FALSE)</f>
        <v>DO</v>
      </c>
      <c r="AD243" t="str">
        <f>VLOOKUP(Tabla32[[#This Row],[Objetivo Estratégico ]],Datos!$M$1:$N$23,2,FALSE)</f>
        <v>Objetivo7</v>
      </c>
      <c r="AE243" t="e">
        <f>VLOOKUP(Tabla32[[#This Row],[Iniciativa estratégica]],Datos!$O$1:$P$23,2,FALSE)</f>
        <v>#N/A</v>
      </c>
    </row>
    <row r="244" spans="1:31" ht="57">
      <c r="A244" s="31" t="s">
        <v>1165</v>
      </c>
      <c r="B244" s="36" t="s">
        <v>168</v>
      </c>
      <c r="C244" s="20" t="s">
        <v>17</v>
      </c>
      <c r="D244" s="20" t="s">
        <v>39</v>
      </c>
      <c r="E244" s="37" t="s">
        <v>590</v>
      </c>
      <c r="F244" s="37" t="s">
        <v>87</v>
      </c>
      <c r="G244" s="18" t="s">
        <v>1166</v>
      </c>
      <c r="H244" s="25" t="s">
        <v>160</v>
      </c>
      <c r="I244" s="21">
        <v>45383</v>
      </c>
      <c r="J244" s="21">
        <v>45473</v>
      </c>
      <c r="K244" s="24" t="s">
        <v>1167</v>
      </c>
      <c r="L244" s="21"/>
      <c r="M244" s="40">
        <v>0</v>
      </c>
      <c r="N244" s="40"/>
      <c r="O244" s="40">
        <v>0.33</v>
      </c>
      <c r="P244" s="40"/>
      <c r="Q244" s="40">
        <v>0.33</v>
      </c>
      <c r="R244" s="40"/>
      <c r="S244" s="40">
        <v>0.33</v>
      </c>
      <c r="T244" s="40"/>
      <c r="U244" s="40" t="s">
        <v>659</v>
      </c>
      <c r="V244" s="25" t="s">
        <v>148</v>
      </c>
      <c r="W244" s="25" t="s">
        <v>183</v>
      </c>
      <c r="X244" s="25" t="s">
        <v>184</v>
      </c>
      <c r="Y244" s="25"/>
      <c r="Z244" s="25" t="s">
        <v>75</v>
      </c>
      <c r="AA244" s="25" t="s">
        <v>128</v>
      </c>
      <c r="AB244" s="20" t="s">
        <v>250</v>
      </c>
      <c r="AC244" t="str">
        <f>VLOOKUP(Tabla32[[#This Row],[Perspectiva]],Datos!$F$1:$G$4,2,FALSE)</f>
        <v>DO</v>
      </c>
      <c r="AD244" t="str">
        <f>VLOOKUP(Tabla32[[#This Row],[Objetivo Estratégico ]],Datos!$M$1:$N$23,2,FALSE)</f>
        <v>Objetivo7</v>
      </c>
      <c r="AE244" t="e">
        <f>VLOOKUP(Tabla32[[#This Row],[Iniciativa estratégica]],Datos!$O$1:$P$23,2,FALSE)</f>
        <v>#N/A</v>
      </c>
    </row>
    <row r="245" spans="1:31" ht="42.75">
      <c r="A245" s="31" t="s">
        <v>1168</v>
      </c>
      <c r="B245" s="36" t="s">
        <v>168</v>
      </c>
      <c r="C245" s="20" t="s">
        <v>17</v>
      </c>
      <c r="D245" s="20" t="s">
        <v>39</v>
      </c>
      <c r="E245" s="37" t="s">
        <v>590</v>
      </c>
      <c r="F245" s="37" t="s">
        <v>87</v>
      </c>
      <c r="G245" s="45" t="s">
        <v>1169</v>
      </c>
      <c r="H245" s="25" t="s">
        <v>160</v>
      </c>
      <c r="I245" s="21">
        <v>45474</v>
      </c>
      <c r="J245" s="21">
        <v>45565</v>
      </c>
      <c r="K245" s="24" t="s">
        <v>1167</v>
      </c>
      <c r="L245" s="21"/>
      <c r="M245" s="40">
        <v>0</v>
      </c>
      <c r="N245" s="40"/>
      <c r="O245" s="40">
        <v>0</v>
      </c>
      <c r="P245" s="40"/>
      <c r="Q245" s="40">
        <v>0</v>
      </c>
      <c r="R245" s="40"/>
      <c r="S245" s="40">
        <v>0</v>
      </c>
      <c r="T245" s="40"/>
      <c r="U245" s="40" t="s">
        <v>706</v>
      </c>
      <c r="V245" s="25" t="s">
        <v>148</v>
      </c>
      <c r="W245" s="25" t="s">
        <v>183</v>
      </c>
      <c r="X245" s="25" t="s">
        <v>184</v>
      </c>
      <c r="Y245" s="25"/>
      <c r="Z245" s="25" t="s">
        <v>75</v>
      </c>
      <c r="AA245" s="25" t="s">
        <v>128</v>
      </c>
      <c r="AB245" s="20" t="s">
        <v>250</v>
      </c>
      <c r="AC245" t="str">
        <f>VLOOKUP(Tabla32[[#This Row],[Perspectiva]],Datos!$F$1:$G$4,2,FALSE)</f>
        <v>DO</v>
      </c>
      <c r="AD245" t="str">
        <f>VLOOKUP(Tabla32[[#This Row],[Objetivo Estratégico ]],Datos!$M$1:$N$23,2,FALSE)</f>
        <v>Objetivo7</v>
      </c>
      <c r="AE245" t="e">
        <f>VLOOKUP(Tabla32[[#This Row],[Iniciativa estratégica]],Datos!$O$1:$P$23,2,FALSE)</f>
        <v>#N/A</v>
      </c>
    </row>
    <row r="246" spans="1:31" ht="42.75">
      <c r="A246" s="31" t="s">
        <v>1170</v>
      </c>
      <c r="B246" s="36" t="s">
        <v>168</v>
      </c>
      <c r="C246" s="20" t="s">
        <v>17</v>
      </c>
      <c r="D246" s="20" t="s">
        <v>39</v>
      </c>
      <c r="E246" s="37" t="s">
        <v>590</v>
      </c>
      <c r="F246" s="37" t="s">
        <v>87</v>
      </c>
      <c r="G246" s="45" t="s">
        <v>1171</v>
      </c>
      <c r="H246" s="25" t="s">
        <v>160</v>
      </c>
      <c r="I246" s="21">
        <v>45566</v>
      </c>
      <c r="J246" s="21">
        <v>45657</v>
      </c>
      <c r="K246" s="24" t="s">
        <v>1167</v>
      </c>
      <c r="L246" s="21"/>
      <c r="M246" s="40">
        <v>0</v>
      </c>
      <c r="N246" s="40"/>
      <c r="O246" s="40">
        <v>0</v>
      </c>
      <c r="P246" s="40"/>
      <c r="Q246" s="40">
        <v>0</v>
      </c>
      <c r="R246" s="40"/>
      <c r="S246" s="40">
        <v>0</v>
      </c>
      <c r="T246" s="40"/>
      <c r="U246" s="40" t="s">
        <v>706</v>
      </c>
      <c r="V246" s="25" t="s">
        <v>148</v>
      </c>
      <c r="W246" s="25" t="s">
        <v>183</v>
      </c>
      <c r="X246" s="25" t="s">
        <v>184</v>
      </c>
      <c r="Y246" s="25"/>
      <c r="Z246" s="25" t="s">
        <v>75</v>
      </c>
      <c r="AA246" s="25" t="s">
        <v>128</v>
      </c>
      <c r="AB246" s="20" t="s">
        <v>250</v>
      </c>
      <c r="AC246" t="str">
        <f>VLOOKUP(Tabla32[[#This Row],[Perspectiva]],Datos!$F$1:$G$4,2,FALSE)</f>
        <v>DO</v>
      </c>
      <c r="AD246" t="str">
        <f>VLOOKUP(Tabla32[[#This Row],[Objetivo Estratégico ]],Datos!$M$1:$N$23,2,FALSE)</f>
        <v>Objetivo7</v>
      </c>
      <c r="AE246" t="e">
        <f>VLOOKUP(Tabla32[[#This Row],[Iniciativa estratégica]],Datos!$O$1:$P$23,2,FALSE)</f>
        <v>#N/A</v>
      </c>
    </row>
    <row r="247" spans="1:31" ht="71.25">
      <c r="A247" s="31" t="s">
        <v>1172</v>
      </c>
      <c r="B247" s="36" t="s">
        <v>168</v>
      </c>
      <c r="C247" s="20" t="s">
        <v>17</v>
      </c>
      <c r="D247" s="20" t="s">
        <v>39</v>
      </c>
      <c r="E247" s="37" t="s">
        <v>590</v>
      </c>
      <c r="F247" s="37" t="s">
        <v>87</v>
      </c>
      <c r="G247" s="18" t="s">
        <v>1173</v>
      </c>
      <c r="H247" s="25" t="s">
        <v>160</v>
      </c>
      <c r="I247" s="21">
        <v>45323</v>
      </c>
      <c r="J247" s="21">
        <v>45473</v>
      </c>
      <c r="K247" s="19" t="s">
        <v>1174</v>
      </c>
      <c r="L247" s="21"/>
      <c r="M247" s="40">
        <v>0</v>
      </c>
      <c r="N247" s="40"/>
      <c r="O247" s="40">
        <v>1</v>
      </c>
      <c r="P247" s="40"/>
      <c r="Q247" s="40">
        <v>0</v>
      </c>
      <c r="R247" s="40"/>
      <c r="S247" s="40">
        <v>0</v>
      </c>
      <c r="T247" s="40"/>
      <c r="U247" s="40" t="s">
        <v>659</v>
      </c>
      <c r="V247" s="25" t="s">
        <v>148</v>
      </c>
      <c r="W247" s="25" t="s">
        <v>183</v>
      </c>
      <c r="X247" s="20" t="s">
        <v>3</v>
      </c>
      <c r="Y247" s="20" t="s">
        <v>3</v>
      </c>
      <c r="Z247" s="25" t="s">
        <v>70</v>
      </c>
      <c r="AA247" s="25" t="s">
        <v>128</v>
      </c>
      <c r="AB247" s="20" t="s">
        <v>250</v>
      </c>
      <c r="AC247" t="str">
        <f>VLOOKUP(Tabla32[[#This Row],[Perspectiva]],Datos!$F$1:$G$4,2,FALSE)</f>
        <v>DO</v>
      </c>
      <c r="AD247" t="str">
        <f>VLOOKUP(Tabla32[[#This Row],[Objetivo Estratégico ]],Datos!$M$1:$N$23,2,FALSE)</f>
        <v>Objetivo7</v>
      </c>
      <c r="AE247" t="e">
        <f>VLOOKUP(Tabla32[[#This Row],[Iniciativa estratégica]],Datos!$O$1:$P$23,2,FALSE)</f>
        <v>#N/A</v>
      </c>
    </row>
    <row r="248" spans="1:31" ht="57">
      <c r="A248" s="31" t="s">
        <v>1175</v>
      </c>
      <c r="B248" s="36" t="s">
        <v>168</v>
      </c>
      <c r="C248" s="20" t="s">
        <v>17</v>
      </c>
      <c r="D248" s="20" t="s">
        <v>39</v>
      </c>
      <c r="E248" s="37" t="s">
        <v>590</v>
      </c>
      <c r="F248" s="37" t="s">
        <v>87</v>
      </c>
      <c r="G248" s="26" t="s">
        <v>1176</v>
      </c>
      <c r="H248" s="25" t="s">
        <v>160</v>
      </c>
      <c r="I248" s="21">
        <v>45474</v>
      </c>
      <c r="J248" s="21">
        <v>45565</v>
      </c>
      <c r="K248" s="19" t="s">
        <v>1177</v>
      </c>
      <c r="L248" s="21"/>
      <c r="M248" s="40">
        <v>0</v>
      </c>
      <c r="N248" s="40"/>
      <c r="O248" s="40">
        <v>0</v>
      </c>
      <c r="P248" s="40"/>
      <c r="Q248" s="40">
        <v>0.5</v>
      </c>
      <c r="R248" s="40"/>
      <c r="S248" s="40">
        <v>1</v>
      </c>
      <c r="T248" s="40"/>
      <c r="U248" s="40" t="s">
        <v>659</v>
      </c>
      <c r="V248" s="25" t="s">
        <v>148</v>
      </c>
      <c r="W248" s="25" t="s">
        <v>183</v>
      </c>
      <c r="X248" s="20" t="s">
        <v>3</v>
      </c>
      <c r="Y248" s="20" t="s">
        <v>3</v>
      </c>
      <c r="Z248" s="25" t="s">
        <v>70</v>
      </c>
      <c r="AA248" s="25" t="s">
        <v>138</v>
      </c>
      <c r="AB248" s="25" t="s">
        <v>134</v>
      </c>
      <c r="AC248" t="str">
        <f>VLOOKUP(Tabla32[[#This Row],[Perspectiva]],Datos!$F$1:$G$4,2,FALSE)</f>
        <v>DO</v>
      </c>
      <c r="AD248" t="str">
        <f>VLOOKUP(Tabla32[[#This Row],[Objetivo Estratégico ]],Datos!$M$1:$N$23,2,FALSE)</f>
        <v>Objetivo7</v>
      </c>
      <c r="AE248" t="e">
        <f>VLOOKUP(Tabla32[[#This Row],[Iniciativa estratégica]],Datos!$O$1:$P$23,2,FALSE)</f>
        <v>#N/A</v>
      </c>
    </row>
    <row r="249" spans="1:31" ht="42.75">
      <c r="A249" s="31" t="s">
        <v>1178</v>
      </c>
      <c r="B249" s="36" t="s">
        <v>168</v>
      </c>
      <c r="C249" s="20" t="s">
        <v>17</v>
      </c>
      <c r="D249" s="20" t="s">
        <v>39</v>
      </c>
      <c r="E249" s="37" t="s">
        <v>590</v>
      </c>
      <c r="F249" s="37" t="s">
        <v>87</v>
      </c>
      <c r="G249" s="46" t="s">
        <v>1179</v>
      </c>
      <c r="H249" s="25" t="s">
        <v>160</v>
      </c>
      <c r="I249" s="21">
        <v>45566</v>
      </c>
      <c r="J249" s="21">
        <v>45657</v>
      </c>
      <c r="K249" s="19" t="s">
        <v>1177</v>
      </c>
      <c r="L249" s="21"/>
      <c r="M249" s="40">
        <v>0</v>
      </c>
      <c r="N249" s="40"/>
      <c r="O249" s="40">
        <v>0</v>
      </c>
      <c r="P249" s="40"/>
      <c r="Q249" s="40">
        <v>0</v>
      </c>
      <c r="R249" s="40"/>
      <c r="S249" s="40">
        <v>0</v>
      </c>
      <c r="T249" s="40"/>
      <c r="U249" s="40" t="s">
        <v>706</v>
      </c>
      <c r="V249" s="25" t="s">
        <v>148</v>
      </c>
      <c r="W249" s="25" t="s">
        <v>183</v>
      </c>
      <c r="X249" s="20" t="s">
        <v>3</v>
      </c>
      <c r="Y249" s="20" t="s">
        <v>3</v>
      </c>
      <c r="Z249" s="25" t="s">
        <v>70</v>
      </c>
      <c r="AA249" s="25" t="s">
        <v>138</v>
      </c>
      <c r="AB249" s="25" t="s">
        <v>134</v>
      </c>
      <c r="AC249" t="str">
        <f>VLOOKUP(Tabla32[[#This Row],[Perspectiva]],Datos!$F$1:$G$4,2,FALSE)</f>
        <v>DO</v>
      </c>
      <c r="AD249" t="str">
        <f>VLOOKUP(Tabla32[[#This Row],[Objetivo Estratégico ]],Datos!$M$1:$N$23,2,FALSE)</f>
        <v>Objetivo7</v>
      </c>
      <c r="AE249" t="e">
        <f>VLOOKUP(Tabla32[[#This Row],[Iniciativa estratégica]],Datos!$O$1:$P$23,2,FALSE)</f>
        <v>#N/A</v>
      </c>
    </row>
    <row r="250" spans="1:31" ht="57" hidden="1">
      <c r="A250" s="31" t="s">
        <v>1180</v>
      </c>
      <c r="B250" s="15" t="s">
        <v>94</v>
      </c>
      <c r="C250" s="20" t="s">
        <v>17</v>
      </c>
      <c r="D250" s="20" t="s">
        <v>39</v>
      </c>
      <c r="E250" s="20" t="s">
        <v>590</v>
      </c>
      <c r="F250" s="20" t="s">
        <v>87</v>
      </c>
      <c r="G250" s="24" t="s">
        <v>522</v>
      </c>
      <c r="H250" s="25" t="s">
        <v>163</v>
      </c>
      <c r="I250" s="21">
        <v>45292</v>
      </c>
      <c r="J250" s="21">
        <v>45657</v>
      </c>
      <c r="K250" s="24" t="s">
        <v>523</v>
      </c>
      <c r="L250" s="21"/>
      <c r="M250" s="42">
        <v>0.25</v>
      </c>
      <c r="N250" s="42"/>
      <c r="O250" s="42">
        <v>0.5</v>
      </c>
      <c r="P250" s="42"/>
      <c r="Q250" s="42">
        <v>0.75</v>
      </c>
      <c r="R250" s="42"/>
      <c r="S250" s="42">
        <v>1</v>
      </c>
      <c r="T250" s="42"/>
      <c r="U250" s="42" t="s">
        <v>634</v>
      </c>
      <c r="V250" s="20" t="s">
        <v>157</v>
      </c>
      <c r="W250" s="20" t="s">
        <v>176</v>
      </c>
      <c r="X250" s="20" t="s">
        <v>176</v>
      </c>
      <c r="Y250" s="20" t="s">
        <v>176</v>
      </c>
      <c r="Z250" s="20" t="s">
        <v>11</v>
      </c>
      <c r="AA250" s="20" t="s">
        <v>133</v>
      </c>
      <c r="AB250" s="20" t="s">
        <v>250</v>
      </c>
      <c r="AC250" t="str">
        <f>VLOOKUP(Tabla32[[#This Row],[Perspectiva]],Datos!$F$1:$G$4,2,FALSE)</f>
        <v>DO</v>
      </c>
      <c r="AD250" t="str">
        <f>VLOOKUP(Tabla32[[#This Row],[Objetivo Estratégico ]],Datos!$M$1:$N$23,2,FALSE)</f>
        <v>Objetivo7</v>
      </c>
      <c r="AE250" t="e">
        <f>VLOOKUP(Tabla32[[#This Row],[Iniciativa estratégica]],Datos!$O$1:$P$23,2,FALSE)</f>
        <v>#N/A</v>
      </c>
    </row>
    <row r="251" spans="1:31" ht="71.25" hidden="1">
      <c r="A251" s="31" t="s">
        <v>1181</v>
      </c>
      <c r="B251" s="15" t="s">
        <v>94</v>
      </c>
      <c r="C251" s="20" t="s">
        <v>17</v>
      </c>
      <c r="D251" s="20" t="s">
        <v>39</v>
      </c>
      <c r="E251" s="20" t="s">
        <v>590</v>
      </c>
      <c r="F251" s="20" t="s">
        <v>87</v>
      </c>
      <c r="G251" s="24" t="s">
        <v>525</v>
      </c>
      <c r="H251" s="25" t="s">
        <v>163</v>
      </c>
      <c r="I251" s="21">
        <v>45292</v>
      </c>
      <c r="J251" s="21">
        <v>45473</v>
      </c>
      <c r="K251" s="24" t="s">
        <v>526</v>
      </c>
      <c r="L251" s="21"/>
      <c r="M251" s="40">
        <v>0.5</v>
      </c>
      <c r="N251" s="40"/>
      <c r="O251" s="40">
        <v>1</v>
      </c>
      <c r="P251" s="40"/>
      <c r="Q251" s="40">
        <v>0</v>
      </c>
      <c r="R251" s="40"/>
      <c r="S251" s="40">
        <v>0</v>
      </c>
      <c r="T251" s="40"/>
      <c r="U251" s="40" t="s">
        <v>659</v>
      </c>
      <c r="V251" s="20" t="s">
        <v>157</v>
      </c>
      <c r="W251" s="20" t="s">
        <v>176</v>
      </c>
      <c r="X251" s="20" t="s">
        <v>176</v>
      </c>
      <c r="Y251" s="20" t="s">
        <v>176</v>
      </c>
      <c r="Z251" s="20" t="s">
        <v>19</v>
      </c>
      <c r="AA251" s="20" t="s">
        <v>133</v>
      </c>
      <c r="AB251" s="20" t="s">
        <v>250</v>
      </c>
      <c r="AC251" t="str">
        <f>VLOOKUP(Tabla32[[#This Row],[Perspectiva]],Datos!$F$1:$G$4,2,FALSE)</f>
        <v>DO</v>
      </c>
      <c r="AD251" t="str">
        <f>VLOOKUP(Tabla32[[#This Row],[Objetivo Estratégico ]],Datos!$M$1:$N$23,2,FALSE)</f>
        <v>Objetivo7</v>
      </c>
      <c r="AE251" t="e">
        <f>VLOOKUP(Tabla32[[#This Row],[Iniciativa estratégica]],Datos!$O$1:$P$23,2,FALSE)</f>
        <v>#N/A</v>
      </c>
    </row>
    <row r="252" spans="1:31" ht="71.25" hidden="1">
      <c r="A252" s="31" t="s">
        <v>1182</v>
      </c>
      <c r="B252" s="15" t="s">
        <v>94</v>
      </c>
      <c r="C252" s="20" t="s">
        <v>17</v>
      </c>
      <c r="D252" s="20" t="s">
        <v>39</v>
      </c>
      <c r="E252" s="20" t="s">
        <v>590</v>
      </c>
      <c r="F252" s="20" t="s">
        <v>87</v>
      </c>
      <c r="G252" s="24" t="s">
        <v>528</v>
      </c>
      <c r="H252" s="25" t="s">
        <v>163</v>
      </c>
      <c r="I252" s="21">
        <v>45292</v>
      </c>
      <c r="J252" s="21">
        <v>45657</v>
      </c>
      <c r="K252" s="24" t="s">
        <v>529</v>
      </c>
      <c r="L252" s="21"/>
      <c r="M252" s="42">
        <v>0.25</v>
      </c>
      <c r="N252" s="42"/>
      <c r="O252" s="42">
        <v>0.5</v>
      </c>
      <c r="P252" s="42"/>
      <c r="Q252" s="42">
        <v>0.75</v>
      </c>
      <c r="R252" s="42"/>
      <c r="S252" s="42">
        <v>1</v>
      </c>
      <c r="T252" s="42"/>
      <c r="U252" s="42" t="s">
        <v>634</v>
      </c>
      <c r="V252" s="20" t="s">
        <v>157</v>
      </c>
      <c r="W252" s="20" t="s">
        <v>176</v>
      </c>
      <c r="X252" s="20" t="s">
        <v>176</v>
      </c>
      <c r="Y252" s="20" t="s">
        <v>176</v>
      </c>
      <c r="Z252" s="20" t="s">
        <v>25</v>
      </c>
      <c r="AA252" s="20" t="s">
        <v>133</v>
      </c>
      <c r="AB252" s="20" t="s">
        <v>250</v>
      </c>
      <c r="AC252" t="str">
        <f>VLOOKUP(Tabla32[[#This Row],[Perspectiva]],Datos!$F$1:$G$4,2,FALSE)</f>
        <v>DO</v>
      </c>
      <c r="AD252" t="str">
        <f>VLOOKUP(Tabla32[[#This Row],[Objetivo Estratégico ]],Datos!$M$1:$N$23,2,FALSE)</f>
        <v>Objetivo7</v>
      </c>
      <c r="AE252" t="e">
        <f>VLOOKUP(Tabla32[[#This Row],[Iniciativa estratégica]],Datos!$O$1:$P$23,2,FALSE)</f>
        <v>#N/A</v>
      </c>
    </row>
    <row r="253" spans="1:31" ht="57" hidden="1">
      <c r="A253" s="31" t="s">
        <v>1183</v>
      </c>
      <c r="B253" s="15" t="s">
        <v>94</v>
      </c>
      <c r="C253" s="20" t="s">
        <v>17</v>
      </c>
      <c r="D253" s="20" t="s">
        <v>39</v>
      </c>
      <c r="E253" s="20" t="s">
        <v>590</v>
      </c>
      <c r="F253" s="20" t="s">
        <v>87</v>
      </c>
      <c r="G253" s="24" t="s">
        <v>531</v>
      </c>
      <c r="H253" s="25" t="s">
        <v>163</v>
      </c>
      <c r="I253" s="21">
        <v>45292</v>
      </c>
      <c r="J253" s="21">
        <v>45657</v>
      </c>
      <c r="K253" s="24" t="s">
        <v>532</v>
      </c>
      <c r="L253" s="21"/>
      <c r="M253" s="42">
        <v>0.25</v>
      </c>
      <c r="N253" s="42"/>
      <c r="O253" s="42">
        <v>0.5</v>
      </c>
      <c r="P253" s="42"/>
      <c r="Q253" s="42">
        <v>0.75</v>
      </c>
      <c r="R253" s="42"/>
      <c r="S253" s="42">
        <v>1</v>
      </c>
      <c r="T253" s="42"/>
      <c r="U253" s="42" t="s">
        <v>634</v>
      </c>
      <c r="V253" s="20" t="s">
        <v>157</v>
      </c>
      <c r="W253" s="20" t="s">
        <v>176</v>
      </c>
      <c r="X253" s="20" t="s">
        <v>176</v>
      </c>
      <c r="Y253" s="20" t="s">
        <v>176</v>
      </c>
      <c r="Z253" s="20" t="s">
        <v>31</v>
      </c>
      <c r="AA253" s="20" t="s">
        <v>133</v>
      </c>
      <c r="AB253" s="20" t="s">
        <v>250</v>
      </c>
      <c r="AC253" t="str">
        <f>VLOOKUP(Tabla32[[#This Row],[Perspectiva]],Datos!$F$1:$G$4,2,FALSE)</f>
        <v>DO</v>
      </c>
      <c r="AD253" t="str">
        <f>VLOOKUP(Tabla32[[#This Row],[Objetivo Estratégico ]],Datos!$M$1:$N$23,2,FALSE)</f>
        <v>Objetivo7</v>
      </c>
      <c r="AE253" t="e">
        <f>VLOOKUP(Tabla32[[#This Row],[Iniciativa estratégica]],Datos!$O$1:$P$23,2,FALSE)</f>
        <v>#N/A</v>
      </c>
    </row>
    <row r="254" spans="1:31" ht="85.5" hidden="1">
      <c r="A254" s="31" t="s">
        <v>1184</v>
      </c>
      <c r="B254" s="15" t="s">
        <v>94</v>
      </c>
      <c r="C254" s="20" t="s">
        <v>17</v>
      </c>
      <c r="D254" s="20" t="s">
        <v>39</v>
      </c>
      <c r="E254" s="20" t="s">
        <v>590</v>
      </c>
      <c r="F254" s="20" t="s">
        <v>87</v>
      </c>
      <c r="G254" s="24" t="s">
        <v>534</v>
      </c>
      <c r="H254" s="54" t="s">
        <v>163</v>
      </c>
      <c r="I254" s="21">
        <v>45292</v>
      </c>
      <c r="J254" s="21">
        <v>45657</v>
      </c>
      <c r="K254" s="24" t="s">
        <v>535</v>
      </c>
      <c r="L254" s="21"/>
      <c r="M254" s="42">
        <v>0.25</v>
      </c>
      <c r="N254" s="42"/>
      <c r="O254" s="42">
        <v>0.5</v>
      </c>
      <c r="P254" s="42"/>
      <c r="Q254" s="42">
        <v>0.75</v>
      </c>
      <c r="R254" s="42"/>
      <c r="S254" s="42">
        <v>1</v>
      </c>
      <c r="T254" s="42"/>
      <c r="U254" s="42" t="s">
        <v>634</v>
      </c>
      <c r="V254" s="20" t="s">
        <v>157</v>
      </c>
      <c r="W254" s="20" t="s">
        <v>176</v>
      </c>
      <c r="X254" s="20" t="s">
        <v>176</v>
      </c>
      <c r="Y254" s="20" t="s">
        <v>176</v>
      </c>
      <c r="Z254" s="20" t="s">
        <v>34</v>
      </c>
      <c r="AA254" s="20" t="s">
        <v>133</v>
      </c>
      <c r="AB254" s="20" t="s">
        <v>250</v>
      </c>
      <c r="AC254" t="str">
        <f>VLOOKUP(Tabla32[[#This Row],[Perspectiva]],Datos!$F$1:$G$4,2,FALSE)</f>
        <v>DO</v>
      </c>
      <c r="AD254" t="str">
        <f>VLOOKUP(Tabla32[[#This Row],[Objetivo Estratégico ]],Datos!$M$1:$N$23,2,FALSE)</f>
        <v>Objetivo7</v>
      </c>
      <c r="AE254" t="e">
        <f>VLOOKUP(Tabla32[[#This Row],[Iniciativa estratégica]],Datos!$O$1:$P$23,2,FALSE)</f>
        <v>#N/A</v>
      </c>
    </row>
    <row r="255" spans="1:31" ht="99.75" hidden="1">
      <c r="A255" s="31" t="s">
        <v>1185</v>
      </c>
      <c r="B255" s="15" t="s">
        <v>94</v>
      </c>
      <c r="C255" s="20" t="s">
        <v>17</v>
      </c>
      <c r="D255" s="20" t="s">
        <v>39</v>
      </c>
      <c r="E255" s="20" t="s">
        <v>590</v>
      </c>
      <c r="F255" s="20" t="s">
        <v>87</v>
      </c>
      <c r="G255" s="24" t="s">
        <v>537</v>
      </c>
      <c r="H255" s="54" t="s">
        <v>163</v>
      </c>
      <c r="I255" s="21">
        <v>45292</v>
      </c>
      <c r="J255" s="21">
        <v>45657</v>
      </c>
      <c r="K255" s="24" t="s">
        <v>538</v>
      </c>
      <c r="L255" s="21"/>
      <c r="M255" s="42">
        <v>0.25</v>
      </c>
      <c r="N255" s="42"/>
      <c r="O255" s="42">
        <v>0.5</v>
      </c>
      <c r="P255" s="42"/>
      <c r="Q255" s="42">
        <v>0.75</v>
      </c>
      <c r="R255" s="42"/>
      <c r="S255" s="42">
        <v>1</v>
      </c>
      <c r="T255" s="42"/>
      <c r="U255" s="42" t="s">
        <v>634</v>
      </c>
      <c r="V255" s="20" t="s">
        <v>157</v>
      </c>
      <c r="W255" s="20" t="s">
        <v>176</v>
      </c>
      <c r="X255" s="20" t="s">
        <v>176</v>
      </c>
      <c r="Y255" s="20" t="s">
        <v>176</v>
      </c>
      <c r="Z255" s="20" t="s">
        <v>40</v>
      </c>
      <c r="AA255" s="20" t="s">
        <v>133</v>
      </c>
      <c r="AB255" s="20" t="s">
        <v>250</v>
      </c>
      <c r="AC255" t="str">
        <f>VLOOKUP(Tabla32[[#This Row],[Perspectiva]],Datos!$F$1:$G$4,2,FALSE)</f>
        <v>DO</v>
      </c>
      <c r="AD255" t="str">
        <f>VLOOKUP(Tabla32[[#This Row],[Objetivo Estratégico ]],Datos!$M$1:$N$23,2,FALSE)</f>
        <v>Objetivo7</v>
      </c>
      <c r="AE255" t="e">
        <f>VLOOKUP(Tabla32[[#This Row],[Iniciativa estratégica]],Datos!$O$1:$P$23,2,FALSE)</f>
        <v>#N/A</v>
      </c>
    </row>
    <row r="256" spans="1:31" ht="100.5" hidden="1">
      <c r="A256" s="31" t="s">
        <v>1186</v>
      </c>
      <c r="B256" s="15" t="s">
        <v>125</v>
      </c>
      <c r="C256" s="20" t="s">
        <v>23</v>
      </c>
      <c r="D256" s="20" t="s">
        <v>44</v>
      </c>
      <c r="E256" s="20" t="s">
        <v>109</v>
      </c>
      <c r="F256" s="20" t="s">
        <v>591</v>
      </c>
      <c r="G256" s="26" t="s">
        <v>1187</v>
      </c>
      <c r="H256" s="38" t="s">
        <v>127</v>
      </c>
      <c r="I256" s="21">
        <v>45323</v>
      </c>
      <c r="J256" s="21">
        <v>45595</v>
      </c>
      <c r="K256" s="19" t="s">
        <v>321</v>
      </c>
      <c r="L256" s="21"/>
      <c r="M256" s="40">
        <v>0</v>
      </c>
      <c r="N256" s="40"/>
      <c r="O256" s="40">
        <v>0.5</v>
      </c>
      <c r="P256" s="40"/>
      <c r="Q256" s="40">
        <v>0</v>
      </c>
      <c r="R256" s="40"/>
      <c r="S256" s="40">
        <v>1</v>
      </c>
      <c r="T256" s="40"/>
      <c r="U256" s="40" t="s">
        <v>659</v>
      </c>
      <c r="V256" s="20" t="s">
        <v>157</v>
      </c>
      <c r="W256" s="20" t="s">
        <v>3</v>
      </c>
      <c r="X256" s="20" t="s">
        <v>3</v>
      </c>
      <c r="Y256" s="20" t="s">
        <v>3</v>
      </c>
      <c r="Z256" s="20" t="s">
        <v>3</v>
      </c>
      <c r="AA256" s="20" t="s">
        <v>128</v>
      </c>
      <c r="AB256" s="20" t="s">
        <v>250</v>
      </c>
      <c r="AC256" t="str">
        <f>VLOOKUP(Tabla32[[#This Row],[Perspectiva]],Datos!$F$1:$G$4,2,FALSE)</f>
        <v>FI</v>
      </c>
      <c r="AD256" t="str">
        <f>VLOOKUP(Tabla32[[#This Row],[Objetivo Estratégico ]],Datos!$M$1:$N$23,2,FALSE)</f>
        <v>Objetivo8</v>
      </c>
      <c r="AE256" t="str">
        <f>VLOOKUP(Tabla32[[#This Row],[Iniciativa estratégica]],Datos!$O$1:$P$23,2,FALSE)</f>
        <v>Iniciativa17</v>
      </c>
    </row>
    <row r="257" spans="1:31" ht="72" hidden="1">
      <c r="A257" s="31" t="s">
        <v>1188</v>
      </c>
      <c r="B257" s="15" t="s">
        <v>125</v>
      </c>
      <c r="C257" s="20" t="s">
        <v>23</v>
      </c>
      <c r="D257" s="20" t="s">
        <v>44</v>
      </c>
      <c r="E257" s="20" t="s">
        <v>109</v>
      </c>
      <c r="F257" s="20" t="s">
        <v>591</v>
      </c>
      <c r="G257" s="27" t="s">
        <v>1189</v>
      </c>
      <c r="H257" s="38" t="s">
        <v>127</v>
      </c>
      <c r="I257" s="21">
        <v>45323</v>
      </c>
      <c r="J257" s="21">
        <v>45473</v>
      </c>
      <c r="K257" s="19" t="s">
        <v>324</v>
      </c>
      <c r="L257" s="21"/>
      <c r="M257" s="40">
        <v>0</v>
      </c>
      <c r="N257" s="40"/>
      <c r="O257" s="40">
        <v>1</v>
      </c>
      <c r="P257" s="40"/>
      <c r="Q257" s="40">
        <v>0</v>
      </c>
      <c r="R257" s="40"/>
      <c r="S257" s="40">
        <v>0</v>
      </c>
      <c r="T257" s="40"/>
      <c r="U257" s="40" t="s">
        <v>659</v>
      </c>
      <c r="V257" s="20" t="s">
        <v>157</v>
      </c>
      <c r="W257" s="20" t="s">
        <v>3</v>
      </c>
      <c r="X257" s="20" t="s">
        <v>3</v>
      </c>
      <c r="Y257" s="20" t="s">
        <v>3</v>
      </c>
      <c r="Z257" s="20" t="s">
        <v>3</v>
      </c>
      <c r="AA257" s="20" t="s">
        <v>133</v>
      </c>
      <c r="AB257" s="20" t="s">
        <v>250</v>
      </c>
      <c r="AC257" t="str">
        <f>VLOOKUP(Tabla32[[#This Row],[Perspectiva]],Datos!$F$1:$G$4,2,FALSE)</f>
        <v>FI</v>
      </c>
      <c r="AD257" t="str">
        <f>VLOOKUP(Tabla32[[#This Row],[Objetivo Estratégico ]],Datos!$M$1:$N$23,2,FALSE)</f>
        <v>Objetivo8</v>
      </c>
      <c r="AE257" t="str">
        <f>VLOOKUP(Tabla32[[#This Row],[Iniciativa estratégica]],Datos!$O$1:$P$23,2,FALSE)</f>
        <v>Iniciativa17</v>
      </c>
    </row>
    <row r="258" spans="1:31" ht="57.75" hidden="1">
      <c r="A258" s="31" t="s">
        <v>1190</v>
      </c>
      <c r="B258" s="15" t="s">
        <v>125</v>
      </c>
      <c r="C258" s="20" t="s">
        <v>23</v>
      </c>
      <c r="D258" s="20" t="s">
        <v>44</v>
      </c>
      <c r="E258" s="20" t="s">
        <v>109</v>
      </c>
      <c r="F258" s="20" t="s">
        <v>591</v>
      </c>
      <c r="G258" s="15" t="s">
        <v>1191</v>
      </c>
      <c r="H258" s="38" t="s">
        <v>127</v>
      </c>
      <c r="I258" s="21">
        <v>45323</v>
      </c>
      <c r="J258" s="21">
        <v>45473</v>
      </c>
      <c r="K258" s="19" t="s">
        <v>327</v>
      </c>
      <c r="L258" s="21"/>
      <c r="M258" s="40">
        <v>0</v>
      </c>
      <c r="N258" s="40"/>
      <c r="O258" s="40">
        <v>1</v>
      </c>
      <c r="P258" s="40"/>
      <c r="Q258" s="40">
        <v>0</v>
      </c>
      <c r="R258" s="40"/>
      <c r="S258" s="40">
        <v>0</v>
      </c>
      <c r="T258" s="40"/>
      <c r="U258" s="40" t="s">
        <v>659</v>
      </c>
      <c r="V258" s="20" t="s">
        <v>157</v>
      </c>
      <c r="W258" s="20" t="s">
        <v>3</v>
      </c>
      <c r="X258" s="20" t="s">
        <v>3</v>
      </c>
      <c r="Y258" s="20" t="s">
        <v>3</v>
      </c>
      <c r="Z258" s="20" t="s">
        <v>3</v>
      </c>
      <c r="AA258" s="20" t="s">
        <v>133</v>
      </c>
      <c r="AB258" s="20" t="s">
        <v>250</v>
      </c>
      <c r="AC258" t="str">
        <f>VLOOKUP(Tabla32[[#This Row],[Perspectiva]],Datos!$F$1:$G$4,2,FALSE)</f>
        <v>FI</v>
      </c>
      <c r="AD258" t="str">
        <f>VLOOKUP(Tabla32[[#This Row],[Objetivo Estratégico ]],Datos!$M$1:$N$23,2,FALSE)</f>
        <v>Objetivo8</v>
      </c>
      <c r="AE258" t="str">
        <f>VLOOKUP(Tabla32[[#This Row],[Iniciativa estratégica]],Datos!$O$1:$P$23,2,FALSE)</f>
        <v>Iniciativa17</v>
      </c>
    </row>
    <row r="259" spans="1:31" ht="100.5" hidden="1">
      <c r="A259" s="31"/>
      <c r="B259" s="15" t="s">
        <v>125</v>
      </c>
      <c r="C259" s="20" t="s">
        <v>23</v>
      </c>
      <c r="D259" s="20" t="s">
        <v>44</v>
      </c>
      <c r="E259" s="20" t="s">
        <v>109</v>
      </c>
      <c r="F259" s="20" t="s">
        <v>111</v>
      </c>
      <c r="G259" s="26" t="s">
        <v>1187</v>
      </c>
      <c r="H259" s="38" t="s">
        <v>127</v>
      </c>
      <c r="I259" s="21">
        <v>45323</v>
      </c>
      <c r="J259" s="21">
        <v>45595</v>
      </c>
      <c r="K259" s="19" t="s">
        <v>321</v>
      </c>
      <c r="L259" s="21"/>
      <c r="M259" s="40">
        <v>0</v>
      </c>
      <c r="N259" s="40"/>
      <c r="O259" s="40">
        <v>0.5</v>
      </c>
      <c r="P259" s="40"/>
      <c r="Q259" s="40">
        <v>0</v>
      </c>
      <c r="R259" s="40"/>
      <c r="S259" s="40">
        <v>1</v>
      </c>
      <c r="T259" s="40"/>
      <c r="U259" s="40" t="s">
        <v>659</v>
      </c>
      <c r="V259" s="20" t="s">
        <v>157</v>
      </c>
      <c r="W259" s="20" t="s">
        <v>3</v>
      </c>
      <c r="X259" s="20" t="s">
        <v>3</v>
      </c>
      <c r="Y259" s="20" t="s">
        <v>3</v>
      </c>
      <c r="Z259" s="20" t="s">
        <v>3</v>
      </c>
      <c r="AA259" s="20" t="s">
        <v>128</v>
      </c>
      <c r="AB259" s="20" t="s">
        <v>250</v>
      </c>
      <c r="AC259" t="str">
        <f>VLOOKUP(Tabla32[[#This Row],[Perspectiva]],Datos!$F$1:$G$4,2,FALSE)</f>
        <v>FI</v>
      </c>
      <c r="AD259" t="str">
        <f>VLOOKUP(Tabla32[[#This Row],[Objetivo Estratégico ]],Datos!$M$1:$N$23,2,FALSE)</f>
        <v>Objetivo8</v>
      </c>
      <c r="AE259" t="str">
        <f>VLOOKUP(Tabla32[[#This Row],[Iniciativa estratégica]],Datos!$O$1:$P$23,2,FALSE)</f>
        <v>Iniciativa17</v>
      </c>
    </row>
    <row r="260" spans="1:31" ht="72" hidden="1">
      <c r="A260" s="53"/>
      <c r="B260" s="15" t="s">
        <v>125</v>
      </c>
      <c r="C260" s="20" t="s">
        <v>23</v>
      </c>
      <c r="D260" s="20" t="s">
        <v>44</v>
      </c>
      <c r="E260" s="20" t="s">
        <v>109</v>
      </c>
      <c r="F260" s="20" t="s">
        <v>111</v>
      </c>
      <c r="G260" s="64" t="s">
        <v>1189</v>
      </c>
      <c r="H260" s="38" t="s">
        <v>127</v>
      </c>
      <c r="I260" s="21">
        <v>45323</v>
      </c>
      <c r="J260" s="21">
        <v>45473</v>
      </c>
      <c r="K260" s="39" t="s">
        <v>324</v>
      </c>
      <c r="L260" s="21"/>
      <c r="M260" s="40">
        <v>0</v>
      </c>
      <c r="N260" s="40"/>
      <c r="O260" s="40">
        <v>1</v>
      </c>
      <c r="P260" s="40"/>
      <c r="Q260" s="40">
        <v>0</v>
      </c>
      <c r="R260" s="40"/>
      <c r="S260" s="40">
        <v>0</v>
      </c>
      <c r="T260" s="40"/>
      <c r="U260" s="40" t="s">
        <v>659</v>
      </c>
      <c r="V260" s="38" t="s">
        <v>157</v>
      </c>
      <c r="W260" s="20" t="s">
        <v>3</v>
      </c>
      <c r="X260" s="20" t="s">
        <v>3</v>
      </c>
      <c r="Y260" s="20" t="s">
        <v>3</v>
      </c>
      <c r="Z260" s="20" t="s">
        <v>3</v>
      </c>
      <c r="AA260" s="20" t="s">
        <v>133</v>
      </c>
      <c r="AB260" s="20" t="s">
        <v>250</v>
      </c>
      <c r="AC260" t="str">
        <f>VLOOKUP(Tabla32[[#This Row],[Perspectiva]],Datos!$F$1:$G$4,2,FALSE)</f>
        <v>FI</v>
      </c>
      <c r="AD260" t="str">
        <f>VLOOKUP(Tabla32[[#This Row],[Objetivo Estratégico ]],Datos!$M$1:$N$23,2,FALSE)</f>
        <v>Objetivo8</v>
      </c>
      <c r="AE260" t="str">
        <f>VLOOKUP(Tabla32[[#This Row],[Iniciativa estratégica]],Datos!$O$1:$P$23,2,FALSE)</f>
        <v>Iniciativa17</v>
      </c>
    </row>
    <row r="261" spans="1:31" ht="57.75" hidden="1">
      <c r="A261" s="31"/>
      <c r="B261" s="15" t="s">
        <v>125</v>
      </c>
      <c r="C261" s="20" t="s">
        <v>23</v>
      </c>
      <c r="D261" s="20" t="s">
        <v>44</v>
      </c>
      <c r="E261" s="20" t="s">
        <v>109</v>
      </c>
      <c r="F261" s="20" t="s">
        <v>111</v>
      </c>
      <c r="G261" s="63" t="s">
        <v>1191</v>
      </c>
      <c r="H261" s="38" t="s">
        <v>127</v>
      </c>
      <c r="I261" s="21">
        <v>45323</v>
      </c>
      <c r="J261" s="21">
        <v>45473</v>
      </c>
      <c r="K261" s="39" t="s">
        <v>327</v>
      </c>
      <c r="L261" s="21"/>
      <c r="M261" s="40">
        <v>0</v>
      </c>
      <c r="N261" s="40"/>
      <c r="O261" s="40">
        <v>1</v>
      </c>
      <c r="P261" s="40"/>
      <c r="Q261" s="40">
        <v>0</v>
      </c>
      <c r="R261" s="40"/>
      <c r="S261" s="40">
        <v>0</v>
      </c>
      <c r="T261" s="40"/>
      <c r="U261" s="40" t="s">
        <v>659</v>
      </c>
      <c r="V261" s="38" t="s">
        <v>157</v>
      </c>
      <c r="W261" s="20" t="s">
        <v>3</v>
      </c>
      <c r="X261" s="20" t="s">
        <v>3</v>
      </c>
      <c r="Y261" s="20" t="s">
        <v>3</v>
      </c>
      <c r="Z261" s="20" t="s">
        <v>3</v>
      </c>
      <c r="AA261" s="20" t="s">
        <v>133</v>
      </c>
      <c r="AB261" s="20" t="s">
        <v>250</v>
      </c>
      <c r="AC261" t="str">
        <f>VLOOKUP(Tabla32[[#This Row],[Perspectiva]],Datos!$F$1:$G$4,2,FALSE)</f>
        <v>FI</v>
      </c>
      <c r="AD261" t="str">
        <f>VLOOKUP(Tabla32[[#This Row],[Objetivo Estratégico ]],Datos!$M$1:$N$23,2,FALSE)</f>
        <v>Objetivo8</v>
      </c>
      <c r="AE261" t="str">
        <f>VLOOKUP(Tabla32[[#This Row],[Iniciativa estratégica]],Datos!$O$1:$P$23,2,FALSE)</f>
        <v>Iniciativa17</v>
      </c>
    </row>
    <row r="267" spans="1:31" ht="46.5" customHeight="1">
      <c r="H267" t="s">
        <v>137</v>
      </c>
      <c r="O267" s="123" t="s">
        <v>659</v>
      </c>
      <c r="P267" s="123"/>
      <c r="Q267" s="123"/>
      <c r="R267" s="123"/>
      <c r="S267" s="124"/>
      <c r="T267" s="47"/>
      <c r="U267">
        <f>COUNTIF(Tabla32[Procede:],O267)</f>
        <v>58</v>
      </c>
    </row>
    <row r="268" spans="1:31" ht="46.5" customHeight="1">
      <c r="H268" t="s">
        <v>170</v>
      </c>
      <c r="O268" s="125" t="s">
        <v>638</v>
      </c>
      <c r="P268" s="125"/>
      <c r="Q268" s="125"/>
      <c r="R268" s="125"/>
      <c r="S268" s="126"/>
      <c r="T268" s="49"/>
      <c r="U268">
        <f>COUNTIF(Tabla32[Procede:],O268)</f>
        <v>44</v>
      </c>
    </row>
    <row r="269" spans="1:31" ht="46.5" customHeight="1">
      <c r="F269" s="62" t="s">
        <v>1192</v>
      </c>
      <c r="G269" s="52"/>
      <c r="O269" s="127" t="s">
        <v>634</v>
      </c>
      <c r="P269" s="127"/>
      <c r="Q269" s="127"/>
      <c r="R269" s="127"/>
      <c r="S269" s="128"/>
      <c r="T269" s="50"/>
      <c r="U269">
        <f>COUNTIF(Tabla32[Procede:],O269)</f>
        <v>52</v>
      </c>
    </row>
    <row r="270" spans="1:31" ht="46.5" customHeight="1">
      <c r="F270" s="62"/>
      <c r="G270" s="52"/>
      <c r="O270" s="129" t="s">
        <v>706</v>
      </c>
      <c r="P270" s="129"/>
      <c r="Q270" s="129"/>
      <c r="R270" s="129"/>
      <c r="S270" s="130"/>
      <c r="T270" s="48"/>
      <c r="U270">
        <f>COUNTIF(Tabla32[Procede:],O270)</f>
        <v>104</v>
      </c>
    </row>
    <row r="271" spans="1:31" ht="46.5" customHeight="1">
      <c r="F271" s="62"/>
      <c r="G271" s="52"/>
      <c r="U271">
        <f>SUM(U267:U270)</f>
        <v>258</v>
      </c>
    </row>
    <row r="272" spans="1:31" ht="46.5" customHeight="1">
      <c r="F272" s="62"/>
      <c r="G272" s="52"/>
      <c r="U272">
        <f>COUNTA(Tabla32[Procede:])</f>
        <v>258</v>
      </c>
    </row>
    <row r="273" spans="6:7">
      <c r="F273" s="62"/>
      <c r="G273" s="52"/>
    </row>
    <row r="274" spans="6:7">
      <c r="F274" s="62"/>
      <c r="G274" s="52"/>
    </row>
    <row r="275" spans="6:7">
      <c r="F275" s="62"/>
      <c r="G275" s="52"/>
    </row>
    <row r="276" spans="6:7">
      <c r="F276" s="62"/>
      <c r="G276" s="52"/>
    </row>
    <row r="277" spans="6:7">
      <c r="F277" s="62"/>
      <c r="G277" s="52"/>
    </row>
    <row r="278" spans="6:7">
      <c r="F278" s="62"/>
      <c r="G278" s="52"/>
    </row>
    <row r="279" spans="6:7">
      <c r="F279" s="62"/>
      <c r="G279" s="52"/>
    </row>
    <row r="280" spans="6:7">
      <c r="F280" s="62"/>
      <c r="G280" s="52"/>
    </row>
    <row r="281" spans="6:7">
      <c r="F281" s="62"/>
      <c r="G281" s="52"/>
    </row>
    <row r="282" spans="6:7">
      <c r="F282" s="62"/>
      <c r="G282" s="52"/>
    </row>
    <row r="283" spans="6:7">
      <c r="F283" s="62"/>
      <c r="G283" s="52"/>
    </row>
    <row r="284" spans="6:7">
      <c r="F284" s="62"/>
      <c r="G284" s="52"/>
    </row>
    <row r="285" spans="6:7">
      <c r="F285" s="62"/>
      <c r="G285" s="52"/>
    </row>
    <row r="286" spans="6:7">
      <c r="F286" s="62"/>
      <c r="G286" s="52"/>
    </row>
    <row r="287" spans="6:7">
      <c r="F287" s="62"/>
      <c r="G287" s="52"/>
    </row>
    <row r="288" spans="6:7">
      <c r="F288" s="62"/>
      <c r="G288" s="52"/>
    </row>
    <row r="289" spans="6:7">
      <c r="F289" s="62"/>
      <c r="G289" s="52"/>
    </row>
    <row r="290" spans="6:7">
      <c r="F290" s="62"/>
      <c r="G290" s="52"/>
    </row>
    <row r="291" spans="6:7">
      <c r="F291" s="62"/>
      <c r="G291" s="52"/>
    </row>
  </sheetData>
  <mergeCells count="10">
    <mergeCell ref="O267:S267"/>
    <mergeCell ref="O268:S268"/>
    <mergeCell ref="O269:S269"/>
    <mergeCell ref="O270:S270"/>
    <mergeCell ref="A1:AB1"/>
    <mergeCell ref="A2:B2"/>
    <mergeCell ref="C2:F2"/>
    <mergeCell ref="G2:U2"/>
    <mergeCell ref="V2:Z2"/>
    <mergeCell ref="AA2:AB2"/>
  </mergeCells>
  <dataValidations count="34">
    <dataValidation type="list" allowBlank="1" showInputMessage="1" showErrorMessage="1" sqref="D210:D212" xr:uid="{0C953CA8-AB0A-425E-BCBF-B47281E9DF61}">
      <formula1>INDIRECT($AC218)</formula1>
    </dataValidation>
    <dataValidation type="list" allowBlank="1" showInputMessage="1" showErrorMessage="1" sqref="E210:E211" xr:uid="{0E7640D4-C42F-4FE6-9693-F2F88A927831}">
      <formula1>INDIRECT($AD218)</formula1>
    </dataValidation>
    <dataValidation type="list" allowBlank="1" showInputMessage="1" showErrorMessage="1" sqref="D209:F209" xr:uid="{AAB54110-E201-4006-8F31-94C80E459094}">
      <formula1>INDIRECT(#REF!)</formula1>
    </dataValidation>
    <dataValidation type="list" allowBlank="1" showInputMessage="1" showErrorMessage="1" sqref="F210:F211" xr:uid="{34F5F4EE-7291-4B6E-9082-FF0C0B59E056}">
      <formula1>INDIRECT($AE218)</formula1>
    </dataValidation>
    <dataValidation type="list" allowBlank="1" showInputMessage="1" showErrorMessage="1" sqref="F203:F208" xr:uid="{6F2B0222-5217-4F11-B2FA-2862EFB97552}">
      <formula1>INDIRECT($AE212)</formula1>
    </dataValidation>
    <dataValidation operator="lessThanOrEqual" allowBlank="1" showInputMessage="1" showErrorMessage="1" sqref="G5 G95 G66" xr:uid="{B4C84764-663C-4442-BA9A-2FA08A71900C}"/>
    <dataValidation type="list" allowBlank="1" showInputMessage="1" showErrorMessage="1" sqref="E244:E245" xr:uid="{DF3EEC05-2D16-44C1-A8BA-BF1CA1B97135}">
      <formula1>INDIRECT($AD243)</formula1>
    </dataValidation>
    <dataValidation type="list" allowBlank="1" showInputMessage="1" showErrorMessage="1" sqref="D77:D84 D203:D208" xr:uid="{8F5C139A-D042-4661-B6A0-E85B0CDBDCE0}">
      <formula1>INDIRECT($AC86)</formula1>
    </dataValidation>
    <dataValidation type="list" allowBlank="1" showInputMessage="1" showErrorMessage="1" sqref="E77:E84 E203:E208" xr:uid="{40B24A5E-D0C6-470E-ADC3-1F4AF204DAF5}">
      <formula1>INDIRECT($AD86)</formula1>
    </dataValidation>
    <dataValidation operator="greaterThanOrEqual" allowBlank="1" showInputMessage="1" showErrorMessage="1" sqref="G183" xr:uid="{100B936B-B7C1-43C7-96D9-1494015FEE19}"/>
    <dataValidation operator="greaterThanOrEqual" showInputMessage="1" showErrorMessage="1" sqref="G184" xr:uid="{DC04A6BB-CD6A-4EB7-9E84-9309BF3AA0C7}"/>
    <dataValidation showDropDown="1" showInputMessage="1" showErrorMessage="1" sqref="B184" xr:uid="{DD1ABB01-2C07-4650-B71D-E489913B58CA}"/>
    <dataValidation type="date" operator="greaterThanOrEqual" allowBlank="1" showErrorMessage="1" sqref="J178:J179" xr:uid="{181872AF-D0A3-4A60-96CA-F84CE5FF092B}">
      <formula1>45657</formula1>
    </dataValidation>
    <dataValidation type="date" allowBlank="1" showErrorMessage="1" sqref="I178:I179" xr:uid="{DB253EFD-5780-4CC7-A2A5-6A8DA6284D31}">
      <formula1>45292</formula1>
      <formula2>45657</formula2>
    </dataValidation>
    <dataValidation type="custom" allowBlank="1" showErrorMessage="1" sqref="G178:G179 K178:K179" xr:uid="{AB553046-4249-4499-A4A7-2FEB614A4957}">
      <formula1>LTE(LEN(G178),(255))</formula1>
    </dataValidation>
    <dataValidation type="list" allowBlank="1" showErrorMessage="1" sqref="Z178:Z179" xr:uid="{69048257-4406-47C1-8C8B-918922166208}">
      <formula1>Planes</formula1>
    </dataValidation>
    <dataValidation type="list" allowBlank="1" showErrorMessage="1" sqref="AA178:AA179" xr:uid="{AC8F935B-7392-456D-B361-8201BBDD2D8B}">
      <formula1>Fuente</formula1>
    </dataValidation>
    <dataValidation type="list" allowBlank="1" showErrorMessage="1" sqref="W178:W179" xr:uid="{3BD527A2-D314-4EDC-BB24-3A0995AED74F}">
      <formula1>MIPG</formula1>
    </dataValidation>
    <dataValidation type="date" operator="greaterThan" allowBlank="1" showInputMessage="1" showErrorMessage="1" sqref="I181:I182 I186:I189 I204:I211 I75:I82" xr:uid="{5998F605-0C5C-4777-BBF8-BF1CF2FE512C}">
      <formula1>45292</formula1>
    </dataValidation>
    <dataValidation type="date" operator="greaterThanOrEqual" allowBlank="1" showInputMessage="1" showErrorMessage="1" sqref="J187:J189 J185 J247 L26 J180:J182 J26 J47:J48 L47:L48" xr:uid="{D57520C1-9628-476E-AF86-524B6EB4C549}">
      <formula1>45657</formula1>
    </dataValidation>
    <dataValidation type="date" operator="lessThanOrEqual" allowBlank="1" showInputMessage="1" showErrorMessage="1" sqref="J240:J245 L17:L25 J17:J25 J46 L46" xr:uid="{AFF26AF4-CE5E-4AAB-9DBD-1DED99DA0C7C}">
      <formula1>45657</formula1>
    </dataValidation>
    <dataValidation type="list" allowBlank="1" showInputMessage="1" showErrorMessage="1" sqref="F156:F202 F212:F249 F4:F142" xr:uid="{5C7BB5BA-ACC4-47FF-AC73-CC4415DC6B7D}">
      <formula1>INDIRECT($AE4)</formula1>
    </dataValidation>
    <dataValidation type="list" allowBlank="1" showInputMessage="1" showErrorMessage="1" sqref="E246:E261 E212:E243 E4:E76 E85:E202" xr:uid="{622275FB-1C48-4464-B084-2EA89114DDA8}">
      <formula1>INDIRECT($AD4)</formula1>
    </dataValidation>
    <dataValidation type="list" allowBlank="1" showInputMessage="1" showErrorMessage="1" sqref="D213:D261 D4:D76 D85:D202" xr:uid="{91B3A1F1-5FDD-4D6F-9F7A-40818AA8038B}">
      <formula1>INDIRECT($AC4)</formula1>
    </dataValidation>
    <dataValidation type="list" allowBlank="1" showInputMessage="1" showErrorMessage="1" sqref="B185:B261 B4:B183" xr:uid="{1F75E07D-1E63-4548-9E8F-06B2CE86232A}">
      <formula1>Dependencia</formula1>
    </dataValidation>
    <dataValidation type="date" operator="lessThanOrEqual" allowBlank="1" showInputMessage="1" showErrorMessage="1" sqref="J11:J16 L11:L16" xr:uid="{73FBB4D6-106A-4E63-8206-74D5FCCE5C29}">
      <formula1>46022</formula1>
    </dataValidation>
    <dataValidation type="date" allowBlank="1" showInputMessage="1" showErrorMessage="1" sqref="I17:I26 I222:J239 I180 J197:J212 I185 L27:L31 L49:L52 J69:J83 I197:I203 I212:I213 J246 J248:J249 I46:I48 I83:I84 I69:I74 I240:I249 L4:L16 I49:J68 I183:J184 I4:J16 I27:J31 I190:J196 I94:J177" xr:uid="{91EA601F-88FD-4307-A8CE-C1E01C715D70}">
      <formula1>45292</formula1>
      <formula2>45657</formula2>
    </dataValidation>
    <dataValidation type="list" allowBlank="1" showInputMessage="1" showErrorMessage="1" sqref="X178:Y261 W180:W261 W4:Y177" xr:uid="{5E88200A-711F-4EA5-AE65-6C03C18CB036}">
      <formula1>MIPG</formula1>
    </dataValidation>
    <dataValidation type="list" allowBlank="1" showInputMessage="1" showErrorMessage="1" sqref="Z180:Z261 Z4:Z177" xr:uid="{C6720313-5D82-482E-BD0C-58812BF6D13E}">
      <formula1>Planes</formula1>
    </dataValidation>
    <dataValidation type="list" allowBlank="1" showInputMessage="1" showErrorMessage="1" sqref="AA180:AA261 AA4:AA177" xr:uid="{B56C68A4-99BA-49A7-A500-EED974FA5F6C}">
      <formula1>Fuente</formula1>
    </dataValidation>
    <dataValidation type="textLength" operator="lessThanOrEqual" allowBlank="1" showInputMessage="1" showErrorMessage="1" sqref="G8:G9 G240:G245" xr:uid="{ADBCC154-131B-4427-BB43-33E03B6B0CD1}">
      <formula1>400</formula1>
    </dataValidation>
    <dataValidation type="textLength" operator="lessThanOrEqual" allowBlank="1" showInputMessage="1" showErrorMessage="1" sqref="G31 G10:G26 G175:G177 G185 G187:G211 G222:G239 G4 G6:G7 G246:G249 G94 K30:K31 K94:K103 K174:K177 K180:K212 K222:K229 K4:K26 K46:K83 K231:K244 K246:K249 G46:G65 G67:G82 G96:G170 K105:K169" xr:uid="{CDEBA699-48DD-489B-8146-CCA37DB4877F}">
      <formula1>255</formula1>
    </dataValidation>
    <dataValidation type="list" allowBlank="1" showInputMessage="1" showErrorMessage="1" sqref="C4:C261" xr:uid="{64A04F7F-BA67-424E-BC1D-65EBE9CEFD9C}">
      <formula1>Pilares</formula1>
    </dataValidation>
    <dataValidation type="list" operator="lessThanOrEqual" allowBlank="1" showInputMessage="1" showErrorMessage="1" sqref="V4:V261" xr:uid="{4B495C2E-F0EF-4562-AFE9-6AEAF2E22F9D}">
      <formula1>Origen</formula1>
    </dataValidation>
  </dataValidations>
  <pageMargins left="0.7" right="0.7" top="0.75" bottom="0.75" header="0.3" footer="0.3"/>
  <headerFooter>
    <oddHeader>&amp;L&amp;"Calibri"&amp;15&amp;K000000 Información Pública Clasificada&amp;1#_x000D_</oddHead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339991975F0244A8C8910E7176BCEAE" ma:contentTypeVersion="15" ma:contentTypeDescription="Crear nuevo documento." ma:contentTypeScope="" ma:versionID="22d81be480e096d32987bb2705f13234">
  <xsd:schema xmlns:xsd="http://www.w3.org/2001/XMLSchema" xmlns:xs="http://www.w3.org/2001/XMLSchema" xmlns:p="http://schemas.microsoft.com/office/2006/metadata/properties" xmlns:ns3="fac3d728-5345-4b49-a5a1-d0829b654072" xmlns:ns4="26ab7a8a-b69b-4ee8-8ee9-06358ec3eaa9" targetNamespace="http://schemas.microsoft.com/office/2006/metadata/properties" ma:root="true" ma:fieldsID="afa72f5223192191642541b6240d5140" ns3:_="" ns4:_="">
    <xsd:import namespace="fac3d728-5345-4b49-a5a1-d0829b654072"/>
    <xsd:import namespace="26ab7a8a-b69b-4ee8-8ee9-06358ec3eaa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_activity" minOccurs="0"/>
                <xsd:element ref="ns3:MediaServiceOCR" minOccurs="0"/>
                <xsd:element ref="ns4:SharedWithUsers" minOccurs="0"/>
                <xsd:element ref="ns4:SharedWithDetails" minOccurs="0"/>
                <xsd:element ref="ns4:SharingHintHash" minOccurs="0"/>
                <xsd:element ref="ns3:MediaServiceObjectDetectorVersions" minOccurs="0"/>
                <xsd:element ref="ns3:MediaLengthInSecond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c3d728-5345-4b49-a5a1-d0829b6540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_activity" ma:index="15" nillable="true" ma:displayName="_activity" ma:hidden="true" ma:internalName="_activity">
      <xsd:simpleType>
        <xsd:restriction base="dms:Note"/>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6ab7a8a-b69b-4ee8-8ee9-06358ec3eaa9"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fac3d728-5345-4b49-a5a1-d0829b654072" xsi:nil="true"/>
  </documentManagement>
</p:properties>
</file>

<file path=customXml/itemProps1.xml><?xml version="1.0" encoding="utf-8"?>
<ds:datastoreItem xmlns:ds="http://schemas.openxmlformats.org/officeDocument/2006/customXml" ds:itemID="{6DCD6606-CDAE-41C6-89C9-C49711B360BD}"/>
</file>

<file path=customXml/itemProps2.xml><?xml version="1.0" encoding="utf-8"?>
<ds:datastoreItem xmlns:ds="http://schemas.openxmlformats.org/officeDocument/2006/customXml" ds:itemID="{6FC0FA58-CCC4-4677-BEE2-410F8BA0EDC4}"/>
</file>

<file path=customXml/itemProps3.xml><?xml version="1.0" encoding="utf-8"?>
<ds:datastoreItem xmlns:ds="http://schemas.openxmlformats.org/officeDocument/2006/customXml" ds:itemID="{08111299-5100-4961-B7AC-82E38C5C9940}"/>
</file>

<file path=docMetadata/LabelInfo.xml><?xml version="1.0" encoding="utf-8"?>
<clbl:labelList xmlns:clbl="http://schemas.microsoft.com/office/2020/mipLabelMetadata">
  <clbl:label id="{52b498cd-7a81-4486-9103-65b5717baee6}" enabled="1" method="Standard" siteId="{27864e10-5be4-4d4f-adb5-bbab512029e8}"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Andrés Niño Parrado</dc:creator>
  <cp:keywords/>
  <dc:description/>
  <cp:lastModifiedBy/>
  <cp:revision/>
  <dcterms:created xsi:type="dcterms:W3CDTF">2023-12-06T20:01:40Z</dcterms:created>
  <dcterms:modified xsi:type="dcterms:W3CDTF">2024-01-30T23:52:14Z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0x010100F339991975F0244A8C8910E7176BCEAE</vt:lpwstr>
  </property>
</Properties>
</file>