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C:\Users\cespinosa\Desktop\PLANES 2023\ANEXOS PAAC 2023\"/>
    </mc:Choice>
  </mc:AlternateContent>
  <xr:revisionPtr revIDLastSave="0" documentId="13_ncr:1_{F1276537-5144-4908-945A-F7AA2F67205C}" xr6:coauthVersionLast="47" xr6:coauthVersionMax="47" xr10:uidLastSave="{00000000-0000-0000-0000-000000000000}"/>
  <bookViews>
    <workbookView xWindow="-120" yWindow="-120" windowWidth="29040" windowHeight="15840" tabRatio="852" activeTab="1" xr2:uid="{00000000-000D-0000-FFFF-FFFF00000000}"/>
  </bookViews>
  <sheets>
    <sheet name="Inventario" sheetId="9" r:id="rId1"/>
    <sheet name="1.1.Priorización trámites PAAC " sheetId="12" r:id="rId2"/>
    <sheet name="Anexo 2. Racionalización" sheetId="11" r:id="rId3"/>
  </sheets>
  <externalReferences>
    <externalReference r:id="rId4"/>
    <externalReference r:id="rId5"/>
    <externalReference r:id="rId6"/>
    <externalReference r:id="rId7"/>
  </externalReferences>
  <definedNames>
    <definedName name="\A">[1]ENTRADA!#REF!</definedName>
    <definedName name="\L">[1]ENTRADA!#REF!</definedName>
    <definedName name="__TC91">[1]ENTRADA!#REF!</definedName>
    <definedName name="_1994">[1]ENTRADA!#REF!</definedName>
    <definedName name="_xlnm._FilterDatabase" localSheetId="1" hidden="1">'1.1.Priorización trámites PAAC '!$K$16:$P$16</definedName>
    <definedName name="A_IMPRESIÓN_IM">[1]ENTRADA!#REF!</definedName>
    <definedName name="ad" hidden="1">{"empresa",#N/A,FALSE,"xEMPRESA"}</definedName>
    <definedName name="as" hidden="1">{"trimestre",#N/A,FALSE,"TRIMESTRE";"empresa",#N/A,FALSE,"xEMPRESA";"eaab",#N/A,FALSE,"EAAB";"epma",#N/A,FALSE,"EPMA";"emca",#N/A,FALSE,"EMCA"}</definedName>
    <definedName name="asd" hidden="1">{"emca",#N/A,FALSE,"EMCA"}</definedName>
    <definedName name="BORD1">[1]ENTRADA!#REF!</definedName>
    <definedName name="BORD2">[1]ENTRADA!#REF!</definedName>
    <definedName name="centrodecosto">#REF!</definedName>
    <definedName name="CONSOL">[1]ENTRADA!#REF!</definedName>
    <definedName name="dd">'[2]bienes y servicios'!$F$3:$F$3660</definedName>
    <definedName name="DOLARES">#REF!</definedName>
    <definedName name="MENUIMP">[1]ENTRADA!#REF!</definedName>
    <definedName name="OEC">[1]ENTRADA!#REF!</definedName>
    <definedName name="PESOS">#REF!</definedName>
    <definedName name="productos">#REF!</definedName>
    <definedName name="proyectos01">'[3]bienes y servicios'!$F$3:$F$3660</definedName>
    <definedName name="s" hidden="1">{"epma",#N/A,FALSE,"EPMA"}</definedName>
    <definedName name="sa" hidden="1">{"trimestre",#N/A,FALSE,"TRIMESTRE"}</definedName>
    <definedName name="sda" hidden="1">{"eaab",#N/A,FALSE,"EAAB"}</definedName>
    <definedName name="ss">[2]proyectos!$B$2:$B$60</definedName>
    <definedName name="sss">[1]ENTRADA!#REF!</definedName>
    <definedName name="TABRIL">[1]ENTRADA!#REF!</definedName>
    <definedName name="TAGOSTO">[1]ENTRADA!#REF!</definedName>
    <definedName name="TCI">[1]ENTRADA!#REF!</definedName>
    <definedName name="TCII">[1]ENTRADA!#REF!</definedName>
    <definedName name="TCIII">[1]ENTRADA!#REF!</definedName>
    <definedName name="TCIV">[1]ENTRADA!#REF!</definedName>
    <definedName name="TDIC">[1]ENTRADA!#REF!</definedName>
    <definedName name="TENERO">[1]ENTRADA!#REF!</definedName>
    <definedName name="TFEBRERO">[1]ENTRADA!#REF!</definedName>
    <definedName name="TJULIO">[1]ENTRADA!#REF!</definedName>
    <definedName name="TJUNIO">[1]ENTRADA!#REF!</definedName>
    <definedName name="TMARZO">[1]ENTRADA!#REF!</definedName>
    <definedName name="TMAYO">[1]ENTRADA!#REF!</definedName>
    <definedName name="TNOV">[1]ENTRADA!#REF!</definedName>
    <definedName name="TOCTUBRE">[1]ENTRADA!#REF!</definedName>
    <definedName name="TRIM1">[1]ENTRADA!#REF!</definedName>
    <definedName name="TRIM2">[1]ENTRADA!#REF!</definedName>
    <definedName name="TRIM3">[1]ENTRADA!#REF!</definedName>
    <definedName name="TRIM4">[1]ENTRADA!#REF!</definedName>
    <definedName name="TSEP">[1]ENTRADA!#REF!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xx">'[4]UNIDAD MEDIDA'!$D$2:$D$3</definedName>
    <definedName name="xxx">'[2]bienes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12" l="1"/>
  <c r="F25" i="12"/>
  <c r="F26" i="12"/>
  <c r="F17" i="12"/>
  <c r="F18" i="12"/>
  <c r="F19" i="12"/>
  <c r="F20" i="12"/>
  <c r="F21" i="12"/>
  <c r="F22" i="12"/>
  <c r="F24" i="12"/>
  <c r="F23" i="12"/>
  <c r="F27" i="12"/>
  <c r="F28" i="12"/>
  <c r="F29" i="12"/>
  <c r="G26" i="12" l="1"/>
  <c r="G59" i="12" l="1"/>
  <c r="D59" i="12"/>
  <c r="C59" i="12"/>
  <c r="H53" i="12"/>
  <c r="H52" i="12"/>
  <c r="H51" i="12"/>
  <c r="H50" i="12"/>
  <c r="H49" i="12"/>
  <c r="H48" i="12"/>
  <c r="H47" i="12"/>
  <c r="H46" i="12"/>
  <c r="H45" i="12"/>
  <c r="H44" i="12"/>
  <c r="H43" i="12"/>
  <c r="L14" i="12"/>
  <c r="K14" i="12"/>
  <c r="H60" i="12" l="1"/>
  <c r="H59" i="12"/>
  <c r="H54" i="12"/>
  <c r="I52" i="12" s="1"/>
  <c r="I47" i="12"/>
  <c r="H70" i="12"/>
  <c r="I60" i="12" s="1"/>
  <c r="J60" i="12" s="1"/>
  <c r="I54" i="12"/>
  <c r="I44" i="12"/>
  <c r="I45" i="12"/>
  <c r="I49" i="12"/>
  <c r="I53" i="12"/>
  <c r="I51" i="12" l="1"/>
  <c r="I48" i="12"/>
  <c r="I46" i="12"/>
  <c r="I50" i="12"/>
  <c r="I70" i="12"/>
  <c r="I68" i="12"/>
  <c r="I66" i="12"/>
  <c r="I64" i="12"/>
  <c r="I62" i="12"/>
  <c r="I67" i="12"/>
  <c r="I65" i="12"/>
  <c r="I63" i="12"/>
  <c r="I61" i="12"/>
  <c r="J61" i="12" s="1"/>
  <c r="I69" i="12"/>
  <c r="N28" i="12" l="1"/>
  <c r="G27" i="12"/>
  <c r="N26" i="12"/>
  <c r="G25" i="12"/>
  <c r="N27" i="12"/>
  <c r="N20" i="12"/>
  <c r="N18" i="12"/>
  <c r="N25" i="12"/>
  <c r="G18" i="12"/>
  <c r="N19" i="12"/>
  <c r="G19" i="12"/>
  <c r="N29" i="12"/>
  <c r="N21" i="12"/>
  <c r="N23" i="12"/>
  <c r="G21" i="12"/>
  <c r="G23" i="12"/>
  <c r="N22" i="12"/>
  <c r="N17" i="12"/>
  <c r="O17" i="12" s="1"/>
  <c r="G30" i="12"/>
  <c r="N24" i="12"/>
  <c r="G29" i="12"/>
  <c r="G20" i="12"/>
  <c r="G22" i="12"/>
  <c r="G17" i="12"/>
  <c r="H17" i="12" s="1"/>
  <c r="H18" i="12" s="1"/>
  <c r="H19" i="12" s="1"/>
  <c r="G28" i="12"/>
  <c r="G24" i="12"/>
  <c r="J62" i="12"/>
  <c r="J63" i="12" s="1"/>
  <c r="J64" i="12" s="1"/>
  <c r="J65" i="12" s="1"/>
  <c r="J66" i="12" s="1"/>
  <c r="J67" i="12" s="1"/>
  <c r="J68" i="12" s="1"/>
  <c r="J69" i="12" s="1"/>
  <c r="H20" i="12" l="1"/>
  <c r="H21" i="12" s="1"/>
  <c r="H22" i="12" s="1"/>
  <c r="O18" i="12"/>
  <c r="O19" i="12" s="1"/>
  <c r="O20" i="12" s="1"/>
  <c r="O21" i="12" s="1"/>
  <c r="O22" i="12" s="1"/>
  <c r="H23" i="12"/>
  <c r="H24" i="12" l="1"/>
  <c r="H25" i="12" s="1"/>
  <c r="H26" i="12" s="1"/>
  <c r="H27" i="12" s="1"/>
  <c r="H28" i="12" s="1"/>
  <c r="H29" i="12" s="1"/>
  <c r="O23" i="12"/>
  <c r="O24" i="12"/>
  <c r="O25" i="12"/>
  <c r="O26" i="12"/>
  <c r="O27" i="12"/>
  <c r="O28" i="12"/>
  <c r="O29" i="12"/>
</calcChain>
</file>

<file path=xl/sharedStrings.xml><?xml version="1.0" encoding="utf-8"?>
<sst xmlns="http://schemas.openxmlformats.org/spreadsheetml/2006/main" count="151" uniqueCount="95">
  <si>
    <t xml:space="preserve"> TRÁMITES Y SERVICIOS INSCRITOS EN EL SUIT </t>
  </si>
  <si>
    <t>OPA</t>
  </si>
  <si>
    <r>
      <t xml:space="preserve">1. Solicitud usuario ICFES : </t>
    </r>
    <r>
      <rPr>
        <sz val="9"/>
        <rFont val="Verdana"/>
        <family val="2"/>
      </rPr>
      <t>Obtener el código para identificarse como institución educativa ante el Instituto Colombiano Para La Evaluación De La Educación ICFES, con el fin de ingresar a la plataforma y llevar a cabo los procesos de inscripción a los exámenes aplicados por el Instituto</t>
    </r>
    <r>
      <rPr>
        <b/>
        <sz val="9"/>
        <rFont val="Verdana"/>
        <family val="2"/>
      </rPr>
      <t>.</t>
    </r>
  </si>
  <si>
    <r>
      <t>2. Corrección / cambio legal de datos en nombres, apellidos documento y/o tipos de documento de identidad:</t>
    </r>
    <r>
      <rPr>
        <sz val="9"/>
        <rFont val="Verdana"/>
        <family val="2"/>
      </rPr>
      <t>Realizar las correcciones por errores de digitación y/o cambio legal de los datos registrados al momento de hacer el proceso de inscripción. Los datos que se pueden modificar son: nombres, apellidos, tipo de documento y número de documento. Se debe generar en las fechas establecidas según la publicación del calendario del año en mención o posterior a la publicación de resultado.</t>
    </r>
  </si>
  <si>
    <r>
      <t>3.Certificación para legalización o apostilla de documentos expedidos por el Instituto Colombiano para La Evaluación de La Educación ICFES:</t>
    </r>
    <r>
      <rPr>
        <sz val="9"/>
        <rFont val="Verdana"/>
        <family val="2"/>
      </rPr>
      <t xml:space="preserve"> Obtener la certificación para la legalización o apostilla de los documentos que son expedidos por el Instituto Colombiano para La Evaluación de La Educación ICFES, con el fin de que tengan validez en el exterior y cumplir con los requisitos establecidos por el Ministerio de Relaciones Exteriores.</t>
    </r>
  </si>
  <si>
    <r>
      <t xml:space="preserve">4.Resultados agregados de instituciones educativas: </t>
    </r>
    <r>
      <rPr>
        <sz val="9"/>
        <rFont val="Verdana"/>
        <family val="2"/>
      </rPr>
      <t>Consultar la información correspondiente a los resultados agregados de los establecimientos educativos de todo el país en los Exámenes Saber 11º y Saber Pro, con el fin de que éstos generen planes de acción y mejora para fortalecer la calidad educativa del país.</t>
    </r>
  </si>
  <si>
    <r>
      <t xml:space="preserve">5.Verificación de títulos expedidos por ICFES: </t>
    </r>
    <r>
      <rPr>
        <sz val="9"/>
        <rFont val="Verdana"/>
        <family val="2"/>
      </rPr>
      <t>Acceder a la herramienta por medio de la cual se pueden confirmar la validez del diploma y/o el acta de grado expedidos por el Instituto Colombiano para la Evaluación de la Educación ICFES.</t>
    </r>
  </si>
  <si>
    <r>
      <t xml:space="preserve">6.Verificación de los resultados Saber 11° y Validación del bachillerato: </t>
    </r>
    <r>
      <rPr>
        <sz val="9"/>
        <rFont val="Verdana"/>
        <family val="2"/>
      </rPr>
      <t>Verificar los resultados obtenidos del Examen de Estado de la Educación Media, Saber 11° y del Examen Validación del Bachillerato Académico, para ingreso a los diferentes programas de educación superior.</t>
    </r>
  </si>
  <si>
    <r>
      <t xml:space="preserve">7. Consulta resultados históricos (FTP): </t>
    </r>
    <r>
      <rPr>
        <sz val="9"/>
        <rFont val="Verdana"/>
        <family val="2"/>
      </rPr>
      <t>Consultar las bases de datos con los resultados a nivel general de las pruebas aplicadas por el Instituto Colombiano para la Evaluación de la Educación - ICFES, la cual está dirigida a investigadores, grupos de investigación y/o ciudadanos en general que quieran usar esta info</t>
    </r>
    <r>
      <rPr>
        <b/>
        <sz val="9"/>
        <rFont val="Verdana"/>
        <family val="2"/>
      </rPr>
      <t>rmación en estudios.</t>
    </r>
  </si>
  <si>
    <r>
      <t xml:space="preserve">8.Certificaciones relacionadas con los resultados de los Exámenes Saber 11° y Saber Pro: </t>
    </r>
    <r>
      <rPr>
        <sz val="9"/>
        <rFont val="Verdana"/>
        <family val="2"/>
      </rPr>
      <t>Obtener certificados relacionados con la presentación y resultados de los exámenes practicados por el Icfes como certificado de asistencia, certificado de puesto ocupado a nivel nacional, departamental o institucional, certificado de reconocimiento Andrés Bello y mejores resultados por puntajes altos en las diferentes pruebas.</t>
    </r>
  </si>
  <si>
    <t>TRÁMITE</t>
  </si>
  <si>
    <r>
      <t xml:space="preserve">9.Inscripción, aplicación y resultados del Examen de Estado de la Educación Media Saber 11°: </t>
    </r>
    <r>
      <rPr>
        <sz val="9"/>
        <rFont val="Verdana"/>
        <family val="2"/>
      </rPr>
      <t>Presentar el Examen de Estado de la Educación Media Saber 11°, el cual comprueba el grado de desarrollo de las competencias de los estudiantes que están por terminar el bachillerato y que buscan ingresar a la educación superior.</t>
    </r>
  </si>
  <si>
    <r>
      <t xml:space="preserve">10. Inscripción, aplicación y resultados del Examen de Ensayo de la Educación Media Pre Saber 11°: </t>
    </r>
    <r>
      <rPr>
        <sz val="9"/>
        <rFont val="Verdana"/>
        <family val="2"/>
      </rPr>
      <t>Presentar el Examen de Ensayo de la Educación Media Pre Saber 11°, el cual permite a estudiantes y/o aspirantes de validación del bachillerato familiarizarse con las condiciones, la estructura, el tipo de preguntas y el tiempo para contestar el Examen de Estado de la Educación Media Saber 11°. Importante: los resultados de las pruebas Pre Saber no son validos para ingresar a la educación superior.</t>
    </r>
  </si>
  <si>
    <r>
      <t xml:space="preserve">11.Inscripción, aplicación y resultados del Examen de Estado de Calidad de la Educación Superior, Saber Pro: </t>
    </r>
    <r>
      <rPr>
        <sz val="9"/>
        <rFont val="Verdana"/>
        <family val="2"/>
      </rPr>
      <t>Presentar las pruebas que evalúan las competencias de los estudiantes que están próximos a culminar los distintos programas de pregrado y que hayan aprobado, por lo menos el 75% de los créditos académicos del programa que están cursando o que tengan previsto graduarse en el año siguiente a la próxima fecha de aplicación del examen.</t>
    </r>
  </si>
  <si>
    <r>
      <t xml:space="preserve">12. Inscripción, aplicación y resultados Examen de Validación del Bachillerato. </t>
    </r>
    <r>
      <rPr>
        <sz val="9"/>
        <rFont val="Verdana"/>
        <family val="2"/>
      </rPr>
      <t>Ofrecer a las personas mayores de 18 años, que por diversas razones no pudieron culminar el ciclo de educación formal en instituciones educativas regulares, la opción de certificar las competencias exigidas para obtener el título de bachiller académico.</t>
    </r>
  </si>
  <si>
    <r>
      <t xml:space="preserve">13. Reconocimiento de exámenes presentados en el exterior. </t>
    </r>
    <r>
      <rPr>
        <sz val="9"/>
        <rFont val="Verdana"/>
        <family val="2"/>
      </rPr>
      <t>Reconocer a las personas que hayan obtenido el título de bachiller fuera del país, la validez de exámenes similares al Examen de Estado de la Educación Media Saber 11°, presentados en el exterior, con el fin de que puedan acceder a la educación superior en Colombia.</t>
    </r>
  </si>
  <si>
    <t>HERRAMIENTA PARA LA PRIORIZACIÓN DE TRÁMITES</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</si>
  <si>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</si>
  <si>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1. POR CRITERIO ÚNICO</t>
  </si>
  <si>
    <t>Instrucciones (De click en el signo + para acceder a las instrucciones)</t>
  </si>
  <si>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</si>
  <si>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Tabla para priorizar (De click en el signo + para acceder a la herramienta)</t>
  </si>
  <si>
    <t>Criterio:</t>
  </si>
  <si>
    <t>Cantidad de PQRs recibidas y solicitudes realizadas (En línea, parcialmente en línea y presenciales)</t>
  </si>
  <si>
    <t>#</t>
  </si>
  <si>
    <t>Trámite</t>
  </si>
  <si>
    <t>Solicitudes en realizadas ( (En línea, parcialmente en línea y presenciales)</t>
  </si>
  <si>
    <t>PQRD recibidas</t>
  </si>
  <si>
    <t>Total</t>
  </si>
  <si>
    <t>Porcentaje sobre el total</t>
  </si>
  <si>
    <t>Porcentaje acumulado</t>
  </si>
  <si>
    <t>Cuantificación criterio</t>
  </si>
  <si>
    <t>A priorizar</t>
  </si>
  <si>
    <t>Inscripción, aplicación y resultados del Examen de Estado de la Educación Media Saber 11°</t>
  </si>
  <si>
    <t>Inscripción, aplicación y resultados del Examen de Estado de Calidad de la Educación Superior, Saber Pro</t>
  </si>
  <si>
    <t>Resultados agregados de instituciones educativas</t>
  </si>
  <si>
    <t xml:space="preserve">Solicitud usuario ICFES </t>
  </si>
  <si>
    <t>Verificación de los resultados Saber 11° y Validación del bachillerato</t>
  </si>
  <si>
    <t>Certificaciones relacionadas con los resultados de los Exámenes Saber 11° y Saber Pro</t>
  </si>
  <si>
    <t>Inscripción, aplicación y resultados Examen Validación del Bachillerato</t>
  </si>
  <si>
    <t>Incremento puntaje sobre el Examen de Estado de Ingreso a la Educación Superior por prestación de servicio militar obligatorio</t>
  </si>
  <si>
    <t>Verificación de títulos expedidos por ICFES</t>
  </si>
  <si>
    <t>Presentar el Examen de Ensayo de la Educación Media Pre Saber 11°</t>
  </si>
  <si>
    <t>Inscripción, aplicación y resultados del Examen de Ensayo de la Educación Media Pre Saber 11°</t>
  </si>
  <si>
    <t>Corrección / cambio legal de datos en nombres, apellidos documento y/o tipos de documento de identidad</t>
  </si>
  <si>
    <t>Certificación para legalización o apostilla de documentos expedidos por el Instituto Colombiano para La Evaluación de La Educación ICFES</t>
  </si>
  <si>
    <t>Consulta resultados históricos (FTP)</t>
  </si>
  <si>
    <t>Totales</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</si>
  <si>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</si>
  <si>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</si>
  <si>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</si>
  <si>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</si>
  <si>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</si>
  <si>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</si>
  <si>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</si>
  <si>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</si>
  <si>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</si>
  <si>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Trámite 1</t>
  </si>
  <si>
    <t>Trámite 2</t>
  </si>
  <si>
    <t>Trámite 3</t>
  </si>
  <si>
    <t>Trámite 4</t>
  </si>
  <si>
    <t>Trámite 5</t>
  </si>
  <si>
    <t>Trámite 6</t>
  </si>
  <si>
    <t>Trámite 7</t>
  </si>
  <si>
    <t>Trámite 8</t>
  </si>
  <si>
    <t>Trámite 9</t>
  </si>
  <si>
    <t>Trámite 10</t>
  </si>
  <si>
    <t xml:space="preserve">Total </t>
  </si>
  <si>
    <t>%  acumulado</t>
  </si>
  <si>
    <t>Formulación estrategia de racionalización - Estado simple, Colombia Ágil  
Propuesta para comité sectorial a incluir en el PAAC</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</si>
  <si>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</si>
  <si>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</si>
  <si>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</si>
  <si>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</si>
  <si>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</si>
  <si>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</si>
  <si>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</si>
  <si>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</si>
  <si>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</si>
  <si>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</si>
  <si>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</si>
  <si>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</si>
  <si>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</si>
  <si>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</si>
  <si>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</si>
  <si>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</si>
  <si>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 xml:space="preserve">Educación </t>
  </si>
  <si>
    <t>Instituto Colombiano Para la Evaluación de la Educación</t>
  </si>
  <si>
    <t xml:space="preserve">Corrección de datos en nombres, apellidos, documento y/o tipo de documento de identidad y/o cambio legal de nombres. </t>
  </si>
  <si>
    <t>1. Evitar la presencia del ciudadano en las ventanillas del Estado haciendo uso de medios tecnológicos y de comunicación.
2. Disminución de los requerimientos asociados al trámite de inscripción a los exámenes que ofrece el Instituto.
3, Los ciudadanos contaran con la habilitación del servicio de corrección de datos en el chat de la Entidad.</t>
  </si>
  <si>
    <t>Actualmente cuando se realiza una solicitud de corrección de datos mediante el formulario de atención electrónica se cuenta con 10 días hábiles para dar respuesta.</t>
  </si>
  <si>
    <t>Con la presente mejora se busca disminuir ese tiempo, dando respuesta  de manera inmediata mediante la habilitación de la opción de solicitar el servicio a través del chat en ínea.</t>
  </si>
  <si>
    <t>Administrativa</t>
  </si>
  <si>
    <r>
      <t xml:space="preserve">1. Situación a mejorar: </t>
    </r>
    <r>
      <rPr>
        <sz val="7"/>
        <rFont val="SansSerif"/>
      </rPr>
      <t>Disminución tiempos de duración</t>
    </r>
  </si>
  <si>
    <t xml:space="preserve">
Unidad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</si>
</sst>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1">
    <font>
      <sz val="11"/>
      <name val="Arial"/>
    </font>
    <font>
      <sz val="11"/>
      <color theme="1"/>
      <name val="Calibri"/>
      <family val="2"/>
      <scheme val="minor"/>
    </font>
    <font>
      <sz val="10"/>
      <name val="Arial"/>
      <family val="2"/>
    </font>
    <font>
      <sz val="9"/>
      <name val="SansSerif"/>
    </font>
    <font>
      <b/>
      <sz val="9"/>
      <color indexed="72"/>
      <name val="SansSerif"/>
    </font>
    <font>
      <b/>
      <sz val="7"/>
      <color indexed="72"/>
      <name val="SansSerif"/>
    </font>
    <font>
      <sz val="7"/>
      <color indexed="72"/>
      <name val="SansSerif"/>
    </font>
    <font>
      <sz val="11"/>
      <name val="Arial"/>
      <family val="2"/>
    </font>
    <font>
      <b/>
      <sz val="11"/>
      <color theme="1"/>
      <name val="Calibri"/>
      <family val="2"/>
      <scheme val="minor"/>
    </font>
    <font>
      <sz val="24"/>
      <color theme="0"/>
      <name val="Calibri"/>
      <family val="2"/>
      <scheme val="minor"/>
    </font>
    <font>
      <sz val="9"/>
      <name val="Verdana"/>
      <family val="2"/>
    </font>
    <font>
      <b/>
      <sz val="9"/>
      <color theme="0"/>
      <name val="Verdana"/>
      <family val="2"/>
    </font>
    <font>
      <b/>
      <sz val="9"/>
      <name val="Verdana"/>
      <family val="2"/>
    </font>
    <font>
      <b/>
      <sz val="7"/>
      <name val="SansSerif"/>
    </font>
    <font>
      <sz val="7"/>
      <name val="SansSerif"/>
    </font>
    <font>
      <b/>
      <sz val="11"/>
      <color theme="0"/>
      <name val="Arial"/>
      <family val="2"/>
    </font>
    <font>
      <sz val="9"/>
      <name val="Arial"/>
      <family val="2"/>
    </font>
    <font>
      <b/>
      <sz val="9"/>
      <name val="Arial"/>
      <family val="2"/>
    </font>
    <font>
      <b/>
      <sz val="11"/>
      <name val="Arial"/>
      <family val="2"/>
    </font>
    <font>
      <sz val="8"/>
      <name val="Arial"/>
      <family val="2"/>
    </font>
    <font>
      <sz val="11"/>
      <name val="Arial"/>
      <family val="2"/>
    </font>
  </fonts>
  <fills count="10">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
    <xf numFmtId="0" fontId="0" fillId="0" borderId="0"/>
    <xf numFmtId="0" fontId="2" fillId="0" borderId="0" applyNumberFormat="0" applyFont="0" applyFill="0" applyBorder="0" applyAlignment="0" applyProtection="0"/>
    <xf numFmtId="0" fontId="7" fillId="0" borderId="0"/>
    <xf numFmtId="0" fontId="2" fillId="0" borderId="0" applyNumberFormat="0" applyFont="0" applyFill="0" applyBorder="0" applyAlignment="0" applyProtection="0"/>
    <xf numFmtId="0" fontId="1" fillId="0" borderId="0"/>
    <xf numFmtId="9" fontId="7" fillId="0" borderId="0" applyFont="0" applyFill="0" applyBorder="0" applyAlignment="0" applyProtection="0"/>
    <xf numFmtId="9" fontId="20" fillId="0" borderId="0" applyFont="0" applyFill="0" applyBorder="0" applyAlignment="0" applyProtection="0"/>
  </cellStyleXfs>
  <cellXfs count="63">
    <xf numFmtId="0" fontId="0" fillId="0" borderId="0" xfId="0"/>
    <xf numFmtId="0" fontId="12" fillId="2" borderId="1" xfId="0" applyFont="1" applyFill="1" applyBorder="1" applyAlignment="1">
      <alignment horizontal="center" vertical="center"/>
    </xf>
    <xf numFmtId="0" fontId="6" fillId="5" borderId="9" xfId="3" applyFont="1" applyFill="1" applyBorder="1" applyAlignment="1">
      <alignment horizontal="center" vertical="center" wrapText="1"/>
    </xf>
    <xf numFmtId="0" fontId="6" fillId="5" borderId="9" xfId="3" applyFont="1" applyFill="1" applyBorder="1" applyAlignment="1">
      <alignment horizontal="left" vertical="center" wrapText="1"/>
    </xf>
    <xf numFmtId="0" fontId="2" fillId="2" borderId="0" xfId="3" applyNumberFormat="1" applyFont="1" applyFill="1" applyBorder="1" applyAlignment="1"/>
    <xf numFmtId="0" fontId="6" fillId="5" borderId="1" xfId="3" applyFont="1" applyFill="1" applyBorder="1" applyAlignment="1">
      <alignment horizontal="center" vertical="center" wrapText="1"/>
    </xf>
    <xf numFmtId="14" fontId="6" fillId="5" borderId="9" xfId="3" applyNumberFormat="1" applyFont="1" applyFill="1" applyBorder="1" applyAlignment="1">
      <alignment horizontal="center" vertical="center" wrapText="1"/>
    </xf>
    <xf numFmtId="0" fontId="13" fillId="5" borderId="1" xfId="3" applyFont="1" applyFill="1" applyBorder="1" applyAlignment="1">
      <alignment horizontal="center" vertical="center" wrapText="1"/>
    </xf>
    <xf numFmtId="0" fontId="6" fillId="5" borderId="1" xfId="3" applyFont="1" applyFill="1" applyBorder="1" applyAlignment="1">
      <alignment vertical="center" wrapText="1"/>
    </xf>
    <xf numFmtId="0" fontId="6" fillId="5" borderId="10" xfId="3" applyFont="1" applyFill="1" applyBorder="1" applyAlignment="1">
      <alignment horizontal="center" vertical="center" wrapText="1"/>
    </xf>
    <xf numFmtId="0" fontId="3" fillId="2" borderId="0" xfId="3" applyNumberFormat="1" applyFont="1" applyFill="1" applyBorder="1" applyAlignment="1" applyProtection="1">
      <alignment horizontal="left" vertical="top" wrapText="1"/>
    </xf>
    <xf numFmtId="0" fontId="2" fillId="2" borderId="0" xfId="3" applyNumberFormat="1" applyFont="1" applyFill="1" applyBorder="1" applyAlignment="1">
      <alignment horizontal="center"/>
    </xf>
    <xf numFmtId="0" fontId="13" fillId="5" borderId="9" xfId="3" applyFont="1" applyFill="1" applyBorder="1" applyAlignment="1">
      <alignment horizontal="center" vertical="center" wrapText="1"/>
    </xf>
    <xf numFmtId="0" fontId="3" fillId="2" borderId="0" xfId="3" applyNumberFormat="1" applyFont="1" applyFill="1" applyBorder="1" applyAlignment="1" applyProtection="1">
      <alignment horizontal="center" vertical="top" wrapText="1"/>
    </xf>
    <xf numFmtId="0" fontId="5" fillId="4" borderId="13" xfId="3" applyNumberFormat="1" applyFont="1" applyFill="1" applyBorder="1" applyAlignment="1" applyProtection="1">
      <alignment horizontal="center" vertical="center" wrapText="1"/>
    </xf>
    <xf numFmtId="0" fontId="5" fillId="4" borderId="8" xfId="3" applyNumberFormat="1" applyFont="1" applyFill="1" applyBorder="1" applyAlignment="1" applyProtection="1">
      <alignment horizontal="center" vertical="center" wrapText="1"/>
    </xf>
    <xf numFmtId="0" fontId="5" fillId="4" borderId="8" xfId="3" applyFont="1" applyFill="1" applyBorder="1" applyAlignment="1">
      <alignment horizontal="center" vertical="center" wrapText="1"/>
    </xf>
    <xf numFmtId="0" fontId="5" fillId="4" borderId="7" xfId="3" applyNumberFormat="1" applyFont="1" applyFill="1" applyBorder="1" applyAlignment="1" applyProtection="1">
      <alignment horizontal="center" vertical="center" wrapText="1"/>
    </xf>
    <xf numFmtId="0" fontId="7" fillId="2" borderId="0" xfId="2" applyFill="1"/>
    <xf numFmtId="0" fontId="7" fillId="2" borderId="0" xfId="2" applyFill="1" applyAlignment="1">
      <alignment horizontal="center"/>
    </xf>
    <xf numFmtId="0" fontId="19" fillId="2" borderId="0" xfId="2" applyFont="1" applyFill="1" applyAlignment="1">
      <alignment vertical="top" wrapText="1"/>
    </xf>
    <xf numFmtId="0" fontId="19" fillId="2" borderId="0" xfId="2" applyFont="1" applyFill="1" applyAlignment="1">
      <alignment horizontal="center" vertical="top" wrapText="1"/>
    </xf>
    <xf numFmtId="0" fontId="8" fillId="2" borderId="0" xfId="2" applyFont="1" applyFill="1"/>
    <xf numFmtId="0" fontId="7" fillId="2" borderId="1" xfId="2" applyFill="1" applyBorder="1"/>
    <xf numFmtId="164" fontId="7" fillId="2" borderId="1" xfId="2" applyNumberFormat="1" applyFill="1" applyBorder="1" applyAlignment="1">
      <alignment horizontal="center" vertical="center"/>
    </xf>
    <xf numFmtId="9" fontId="7" fillId="2" borderId="1" xfId="2" applyNumberFormat="1" applyFill="1" applyBorder="1"/>
    <xf numFmtId="0" fontId="7" fillId="8" borderId="1" xfId="2" applyFill="1" applyBorder="1" applyAlignment="1">
      <alignment horizontal="center"/>
    </xf>
    <xf numFmtId="9" fontId="0" fillId="2" borderId="1" xfId="5" applyFont="1" applyFill="1" applyBorder="1"/>
    <xf numFmtId="0" fontId="18" fillId="2" borderId="0" xfId="2" applyFont="1" applyFill="1" applyAlignment="1">
      <alignment horizontal="center" vertical="top"/>
    </xf>
    <xf numFmtId="0" fontId="7" fillId="4" borderId="2" xfId="2" applyFill="1" applyBorder="1" applyAlignment="1">
      <alignment horizontal="center"/>
    </xf>
    <xf numFmtId="0" fontId="7" fillId="4" borderId="3" xfId="2" applyFill="1" applyBorder="1"/>
    <xf numFmtId="0" fontId="7" fillId="4" borderId="3" xfId="2" applyFill="1" applyBorder="1" applyAlignment="1">
      <alignment horizontal="center"/>
    </xf>
    <xf numFmtId="0" fontId="7" fillId="4" borderId="15" xfId="2" applyFill="1" applyBorder="1"/>
    <xf numFmtId="0" fontId="7" fillId="2" borderId="1" xfId="2" applyFill="1" applyBorder="1" applyAlignment="1">
      <alignment horizontal="left"/>
    </xf>
    <xf numFmtId="0" fontId="8" fillId="4" borderId="14"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7" fillId="2" borderId="1" xfId="2" applyFill="1" applyBorder="1" applyAlignment="1">
      <alignment horizontal="center"/>
    </xf>
    <xf numFmtId="0" fontId="18" fillId="2" borderId="0" xfId="2" applyFont="1" applyFill="1" applyAlignment="1">
      <alignment horizontal="left" vertical="top"/>
    </xf>
    <xf numFmtId="0" fontId="12" fillId="0" borderId="1" xfId="0" applyFont="1" applyBorder="1" applyAlignment="1">
      <alignment horizontal="center" vertical="center"/>
    </xf>
    <xf numFmtId="0" fontId="7" fillId="2" borderId="1" xfId="2" applyFill="1" applyBorder="1" applyAlignment="1">
      <alignment horizontal="center" vertical="center"/>
    </xf>
    <xf numFmtId="9" fontId="1" fillId="4" borderId="1" xfId="6" applyFont="1" applyFill="1" applyBorder="1" applyAlignment="1">
      <alignment horizontal="center" vertical="center"/>
    </xf>
    <xf numFmtId="9" fontId="7" fillId="2" borderId="1" xfId="6" applyFont="1" applyFill="1" applyBorder="1"/>
    <xf numFmtId="0" fontId="12" fillId="9"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8" fillId="4" borderId="1" xfId="2" applyFont="1" applyFill="1" applyBorder="1" applyAlignment="1">
      <alignment horizontal="center" vertical="center" wrapText="1"/>
    </xf>
    <xf numFmtId="0" fontId="7" fillId="2" borderId="1" xfId="2" applyFill="1" applyBorder="1" applyAlignment="1">
      <alignment horizontal="center"/>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4" xfId="2" applyFont="1" applyFill="1" applyBorder="1" applyAlignment="1">
      <alignment horizontal="center" vertical="center"/>
    </xf>
    <xf numFmtId="0" fontId="8" fillId="4" borderId="9" xfId="2" applyFont="1" applyFill="1" applyBorder="1" applyAlignment="1">
      <alignment horizontal="center" vertical="center"/>
    </xf>
    <xf numFmtId="0" fontId="18" fillId="2" borderId="0" xfId="2" applyFont="1" applyFill="1" applyAlignment="1">
      <alignment horizontal="left" vertical="top"/>
    </xf>
    <xf numFmtId="0" fontId="15" fillId="3" borderId="0" xfId="2" applyFont="1" applyFill="1" applyAlignment="1">
      <alignment horizontal="center"/>
    </xf>
    <xf numFmtId="0" fontId="16" fillId="2" borderId="0" xfId="2" applyFont="1" applyFill="1" applyAlignment="1">
      <alignment horizontal="left" vertical="top" wrapText="1"/>
    </xf>
    <xf numFmtId="0" fontId="18" fillId="7" borderId="0" xfId="2" applyFont="1" applyFill="1" applyAlignment="1">
      <alignment horizontal="center"/>
    </xf>
    <xf numFmtId="0" fontId="19" fillId="2" borderId="0" xfId="2" applyFont="1" applyFill="1" applyAlignment="1">
      <alignment horizontal="left" vertical="top" wrapText="1"/>
    </xf>
    <xf numFmtId="0" fontId="19" fillId="2" borderId="0" xfId="2" applyFont="1" applyFill="1" applyAlignment="1">
      <alignment horizontal="left" vertical="top"/>
    </xf>
    <xf numFmtId="0" fontId="7" fillId="2" borderId="0" xfId="2" applyFill="1" applyAlignment="1">
      <alignment horizontal="left"/>
    </xf>
    <xf numFmtId="0" fontId="2" fillId="2" borderId="0" xfId="3" applyNumberFormat="1" applyFont="1" applyFill="1" applyBorder="1" applyAlignment="1"/>
    <xf numFmtId="0" fontId="9" fillId="3" borderId="0" xfId="3" applyNumberFormat="1" applyFont="1" applyFill="1" applyBorder="1" applyAlignment="1">
      <alignment horizontal="center" wrapText="1"/>
    </xf>
    <xf numFmtId="0" fontId="9" fillId="3" borderId="0" xfId="3" applyNumberFormat="1" applyFont="1" applyFill="1" applyBorder="1" applyAlignment="1">
      <alignment horizontal="center"/>
    </xf>
    <xf numFmtId="0" fontId="4" fillId="4" borderId="4"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4" fillId="4" borderId="6" xfId="3" applyFont="1" applyFill="1" applyBorder="1" applyAlignment="1">
      <alignment horizontal="center" vertical="center" wrapText="1"/>
    </xf>
  </cellXfs>
  <cellStyles count="7">
    <cellStyle name="Normal" xfId="0" builtinId="0"/>
    <cellStyle name="Normal 2" xfId="4" xr:uid="{00000000-0005-0000-0000-000003000000}"/>
    <cellStyle name="Normal 3" xfId="1" xr:uid="{00000000-0005-0000-0000-000004000000}"/>
    <cellStyle name="Normal 3 4" xfId="3" xr:uid="{00000000-0005-0000-0000-000005000000}"/>
    <cellStyle name="Normal 5" xfId="2" xr:uid="{00000000-0005-0000-0000-000006000000}"/>
    <cellStyle name="Porcentaje" xfId="6" builtinId="5"/>
    <cellStyle name="Porcentaje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4</xdr:row>
      <xdr:rowOff>57150</xdr:rowOff>
    </xdr:to>
    <xdr:pic>
      <xdr:nvPicPr>
        <xdr:cNvPr id="2" name="Imagen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695799" cy="1613189"/>
    <xdr:pic>
      <xdr:nvPicPr>
        <xdr:cNvPr id="2" name="Imagen 1">
          <a:extLst>
            <a:ext uri="{FF2B5EF4-FFF2-40B4-BE49-F238E27FC236}">
              <a16:creationId xmlns:a16="http://schemas.microsoft.com/office/drawing/2014/main" id="{21843765-AF3D-4290-8E8B-4831E7093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95799" cy="161318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2011\erp\migracion\plan%20de%20compras\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fesserv5\planeacion$\Users\adizquierdo\AppData\Roaming\Microsoft\Excel\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cfesserv5/planeacion$/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MEDIDA"/>
      <sheetName val="plan de compras"/>
      <sheetName val="bienes y servicios"/>
      <sheetName val="proyectos"/>
      <sheetName val="centros de costo"/>
      <sheetName val="HOMOLOGACION RUBROS"/>
      <sheetName val="Hoja1"/>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14"/>
  <sheetViews>
    <sheetView topLeftCell="A9" zoomScaleNormal="100" workbookViewId="0">
      <selection activeCell="A2" sqref="A2:A14"/>
    </sheetView>
  </sheetViews>
  <sheetFormatPr baseColWidth="10" defaultColWidth="28.875" defaultRowHeight="54.75" customHeight="1"/>
  <cols>
    <col min="1" max="1" width="21.375" customWidth="1"/>
    <col min="3" max="3" width="48.75" customWidth="1"/>
  </cols>
  <sheetData>
    <row r="1" spans="1:3" ht="41.25" customHeight="1">
      <c r="A1" s="43" t="s">
        <v>0</v>
      </c>
      <c r="B1" s="43"/>
      <c r="C1" s="43"/>
    </row>
    <row r="2" spans="1:3" ht="59.25" customHeight="1">
      <c r="A2" s="1" t="s">
        <v>1</v>
      </c>
      <c r="B2" s="42" t="s">
        <v>2</v>
      </c>
      <c r="C2" s="42"/>
    </row>
    <row r="3" spans="1:3" ht="92.25" customHeight="1">
      <c r="A3" s="1" t="s">
        <v>1</v>
      </c>
      <c r="B3" s="42" t="s">
        <v>3</v>
      </c>
      <c r="C3" s="42"/>
    </row>
    <row r="4" spans="1:3" ht="75.75" customHeight="1">
      <c r="A4" s="1" t="s">
        <v>1</v>
      </c>
      <c r="B4" s="42" t="s">
        <v>4</v>
      </c>
      <c r="C4" s="42"/>
    </row>
    <row r="5" spans="1:3" ht="54.75" customHeight="1">
      <c r="A5" s="1" t="s">
        <v>1</v>
      </c>
      <c r="B5" s="42" t="s">
        <v>5</v>
      </c>
      <c r="C5" s="42"/>
    </row>
    <row r="6" spans="1:3" ht="54.75" customHeight="1">
      <c r="A6" s="1" t="s">
        <v>1</v>
      </c>
      <c r="B6" s="42" t="s">
        <v>6</v>
      </c>
      <c r="C6" s="42"/>
    </row>
    <row r="7" spans="1:3" ht="54.75" customHeight="1">
      <c r="A7" s="1" t="s">
        <v>1</v>
      </c>
      <c r="B7" s="42" t="s">
        <v>7</v>
      </c>
      <c r="C7" s="42"/>
    </row>
    <row r="8" spans="1:3" ht="76.5" customHeight="1">
      <c r="A8" s="1" t="s">
        <v>1</v>
      </c>
      <c r="B8" s="42" t="s">
        <v>8</v>
      </c>
      <c r="C8" s="42"/>
    </row>
    <row r="9" spans="1:3" ht="72.75" customHeight="1">
      <c r="A9" s="1" t="s">
        <v>1</v>
      </c>
      <c r="B9" s="42" t="s">
        <v>9</v>
      </c>
      <c r="C9" s="42"/>
    </row>
    <row r="10" spans="1:3" ht="80.25" customHeight="1">
      <c r="A10" s="1" t="s">
        <v>10</v>
      </c>
      <c r="B10" s="42" t="s">
        <v>11</v>
      </c>
      <c r="C10" s="42"/>
    </row>
    <row r="11" spans="1:3" ht="99" customHeight="1">
      <c r="A11" s="1" t="s">
        <v>10</v>
      </c>
      <c r="B11" s="42" t="s">
        <v>12</v>
      </c>
      <c r="C11" s="42"/>
    </row>
    <row r="12" spans="1:3" ht="93.75" customHeight="1">
      <c r="A12" s="1" t="s">
        <v>10</v>
      </c>
      <c r="B12" s="42" t="s">
        <v>13</v>
      </c>
      <c r="C12" s="42"/>
    </row>
    <row r="13" spans="1:3" ht="88.5" customHeight="1">
      <c r="A13" s="38" t="s">
        <v>10</v>
      </c>
      <c r="B13" s="42" t="s">
        <v>14</v>
      </c>
      <c r="C13" s="42"/>
    </row>
    <row r="14" spans="1:3" ht="81" customHeight="1">
      <c r="A14" s="38" t="s">
        <v>10</v>
      </c>
      <c r="B14" s="42" t="s">
        <v>15</v>
      </c>
      <c r="C14" s="42"/>
    </row>
  </sheetData>
  <mergeCells count="14">
    <mergeCell ref="B14:C14"/>
    <mergeCell ref="B13:C13"/>
    <mergeCell ref="B7:C7"/>
    <mergeCell ref="B8:C8"/>
    <mergeCell ref="B9:C9"/>
    <mergeCell ref="B10:C10"/>
    <mergeCell ref="B11:C11"/>
    <mergeCell ref="B12:C12"/>
    <mergeCell ref="B6:C6"/>
    <mergeCell ref="A1:C1"/>
    <mergeCell ref="B2:C2"/>
    <mergeCell ref="B3:C3"/>
    <mergeCell ref="B4:C4"/>
    <mergeCell ref="B5:C5"/>
  </mergeCells>
  <pageMargins left="0.7" right="0.7" top="0.75" bottom="0.75" header="0.3" footer="0.3"/>
  <headerFooter>
    <oddHeader>&amp;L&amp;"Calibri"&amp;15&amp;K000000 Información Pública Clasificada&amp;1#_x000D_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71"/>
  <sheetViews>
    <sheetView tabSelected="1" topLeftCell="E1" zoomScale="85" zoomScaleNormal="85" workbookViewId="0">
      <selection activeCell="O17" sqref="O17"/>
    </sheetView>
  </sheetViews>
  <sheetFormatPr baseColWidth="10" defaultColWidth="11" defaultRowHeight="14.25" outlineLevelRow="2"/>
  <cols>
    <col min="1" max="2" width="11" style="18"/>
    <col min="3" max="3" width="118.375" style="18" customWidth="1"/>
    <col min="4" max="4" width="26.625" style="19" customWidth="1"/>
    <col min="5" max="6" width="11" style="19"/>
    <col min="7" max="7" width="13" style="18" customWidth="1"/>
    <col min="8" max="8" width="12.625" style="18" customWidth="1"/>
    <col min="9" max="11" width="11" style="18"/>
    <col min="12" max="12" width="116.125" style="18" bestFit="1" customWidth="1"/>
    <col min="13" max="13" width="21" style="18" customWidth="1"/>
    <col min="14" max="14" width="22.375" style="18" customWidth="1"/>
    <col min="15" max="15" width="12.5" style="18" customWidth="1"/>
    <col min="16" max="16384" width="11" style="18"/>
  </cols>
  <sheetData>
    <row r="1" spans="1:17" ht="40.5" customHeight="1"/>
    <row r="2" spans="1:17" ht="40.5" customHeight="1"/>
    <row r="3" spans="1:17" ht="40.5" customHeight="1"/>
    <row r="4" spans="1:17" ht="40.5" hidden="1" customHeight="1"/>
    <row r="6" spans="1:17" ht="15">
      <c r="A6" s="51" t="s">
        <v>16</v>
      </c>
      <c r="B6" s="51"/>
      <c r="C6" s="51"/>
      <c r="D6" s="51"/>
      <c r="E6" s="51"/>
      <c r="F6" s="51"/>
      <c r="G6" s="51"/>
      <c r="H6" s="51"/>
      <c r="I6" s="51"/>
      <c r="J6" s="51"/>
      <c r="K6" s="51"/>
      <c r="L6" s="51"/>
      <c r="M6" s="51"/>
      <c r="N6" s="51"/>
      <c r="O6" s="51"/>
      <c r="P6" s="51"/>
    </row>
    <row r="7" spans="1:17" ht="75.75" customHeight="1">
      <c r="A7" s="52" t="s">
        <v>17</v>
      </c>
      <c r="B7" s="52"/>
      <c r="C7" s="52"/>
      <c r="D7" s="52"/>
      <c r="E7" s="52"/>
      <c r="F7" s="52"/>
      <c r="G7" s="52"/>
      <c r="H7" s="52"/>
      <c r="I7" s="52"/>
      <c r="J7" s="52"/>
      <c r="K7" s="52"/>
      <c r="L7" s="52"/>
      <c r="M7" s="52"/>
    </row>
    <row r="9" spans="1:17" ht="15">
      <c r="A9" s="53" t="s">
        <v>18</v>
      </c>
      <c r="B9" s="53"/>
      <c r="C9" s="53"/>
      <c r="D9" s="53"/>
      <c r="E9" s="53"/>
      <c r="F9" s="53"/>
      <c r="G9" s="53"/>
      <c r="H9" s="53"/>
      <c r="I9" s="53"/>
      <c r="J9" s="53"/>
      <c r="K9" s="53"/>
      <c r="L9" s="53"/>
      <c r="M9" s="53"/>
      <c r="N9" s="53"/>
      <c r="O9" s="53"/>
      <c r="P9" s="53"/>
    </row>
    <row r="10" spans="1:17" ht="15">
      <c r="A10" s="50" t="s">
        <v>19</v>
      </c>
      <c r="B10" s="50"/>
      <c r="C10" s="50"/>
      <c r="D10" s="50"/>
      <c r="E10" s="50"/>
      <c r="F10" s="50"/>
      <c r="G10" s="50"/>
      <c r="H10" s="50"/>
    </row>
    <row r="11" spans="1:17" ht="264.75" hidden="1" customHeight="1" outlineLevel="1">
      <c r="A11" s="54" t="s">
        <v>20</v>
      </c>
      <c r="B11" s="55"/>
      <c r="C11" s="55"/>
      <c r="D11" s="55"/>
      <c r="E11" s="55"/>
      <c r="F11" s="55"/>
      <c r="G11" s="55"/>
      <c r="H11" s="55"/>
      <c r="I11" s="55"/>
      <c r="J11" s="55"/>
      <c r="K11" s="55"/>
      <c r="L11" s="55"/>
      <c r="M11" s="55"/>
    </row>
    <row r="12" spans="1:17" ht="14.25" customHeight="1" collapsed="1">
      <c r="A12" s="20"/>
      <c r="B12" s="20"/>
      <c r="C12" s="20"/>
      <c r="D12" s="21"/>
      <c r="E12" s="21"/>
      <c r="F12" s="21"/>
      <c r="G12" s="20"/>
      <c r="H12" s="20"/>
      <c r="I12" s="20"/>
      <c r="J12" s="20"/>
      <c r="K12" s="20"/>
      <c r="L12" s="20"/>
      <c r="M12" s="20"/>
      <c r="N12" s="20"/>
      <c r="O12" s="20"/>
      <c r="P12" s="20"/>
    </row>
    <row r="13" spans="1:17" ht="22.5" customHeight="1">
      <c r="A13" s="50" t="s">
        <v>21</v>
      </c>
      <c r="B13" s="50"/>
      <c r="C13" s="50"/>
      <c r="D13" s="50"/>
      <c r="E13" s="50"/>
      <c r="F13" s="50"/>
      <c r="G13" s="50"/>
      <c r="H13" s="50"/>
      <c r="I13" s="20"/>
      <c r="J13" s="20"/>
      <c r="K13" s="20"/>
      <c r="L13" s="20"/>
      <c r="M13" s="20"/>
      <c r="N13" s="20"/>
      <c r="O13" s="20"/>
      <c r="P13" s="20"/>
    </row>
    <row r="14" spans="1:17" ht="15" outlineLevel="2">
      <c r="B14" s="22" t="s">
        <v>22</v>
      </c>
      <c r="C14" s="56" t="s">
        <v>23</v>
      </c>
      <c r="D14" s="56"/>
      <c r="E14" s="56"/>
      <c r="F14" s="56"/>
      <c r="G14" s="56"/>
      <c r="H14" s="56"/>
      <c r="K14" s="22" t="str">
        <f>+B14</f>
        <v>Criterio:</v>
      </c>
      <c r="L14" s="56" t="str">
        <f>+C14</f>
        <v>Cantidad de PQRs recibidas y solicitudes realizadas (En línea, parcialmente en línea y presenciales)</v>
      </c>
      <c r="M14" s="56"/>
      <c r="N14" s="56"/>
      <c r="O14" s="56"/>
      <c r="P14" s="56"/>
      <c r="Q14" s="20"/>
    </row>
    <row r="15" spans="1:17" outlineLevel="2">
      <c r="Q15" s="20"/>
    </row>
    <row r="16" spans="1:17" ht="45" outlineLevel="2">
      <c r="B16" s="35" t="s">
        <v>24</v>
      </c>
      <c r="C16" s="35" t="s">
        <v>25</v>
      </c>
      <c r="D16" s="35" t="s">
        <v>26</v>
      </c>
      <c r="E16" s="35" t="s">
        <v>27</v>
      </c>
      <c r="F16" s="35" t="s">
        <v>28</v>
      </c>
      <c r="G16" s="35" t="s">
        <v>29</v>
      </c>
      <c r="H16" s="35" t="s">
        <v>30</v>
      </c>
      <c r="K16" s="35" t="s">
        <v>24</v>
      </c>
      <c r="L16" s="35" t="s">
        <v>25</v>
      </c>
      <c r="M16" s="35" t="s">
        <v>31</v>
      </c>
      <c r="N16" s="35" t="s">
        <v>29</v>
      </c>
      <c r="O16" s="35" t="s">
        <v>30</v>
      </c>
      <c r="P16" s="35" t="s">
        <v>32</v>
      </c>
      <c r="Q16" s="20"/>
    </row>
    <row r="17" spans="2:17" ht="15" outlineLevel="2">
      <c r="B17" s="36">
        <v>9</v>
      </c>
      <c r="C17" s="23" t="s">
        <v>33</v>
      </c>
      <c r="D17" s="24">
        <v>1464854</v>
      </c>
      <c r="E17" s="24">
        <v>836393</v>
      </c>
      <c r="F17" s="24">
        <f t="shared" ref="F17:F29" si="0">SUM(D17:E17)</f>
        <v>2301247</v>
      </c>
      <c r="G17" s="40">
        <f t="shared" ref="G17:G30" si="1">F17/$F$30</f>
        <v>0.41035206603730184</v>
      </c>
      <c r="H17" s="41">
        <f>G17</f>
        <v>0.41035206603730184</v>
      </c>
      <c r="K17" s="36">
        <v>9</v>
      </c>
      <c r="L17" s="23" t="s">
        <v>33</v>
      </c>
      <c r="M17" s="24">
        <v>2301247</v>
      </c>
      <c r="N17" s="40">
        <f t="shared" ref="N17:N29" si="2">M17/$F$30</f>
        <v>0.41035206603730184</v>
      </c>
      <c r="O17" s="40">
        <f>N17</f>
        <v>0.41035206603730184</v>
      </c>
      <c r="P17" s="26" t="s">
        <v>32</v>
      </c>
      <c r="Q17" s="20"/>
    </row>
    <row r="18" spans="2:17" ht="15" outlineLevel="2">
      <c r="B18" s="36">
        <v>11</v>
      </c>
      <c r="C18" s="23" t="s">
        <v>34</v>
      </c>
      <c r="D18" s="24">
        <v>661102</v>
      </c>
      <c r="E18" s="24">
        <v>399004</v>
      </c>
      <c r="F18" s="24">
        <f t="shared" si="0"/>
        <v>1060106</v>
      </c>
      <c r="G18" s="40">
        <f t="shared" si="1"/>
        <v>0.18903520018430872</v>
      </c>
      <c r="H18" s="41">
        <f t="shared" ref="H18:H29" si="3">H17+G18</f>
        <v>0.59938726622161054</v>
      </c>
      <c r="K18" s="36">
        <v>11</v>
      </c>
      <c r="L18" s="23" t="s">
        <v>34</v>
      </c>
      <c r="M18" s="24">
        <v>1060106</v>
      </c>
      <c r="N18" s="40">
        <f t="shared" si="2"/>
        <v>0.18903520018430872</v>
      </c>
      <c r="O18" s="40">
        <f t="shared" ref="O18:O29" si="4">O17+N18</f>
        <v>0.59938726622161054</v>
      </c>
      <c r="P18" s="26" t="s">
        <v>32</v>
      </c>
      <c r="Q18" s="20"/>
    </row>
    <row r="19" spans="2:17" ht="15" outlineLevel="2">
      <c r="B19" s="36">
        <v>4</v>
      </c>
      <c r="C19" s="23" t="s">
        <v>35</v>
      </c>
      <c r="D19" s="24">
        <v>551952</v>
      </c>
      <c r="E19" s="24">
        <v>2141</v>
      </c>
      <c r="F19" s="24">
        <f t="shared" si="0"/>
        <v>554093</v>
      </c>
      <c r="G19" s="40">
        <f t="shared" si="1"/>
        <v>9.8804347089559139E-2</v>
      </c>
      <c r="H19" s="41">
        <f t="shared" si="3"/>
        <v>0.69819161331116963</v>
      </c>
      <c r="K19" s="36">
        <v>4</v>
      </c>
      <c r="L19" s="23" t="s">
        <v>35</v>
      </c>
      <c r="M19" s="24">
        <v>554093</v>
      </c>
      <c r="N19" s="40">
        <f t="shared" si="2"/>
        <v>9.8804347089559139E-2</v>
      </c>
      <c r="O19" s="40">
        <f t="shared" si="4"/>
        <v>0.69819161331116963</v>
      </c>
      <c r="P19" s="23"/>
      <c r="Q19" s="20"/>
    </row>
    <row r="20" spans="2:17" ht="15" outlineLevel="2">
      <c r="B20" s="36">
        <v>1</v>
      </c>
      <c r="C20" s="23" t="s">
        <v>36</v>
      </c>
      <c r="D20" s="24">
        <v>477091</v>
      </c>
      <c r="E20" s="24">
        <v>2059</v>
      </c>
      <c r="F20" s="24">
        <f t="shared" si="0"/>
        <v>479150</v>
      </c>
      <c r="G20" s="40">
        <f t="shared" si="1"/>
        <v>8.5440716464496497E-2</v>
      </c>
      <c r="H20" s="41">
        <f t="shared" si="3"/>
        <v>0.7836323297756661</v>
      </c>
      <c r="K20" s="36">
        <v>1</v>
      </c>
      <c r="L20" s="23" t="s">
        <v>36</v>
      </c>
      <c r="M20" s="24">
        <v>479150</v>
      </c>
      <c r="N20" s="40">
        <f t="shared" si="2"/>
        <v>8.5440716464496497E-2</v>
      </c>
      <c r="O20" s="40">
        <f t="shared" si="4"/>
        <v>0.7836323297756661</v>
      </c>
      <c r="P20" s="23"/>
      <c r="Q20" s="20"/>
    </row>
    <row r="21" spans="2:17" ht="15" outlineLevel="2">
      <c r="B21" s="36">
        <v>6</v>
      </c>
      <c r="C21" s="23" t="s">
        <v>37</v>
      </c>
      <c r="D21" s="24">
        <v>438299</v>
      </c>
      <c r="E21" s="24">
        <v>11738</v>
      </c>
      <c r="F21" s="24">
        <f t="shared" si="0"/>
        <v>450037</v>
      </c>
      <c r="G21" s="40">
        <f t="shared" si="1"/>
        <v>8.0249365992972166E-2</v>
      </c>
      <c r="H21" s="41">
        <f t="shared" si="3"/>
        <v>0.86388169576863827</v>
      </c>
      <c r="K21" s="36">
        <v>6</v>
      </c>
      <c r="L21" s="23" t="s">
        <v>37</v>
      </c>
      <c r="M21" s="24">
        <v>450037</v>
      </c>
      <c r="N21" s="40">
        <f t="shared" si="2"/>
        <v>8.0249365992972166E-2</v>
      </c>
      <c r="O21" s="40">
        <f t="shared" si="4"/>
        <v>0.86388169576863827</v>
      </c>
      <c r="P21" s="36"/>
      <c r="Q21" s="20"/>
    </row>
    <row r="22" spans="2:17" ht="15" outlineLevel="2">
      <c r="B22" s="36">
        <v>8</v>
      </c>
      <c r="C22" s="23" t="s">
        <v>38</v>
      </c>
      <c r="D22" s="24">
        <v>280987</v>
      </c>
      <c r="E22" s="24">
        <v>7329</v>
      </c>
      <c r="F22" s="24">
        <f t="shared" si="0"/>
        <v>288316</v>
      </c>
      <c r="G22" s="40">
        <f t="shared" si="1"/>
        <v>5.1411719937760142E-2</v>
      </c>
      <c r="H22" s="41">
        <f t="shared" si="3"/>
        <v>0.91529341570639844</v>
      </c>
      <c r="K22" s="36">
        <v>8</v>
      </c>
      <c r="L22" s="23" t="s">
        <v>38</v>
      </c>
      <c r="M22" s="24">
        <v>288316</v>
      </c>
      <c r="N22" s="40">
        <f t="shared" si="2"/>
        <v>5.1411719937760142E-2</v>
      </c>
      <c r="O22" s="40">
        <f t="shared" si="4"/>
        <v>0.91529341570639844</v>
      </c>
      <c r="P22" s="23"/>
    </row>
    <row r="23" spans="2:17" ht="15" outlineLevel="2">
      <c r="B23" s="36">
        <v>12</v>
      </c>
      <c r="C23" s="23" t="s">
        <v>39</v>
      </c>
      <c r="D23" s="24">
        <v>159659</v>
      </c>
      <c r="E23" s="24">
        <v>61321</v>
      </c>
      <c r="F23" s="24">
        <f t="shared" si="0"/>
        <v>220980</v>
      </c>
      <c r="G23" s="40">
        <f t="shared" si="1"/>
        <v>3.9404548730719892E-2</v>
      </c>
      <c r="H23" s="41">
        <f t="shared" si="3"/>
        <v>0.9546979644371183</v>
      </c>
      <c r="K23" s="36">
        <v>12</v>
      </c>
      <c r="L23" s="23" t="s">
        <v>40</v>
      </c>
      <c r="M23" s="24">
        <v>220980</v>
      </c>
      <c r="N23" s="40">
        <f t="shared" si="2"/>
        <v>3.9404548730719892E-2</v>
      </c>
      <c r="O23" s="40">
        <f t="shared" si="4"/>
        <v>0.9546979644371183</v>
      </c>
      <c r="P23" s="23"/>
    </row>
    <row r="24" spans="2:17" ht="15" outlineLevel="2">
      <c r="B24" s="36">
        <v>5</v>
      </c>
      <c r="C24" s="23" t="s">
        <v>41</v>
      </c>
      <c r="D24" s="24">
        <v>165670</v>
      </c>
      <c r="E24" s="24">
        <v>68</v>
      </c>
      <c r="F24" s="24">
        <f t="shared" si="0"/>
        <v>165738</v>
      </c>
      <c r="G24" s="40">
        <f t="shared" si="1"/>
        <v>2.9553946499828281E-2</v>
      </c>
      <c r="H24" s="41">
        <f t="shared" si="3"/>
        <v>0.98425191093694653</v>
      </c>
      <c r="K24" s="36">
        <v>5</v>
      </c>
      <c r="L24" s="23" t="s">
        <v>41</v>
      </c>
      <c r="M24" s="24">
        <v>165738</v>
      </c>
      <c r="N24" s="40">
        <f t="shared" si="2"/>
        <v>2.9553946499828281E-2</v>
      </c>
      <c r="O24" s="40">
        <f t="shared" si="4"/>
        <v>0.98425191093694653</v>
      </c>
      <c r="P24" s="23"/>
    </row>
    <row r="25" spans="2:17" ht="15" outlineLevel="2">
      <c r="B25" s="36">
        <v>10</v>
      </c>
      <c r="C25" s="23" t="s">
        <v>42</v>
      </c>
      <c r="D25" s="24">
        <v>3751</v>
      </c>
      <c r="E25" s="24">
        <v>53183</v>
      </c>
      <c r="F25" s="24">
        <f t="shared" si="0"/>
        <v>56934</v>
      </c>
      <c r="G25" s="40">
        <f t="shared" si="1"/>
        <v>1.0152315039527588E-2</v>
      </c>
      <c r="H25" s="41">
        <f t="shared" si="3"/>
        <v>0.99440422597647415</v>
      </c>
      <c r="K25" s="36">
        <v>10</v>
      </c>
      <c r="L25" s="23" t="s">
        <v>43</v>
      </c>
      <c r="M25" s="24">
        <v>56934</v>
      </c>
      <c r="N25" s="40">
        <f t="shared" si="2"/>
        <v>1.0152315039527588E-2</v>
      </c>
      <c r="O25" s="40">
        <f t="shared" si="4"/>
        <v>0.99440422597647415</v>
      </c>
      <c r="P25" s="26" t="s">
        <v>32</v>
      </c>
    </row>
    <row r="26" spans="2:17" ht="15" outlineLevel="2">
      <c r="B26" s="36">
        <v>2</v>
      </c>
      <c r="C26" s="23" t="s">
        <v>44</v>
      </c>
      <c r="D26" s="24">
        <v>20479</v>
      </c>
      <c r="E26" s="24">
        <v>6986</v>
      </c>
      <c r="F26" s="24">
        <f t="shared" si="0"/>
        <v>27465</v>
      </c>
      <c r="G26" s="40">
        <f t="shared" si="1"/>
        <v>4.8974836224509989E-3</v>
      </c>
      <c r="H26" s="41">
        <f t="shared" si="3"/>
        <v>0.99930170959892517</v>
      </c>
      <c r="K26" s="36">
        <v>2</v>
      </c>
      <c r="L26" s="23" t="s">
        <v>44</v>
      </c>
      <c r="M26" s="24">
        <v>27465</v>
      </c>
      <c r="N26" s="40">
        <f t="shared" si="2"/>
        <v>4.8974836224509989E-3</v>
      </c>
      <c r="O26" s="40">
        <f t="shared" si="4"/>
        <v>0.99930170959892517</v>
      </c>
      <c r="P26" s="26" t="s">
        <v>32</v>
      </c>
    </row>
    <row r="27" spans="2:17" ht="15" outlineLevel="2">
      <c r="B27" s="36">
        <v>3</v>
      </c>
      <c r="C27" s="23" t="s">
        <v>45</v>
      </c>
      <c r="D27" s="24">
        <v>2547</v>
      </c>
      <c r="E27" s="24">
        <v>1006</v>
      </c>
      <c r="F27" s="24">
        <f t="shared" si="0"/>
        <v>3553</v>
      </c>
      <c r="G27" s="40">
        <f t="shared" si="1"/>
        <v>6.3356123468299292E-4</v>
      </c>
      <c r="H27" s="41">
        <f t="shared" si="3"/>
        <v>0.99993527083360811</v>
      </c>
      <c r="K27" s="36">
        <v>3</v>
      </c>
      <c r="L27" s="23" t="s">
        <v>45</v>
      </c>
      <c r="M27" s="24">
        <v>3553</v>
      </c>
      <c r="N27" s="40">
        <f t="shared" si="2"/>
        <v>6.3356123468299292E-4</v>
      </c>
      <c r="O27" s="40">
        <f t="shared" si="4"/>
        <v>0.99993527083360811</v>
      </c>
      <c r="P27" s="23"/>
    </row>
    <row r="28" spans="2:17" ht="15" outlineLevel="2">
      <c r="B28" s="36">
        <v>13</v>
      </c>
      <c r="C28" s="23" t="s">
        <v>39</v>
      </c>
      <c r="D28" s="24">
        <v>10</v>
      </c>
      <c r="E28" s="24">
        <v>332</v>
      </c>
      <c r="F28" s="24">
        <f t="shared" si="0"/>
        <v>342</v>
      </c>
      <c r="G28" s="40">
        <f t="shared" si="1"/>
        <v>6.0984503873229264E-5</v>
      </c>
      <c r="H28" s="41">
        <f t="shared" si="3"/>
        <v>0.99999625533748138</v>
      </c>
      <c r="K28" s="36">
        <v>13</v>
      </c>
      <c r="L28" s="23" t="s">
        <v>39</v>
      </c>
      <c r="M28" s="24">
        <v>342</v>
      </c>
      <c r="N28" s="40">
        <f t="shared" si="2"/>
        <v>6.0984503873229264E-5</v>
      </c>
      <c r="O28" s="40">
        <f t="shared" si="4"/>
        <v>0.99999625533748138</v>
      </c>
      <c r="P28" s="26" t="s">
        <v>32</v>
      </c>
    </row>
    <row r="29" spans="2:17" ht="15" outlineLevel="2">
      <c r="B29" s="36">
        <v>7</v>
      </c>
      <c r="C29" s="23" t="s">
        <v>46</v>
      </c>
      <c r="D29" s="24">
        <v>8</v>
      </c>
      <c r="E29" s="24">
        <v>13</v>
      </c>
      <c r="F29" s="24">
        <f t="shared" si="0"/>
        <v>21</v>
      </c>
      <c r="G29" s="40">
        <f t="shared" si="1"/>
        <v>3.7446625185316217E-6</v>
      </c>
      <c r="H29" s="41">
        <f t="shared" si="3"/>
        <v>0.99999999999999989</v>
      </c>
      <c r="K29" s="36">
        <v>7</v>
      </c>
      <c r="L29" s="23" t="s">
        <v>46</v>
      </c>
      <c r="M29" s="24">
        <v>21</v>
      </c>
      <c r="N29" s="40">
        <f t="shared" si="2"/>
        <v>3.7446625185316217E-6</v>
      </c>
      <c r="O29" s="40">
        <f t="shared" si="4"/>
        <v>0.99999999999999989</v>
      </c>
      <c r="P29" s="23"/>
    </row>
    <row r="30" spans="2:17" ht="15" outlineLevel="2">
      <c r="B30" s="18" t="s">
        <v>47</v>
      </c>
      <c r="D30" s="24"/>
      <c r="E30" s="24"/>
      <c r="F30" s="24">
        <f>SUM(F17:F29)</f>
        <v>5607982</v>
      </c>
      <c r="G30" s="40">
        <f t="shared" si="1"/>
        <v>1</v>
      </c>
    </row>
    <row r="32" spans="2:17">
      <c r="K32" s="23"/>
      <c r="L32" s="23"/>
      <c r="M32" s="39"/>
      <c r="N32" s="23"/>
      <c r="O32" s="23"/>
      <c r="P32" s="23"/>
    </row>
    <row r="33" spans="1:16" ht="15">
      <c r="A33" s="53" t="s">
        <v>48</v>
      </c>
      <c r="B33" s="53"/>
      <c r="C33" s="53"/>
      <c r="D33" s="53"/>
      <c r="E33" s="53"/>
      <c r="F33" s="53"/>
      <c r="G33" s="53"/>
      <c r="H33" s="53"/>
      <c r="I33" s="53"/>
      <c r="J33" s="53"/>
      <c r="K33" s="53"/>
      <c r="L33" s="53"/>
      <c r="M33" s="53"/>
      <c r="N33" s="53"/>
      <c r="O33" s="53"/>
      <c r="P33" s="53"/>
    </row>
    <row r="34" spans="1:16" ht="15">
      <c r="A34" s="50" t="s">
        <v>19</v>
      </c>
      <c r="B34" s="50"/>
      <c r="C34" s="50"/>
      <c r="D34" s="50"/>
      <c r="E34" s="50"/>
      <c r="F34" s="50"/>
      <c r="G34" s="50"/>
      <c r="H34" s="50"/>
    </row>
    <row r="35" spans="1:16" ht="118.5" hidden="1" customHeight="1" outlineLevel="1">
      <c r="A35" s="54" t="s">
        <v>49</v>
      </c>
      <c r="B35" s="55"/>
      <c r="C35" s="55"/>
      <c r="D35" s="55"/>
      <c r="E35" s="55"/>
      <c r="F35" s="55"/>
      <c r="G35" s="55"/>
      <c r="H35" s="55"/>
      <c r="I35" s="55"/>
      <c r="J35" s="55"/>
      <c r="K35" s="55"/>
      <c r="L35" s="55"/>
      <c r="M35" s="55"/>
    </row>
    <row r="36" spans="1:16" collapsed="1"/>
    <row r="39" spans="1:16" ht="15">
      <c r="A39" s="50" t="s">
        <v>21</v>
      </c>
      <c r="B39" s="50"/>
      <c r="C39" s="50"/>
      <c r="D39" s="50"/>
      <c r="E39" s="50"/>
      <c r="F39" s="50"/>
      <c r="G39" s="50"/>
      <c r="H39" s="50"/>
    </row>
    <row r="40" spans="1:16" ht="15">
      <c r="A40" s="37"/>
      <c r="B40" s="37"/>
      <c r="C40" s="37"/>
      <c r="D40" s="28"/>
      <c r="E40" s="28"/>
      <c r="F40" s="28"/>
      <c r="G40" s="37"/>
      <c r="H40" s="37"/>
    </row>
    <row r="41" spans="1:16" ht="15" hidden="1" outlineLevel="1">
      <c r="A41" s="29"/>
      <c r="B41" s="30"/>
      <c r="C41" s="46" t="s">
        <v>50</v>
      </c>
      <c r="D41" s="47"/>
      <c r="E41" s="47"/>
      <c r="F41" s="47"/>
      <c r="G41" s="47"/>
      <c r="H41" s="31"/>
      <c r="I41" s="32"/>
    </row>
    <row r="42" spans="1:16" ht="30" hidden="1" outlineLevel="1">
      <c r="A42" s="48" t="s">
        <v>24</v>
      </c>
      <c r="B42" s="35" t="s">
        <v>25</v>
      </c>
      <c r="C42" s="35" t="s">
        <v>51</v>
      </c>
      <c r="D42" s="35" t="s">
        <v>52</v>
      </c>
      <c r="E42" s="35"/>
      <c r="F42" s="35"/>
      <c r="G42" s="35" t="s">
        <v>53</v>
      </c>
      <c r="H42" s="35" t="s">
        <v>54</v>
      </c>
      <c r="I42" s="44" t="s">
        <v>55</v>
      </c>
    </row>
    <row r="43" spans="1:16" ht="30" hidden="1" outlineLevel="1">
      <c r="A43" s="49"/>
      <c r="B43" s="35" t="s">
        <v>56</v>
      </c>
      <c r="C43" s="35">
        <v>30</v>
      </c>
      <c r="D43" s="35">
        <v>50</v>
      </c>
      <c r="E43" s="35"/>
      <c r="F43" s="35"/>
      <c r="G43" s="35">
        <v>20</v>
      </c>
      <c r="H43" s="35">
        <f>+G43+D43+C43</f>
        <v>100</v>
      </c>
      <c r="I43" s="44"/>
    </row>
    <row r="44" spans="1:16" hidden="1" outlineLevel="1">
      <c r="A44" s="36">
        <v>1</v>
      </c>
      <c r="B44" s="33" t="s">
        <v>57</v>
      </c>
      <c r="C44" s="36">
        <v>1</v>
      </c>
      <c r="D44" s="36">
        <v>1</v>
      </c>
      <c r="E44" s="36"/>
      <c r="F44" s="36"/>
      <c r="G44" s="36">
        <v>1</v>
      </c>
      <c r="H44" s="36">
        <f>+C44*$C$43+D44*$D$43+G44*$G$43</f>
        <v>100</v>
      </c>
      <c r="I44" s="27">
        <f>+H44/$H$54</f>
        <v>0.26315789473684209</v>
      </c>
    </row>
    <row r="45" spans="1:16" hidden="1" outlineLevel="1">
      <c r="A45" s="36">
        <v>2</v>
      </c>
      <c r="B45" s="33" t="s">
        <v>58</v>
      </c>
      <c r="C45" s="36">
        <v>0</v>
      </c>
      <c r="D45" s="36">
        <v>1</v>
      </c>
      <c r="E45" s="36"/>
      <c r="F45" s="36"/>
      <c r="G45" s="36">
        <v>0</v>
      </c>
      <c r="H45" s="36">
        <f t="shared" ref="H45:H53" si="5">+C45*$C$43+D45*$D$43+G45*$G$43</f>
        <v>50</v>
      </c>
      <c r="I45" s="27">
        <f t="shared" ref="I45:I53" si="6">+H45/$H$54</f>
        <v>0.13157894736842105</v>
      </c>
    </row>
    <row r="46" spans="1:16" hidden="1" outlineLevel="1">
      <c r="A46" s="36">
        <v>3</v>
      </c>
      <c r="B46" s="33" t="s">
        <v>59</v>
      </c>
      <c r="C46" s="36">
        <v>1</v>
      </c>
      <c r="D46" s="36">
        <v>0</v>
      </c>
      <c r="E46" s="36"/>
      <c r="F46" s="36"/>
      <c r="G46" s="36">
        <v>0</v>
      </c>
      <c r="H46" s="36">
        <f t="shared" si="5"/>
        <v>30</v>
      </c>
      <c r="I46" s="27">
        <f t="shared" si="6"/>
        <v>7.8947368421052627E-2</v>
      </c>
    </row>
    <row r="47" spans="1:16" hidden="1" outlineLevel="1">
      <c r="A47" s="36">
        <v>4</v>
      </c>
      <c r="B47" s="33" t="s">
        <v>60</v>
      </c>
      <c r="C47" s="36">
        <v>0</v>
      </c>
      <c r="D47" s="36">
        <v>0</v>
      </c>
      <c r="E47" s="36"/>
      <c r="F47" s="36"/>
      <c r="G47" s="36">
        <v>0</v>
      </c>
      <c r="H47" s="36">
        <f t="shared" si="5"/>
        <v>0</v>
      </c>
      <c r="I47" s="27">
        <f t="shared" si="6"/>
        <v>0</v>
      </c>
    </row>
    <row r="48" spans="1:16" hidden="1" outlineLevel="1">
      <c r="A48" s="36">
        <v>5</v>
      </c>
      <c r="B48" s="33" t="s">
        <v>61</v>
      </c>
      <c r="C48" s="36">
        <v>1</v>
      </c>
      <c r="D48" s="36">
        <v>1</v>
      </c>
      <c r="E48" s="36"/>
      <c r="F48" s="36"/>
      <c r="G48" s="36">
        <v>0</v>
      </c>
      <c r="H48" s="36">
        <f t="shared" si="5"/>
        <v>80</v>
      </c>
      <c r="I48" s="27">
        <f t="shared" si="6"/>
        <v>0.21052631578947367</v>
      </c>
    </row>
    <row r="49" spans="1:10" hidden="1" outlineLevel="1">
      <c r="A49" s="36">
        <v>6</v>
      </c>
      <c r="B49" s="33" t="s">
        <v>62</v>
      </c>
      <c r="C49" s="36">
        <v>0</v>
      </c>
      <c r="D49" s="36">
        <v>0</v>
      </c>
      <c r="E49" s="36"/>
      <c r="F49" s="36"/>
      <c r="G49" s="36">
        <v>0</v>
      </c>
      <c r="H49" s="36">
        <f t="shared" si="5"/>
        <v>0</v>
      </c>
      <c r="I49" s="27">
        <f t="shared" si="6"/>
        <v>0</v>
      </c>
    </row>
    <row r="50" spans="1:10" hidden="1" outlineLevel="1">
      <c r="A50" s="36">
        <v>7</v>
      </c>
      <c r="B50" s="33" t="s">
        <v>63</v>
      </c>
      <c r="C50" s="36">
        <v>1</v>
      </c>
      <c r="D50" s="36">
        <v>0</v>
      </c>
      <c r="E50" s="36"/>
      <c r="F50" s="36"/>
      <c r="G50" s="36">
        <v>0</v>
      </c>
      <c r="H50" s="36">
        <f t="shared" si="5"/>
        <v>30</v>
      </c>
      <c r="I50" s="27">
        <f t="shared" si="6"/>
        <v>7.8947368421052627E-2</v>
      </c>
    </row>
    <row r="51" spans="1:10" hidden="1" outlineLevel="1">
      <c r="A51" s="36">
        <v>8</v>
      </c>
      <c r="B51" s="33" t="s">
        <v>64</v>
      </c>
      <c r="C51" s="36">
        <v>0</v>
      </c>
      <c r="D51" s="36">
        <v>0</v>
      </c>
      <c r="E51" s="36"/>
      <c r="F51" s="36"/>
      <c r="G51" s="36">
        <v>1</v>
      </c>
      <c r="H51" s="36">
        <f t="shared" si="5"/>
        <v>20</v>
      </c>
      <c r="I51" s="27">
        <f t="shared" si="6"/>
        <v>5.2631578947368418E-2</v>
      </c>
    </row>
    <row r="52" spans="1:10" hidden="1" outlineLevel="1">
      <c r="A52" s="36">
        <v>9</v>
      </c>
      <c r="B52" s="33" t="s">
        <v>65</v>
      </c>
      <c r="C52" s="36">
        <v>0</v>
      </c>
      <c r="D52" s="36">
        <v>1</v>
      </c>
      <c r="E52" s="36"/>
      <c r="F52" s="36"/>
      <c r="G52" s="36">
        <v>0</v>
      </c>
      <c r="H52" s="36">
        <f t="shared" si="5"/>
        <v>50</v>
      </c>
      <c r="I52" s="27">
        <f t="shared" si="6"/>
        <v>0.13157894736842105</v>
      </c>
    </row>
    <row r="53" spans="1:10" hidden="1" outlineLevel="1">
      <c r="A53" s="36">
        <v>10</v>
      </c>
      <c r="B53" s="33" t="s">
        <v>66</v>
      </c>
      <c r="C53" s="36">
        <v>0</v>
      </c>
      <c r="D53" s="36">
        <v>0</v>
      </c>
      <c r="E53" s="36"/>
      <c r="F53" s="36"/>
      <c r="G53" s="36">
        <v>1</v>
      </c>
      <c r="H53" s="36">
        <f t="shared" si="5"/>
        <v>20</v>
      </c>
      <c r="I53" s="27">
        <f t="shared" si="6"/>
        <v>5.2631578947368418E-2</v>
      </c>
    </row>
    <row r="54" spans="1:10" hidden="1" outlineLevel="1">
      <c r="A54" s="45" t="s">
        <v>67</v>
      </c>
      <c r="B54" s="45"/>
      <c r="C54" s="45"/>
      <c r="D54" s="45"/>
      <c r="E54" s="45"/>
      <c r="F54" s="45"/>
      <c r="G54" s="45"/>
      <c r="H54" s="36">
        <f>SUM(H44:H53)</f>
        <v>380</v>
      </c>
      <c r="I54" s="27">
        <f>+H54/$H$54</f>
        <v>1</v>
      </c>
    </row>
    <row r="55" spans="1:10" hidden="1" outlineLevel="1">
      <c r="A55" s="19"/>
      <c r="C55" s="19"/>
      <c r="G55" s="19"/>
      <c r="H55" s="19"/>
    </row>
    <row r="56" spans="1:10" hidden="1" outlineLevel="1">
      <c r="A56" s="19"/>
      <c r="G56" s="19"/>
      <c r="H56" s="19"/>
    </row>
    <row r="57" spans="1:10" ht="15" hidden="1" outlineLevel="1">
      <c r="A57" s="29"/>
      <c r="B57" s="30"/>
      <c r="C57" s="46" t="s">
        <v>50</v>
      </c>
      <c r="D57" s="47"/>
      <c r="E57" s="47"/>
      <c r="F57" s="47"/>
      <c r="G57" s="47"/>
      <c r="H57" s="31"/>
      <c r="I57" s="30"/>
      <c r="J57" s="32"/>
    </row>
    <row r="58" spans="1:10" ht="30" hidden="1" outlineLevel="1">
      <c r="A58" s="48" t="s">
        <v>24</v>
      </c>
      <c r="B58" s="35" t="s">
        <v>25</v>
      </c>
      <c r="C58" s="35" t="s">
        <v>51</v>
      </c>
      <c r="D58" s="35" t="s">
        <v>52</v>
      </c>
      <c r="E58" s="35"/>
      <c r="F58" s="35"/>
      <c r="G58" s="35" t="s">
        <v>53</v>
      </c>
      <c r="H58" s="34" t="s">
        <v>54</v>
      </c>
      <c r="I58" s="44" t="s">
        <v>55</v>
      </c>
      <c r="J58" s="44" t="s">
        <v>68</v>
      </c>
    </row>
    <row r="59" spans="1:10" ht="30" hidden="1" outlineLevel="1">
      <c r="A59" s="49"/>
      <c r="B59" s="35" t="s">
        <v>56</v>
      </c>
      <c r="C59" s="35">
        <f>+C43</f>
        <v>30</v>
      </c>
      <c r="D59" s="35">
        <f>+D43</f>
        <v>50</v>
      </c>
      <c r="E59" s="35"/>
      <c r="F59" s="35"/>
      <c r="G59" s="35">
        <f>+G43</f>
        <v>20</v>
      </c>
      <c r="H59" s="35">
        <f>+G59+D59+C59</f>
        <v>100</v>
      </c>
      <c r="I59" s="44"/>
      <c r="J59" s="44"/>
    </row>
    <row r="60" spans="1:10" hidden="1" outlineLevel="1">
      <c r="A60" s="36">
        <v>1</v>
      </c>
      <c r="B60" s="33" t="s">
        <v>57</v>
      </c>
      <c r="C60" s="36">
        <v>1</v>
      </c>
      <c r="D60" s="36">
        <v>1</v>
      </c>
      <c r="E60" s="36"/>
      <c r="F60" s="36"/>
      <c r="G60" s="36">
        <v>1</v>
      </c>
      <c r="H60" s="36">
        <f>+C60*$C$59+D60*$D$59+G60*$G$59</f>
        <v>100</v>
      </c>
      <c r="I60" s="27">
        <f>+H60/$H$70</f>
        <v>0.26315789473684209</v>
      </c>
      <c r="J60" s="25">
        <f>+I60</f>
        <v>0.26315789473684209</v>
      </c>
    </row>
    <row r="61" spans="1:10" hidden="1" outlineLevel="1">
      <c r="A61" s="36">
        <v>2</v>
      </c>
      <c r="B61" s="33" t="s">
        <v>61</v>
      </c>
      <c r="C61" s="36">
        <v>1</v>
      </c>
      <c r="D61" s="36">
        <v>1</v>
      </c>
      <c r="E61" s="36"/>
      <c r="F61" s="36"/>
      <c r="G61" s="36">
        <v>0</v>
      </c>
      <c r="H61" s="36">
        <v>80</v>
      </c>
      <c r="I61" s="27">
        <f t="shared" ref="I61:I69" si="7">+H61/$H$70</f>
        <v>0.21052631578947367</v>
      </c>
      <c r="J61" s="25">
        <f>+J60+I61</f>
        <v>0.47368421052631576</v>
      </c>
    </row>
    <row r="62" spans="1:10" hidden="1" outlineLevel="1">
      <c r="A62" s="36">
        <v>3</v>
      </c>
      <c r="B62" s="33" t="s">
        <v>58</v>
      </c>
      <c r="C62" s="36">
        <v>0</v>
      </c>
      <c r="D62" s="36">
        <v>1</v>
      </c>
      <c r="E62" s="36"/>
      <c r="F62" s="36"/>
      <c r="G62" s="36">
        <v>0</v>
      </c>
      <c r="H62" s="36">
        <v>50</v>
      </c>
      <c r="I62" s="27">
        <f t="shared" si="7"/>
        <v>0.13157894736842105</v>
      </c>
      <c r="J62" s="25">
        <f t="shared" ref="J62:J69" si="8">+J61+I62</f>
        <v>0.60526315789473684</v>
      </c>
    </row>
    <row r="63" spans="1:10" hidden="1" outlineLevel="1">
      <c r="A63" s="36">
        <v>4</v>
      </c>
      <c r="B63" s="33" t="s">
        <v>65</v>
      </c>
      <c r="C63" s="36">
        <v>0</v>
      </c>
      <c r="D63" s="36">
        <v>1</v>
      </c>
      <c r="E63" s="36"/>
      <c r="F63" s="36"/>
      <c r="G63" s="36">
        <v>0</v>
      </c>
      <c r="H63" s="36">
        <v>50</v>
      </c>
      <c r="I63" s="27">
        <f t="shared" si="7"/>
        <v>0.13157894736842105</v>
      </c>
      <c r="J63" s="25">
        <f t="shared" si="8"/>
        <v>0.73684210526315785</v>
      </c>
    </row>
    <row r="64" spans="1:10" hidden="1" outlineLevel="1">
      <c r="A64" s="36">
        <v>5</v>
      </c>
      <c r="B64" s="33" t="s">
        <v>59</v>
      </c>
      <c r="C64" s="36">
        <v>1</v>
      </c>
      <c r="D64" s="36">
        <v>0</v>
      </c>
      <c r="E64" s="36"/>
      <c r="F64" s="36"/>
      <c r="G64" s="36">
        <v>0</v>
      </c>
      <c r="H64" s="36">
        <v>30</v>
      </c>
      <c r="I64" s="27">
        <f t="shared" si="7"/>
        <v>7.8947368421052627E-2</v>
      </c>
      <c r="J64" s="25">
        <f t="shared" si="8"/>
        <v>0.81578947368421051</v>
      </c>
    </row>
    <row r="65" spans="1:10" hidden="1" outlineLevel="1">
      <c r="A65" s="36">
        <v>6</v>
      </c>
      <c r="B65" s="33" t="s">
        <v>63</v>
      </c>
      <c r="C65" s="36">
        <v>1</v>
      </c>
      <c r="D65" s="36">
        <v>0</v>
      </c>
      <c r="E65" s="36"/>
      <c r="F65" s="36"/>
      <c r="G65" s="36">
        <v>0</v>
      </c>
      <c r="H65" s="36">
        <v>30</v>
      </c>
      <c r="I65" s="27">
        <f t="shared" si="7"/>
        <v>7.8947368421052627E-2</v>
      </c>
      <c r="J65" s="25">
        <f t="shared" si="8"/>
        <v>0.89473684210526316</v>
      </c>
    </row>
    <row r="66" spans="1:10" hidden="1" outlineLevel="1">
      <c r="A66" s="36">
        <v>7</v>
      </c>
      <c r="B66" s="33" t="s">
        <v>64</v>
      </c>
      <c r="C66" s="36">
        <v>0</v>
      </c>
      <c r="D66" s="36">
        <v>0</v>
      </c>
      <c r="E66" s="36"/>
      <c r="F66" s="36"/>
      <c r="G66" s="36">
        <v>1</v>
      </c>
      <c r="H66" s="36">
        <v>20</v>
      </c>
      <c r="I66" s="27">
        <f t="shared" si="7"/>
        <v>5.2631578947368418E-2</v>
      </c>
      <c r="J66" s="25">
        <f t="shared" si="8"/>
        <v>0.94736842105263164</v>
      </c>
    </row>
    <row r="67" spans="1:10" hidden="1" outlineLevel="1">
      <c r="A67" s="36">
        <v>8</v>
      </c>
      <c r="B67" s="33" t="s">
        <v>66</v>
      </c>
      <c r="C67" s="36">
        <v>0</v>
      </c>
      <c r="D67" s="36">
        <v>0</v>
      </c>
      <c r="E67" s="36"/>
      <c r="F67" s="36"/>
      <c r="G67" s="36">
        <v>1</v>
      </c>
      <c r="H67" s="36">
        <v>20</v>
      </c>
      <c r="I67" s="27">
        <f t="shared" si="7"/>
        <v>5.2631578947368418E-2</v>
      </c>
      <c r="J67" s="25">
        <f t="shared" si="8"/>
        <v>1</v>
      </c>
    </row>
    <row r="68" spans="1:10" hidden="1" outlineLevel="1">
      <c r="A68" s="36">
        <v>9</v>
      </c>
      <c r="B68" s="33" t="s">
        <v>60</v>
      </c>
      <c r="C68" s="36">
        <v>0</v>
      </c>
      <c r="D68" s="36">
        <v>0</v>
      </c>
      <c r="E68" s="36"/>
      <c r="F68" s="36"/>
      <c r="G68" s="36">
        <v>0</v>
      </c>
      <c r="H68" s="36">
        <v>0</v>
      </c>
      <c r="I68" s="27">
        <f t="shared" si="7"/>
        <v>0</v>
      </c>
      <c r="J68" s="25">
        <f t="shared" si="8"/>
        <v>1</v>
      </c>
    </row>
    <row r="69" spans="1:10" hidden="1" outlineLevel="1">
      <c r="A69" s="36">
        <v>10</v>
      </c>
      <c r="B69" s="33" t="s">
        <v>62</v>
      </c>
      <c r="C69" s="36">
        <v>0</v>
      </c>
      <c r="D69" s="36">
        <v>0</v>
      </c>
      <c r="E69" s="36"/>
      <c r="F69" s="36"/>
      <c r="G69" s="36">
        <v>0</v>
      </c>
      <c r="H69" s="36">
        <v>0</v>
      </c>
      <c r="I69" s="27">
        <f t="shared" si="7"/>
        <v>0</v>
      </c>
      <c r="J69" s="25">
        <f t="shared" si="8"/>
        <v>1</v>
      </c>
    </row>
    <row r="70" spans="1:10" hidden="1" outlineLevel="1">
      <c r="A70" s="45" t="s">
        <v>67</v>
      </c>
      <c r="B70" s="45"/>
      <c r="C70" s="45"/>
      <c r="D70" s="45"/>
      <c r="E70" s="45"/>
      <c r="F70" s="45"/>
      <c r="G70" s="45"/>
      <c r="H70" s="36">
        <f>SUM(H60:H69)</f>
        <v>380</v>
      </c>
      <c r="I70" s="27">
        <f>+H70/$H$70</f>
        <v>1</v>
      </c>
      <c r="J70" s="25"/>
    </row>
    <row r="71" spans="1:10" collapsed="1"/>
  </sheetData>
  <autoFilter ref="K16:P16" xr:uid="{00000000-0001-0000-0100-000000000000}">
    <sortState xmlns:xlrd2="http://schemas.microsoft.com/office/spreadsheetml/2017/richdata2" ref="K17:P29">
      <sortCondition descending="1" ref="N16"/>
    </sortState>
  </autoFilter>
  <sortState xmlns:xlrd2="http://schemas.microsoft.com/office/spreadsheetml/2017/richdata2" ref="K17:P29">
    <sortCondition descending="1" ref="N16:N29"/>
  </sortState>
  <mergeCells count="21">
    <mergeCell ref="A39:H39"/>
    <mergeCell ref="A6:P6"/>
    <mergeCell ref="A7:M7"/>
    <mergeCell ref="A9:P9"/>
    <mergeCell ref="A10:H10"/>
    <mergeCell ref="A11:M11"/>
    <mergeCell ref="A13:H13"/>
    <mergeCell ref="C14:H14"/>
    <mergeCell ref="L14:P14"/>
    <mergeCell ref="A33:P33"/>
    <mergeCell ref="A34:H34"/>
    <mergeCell ref="A35:M35"/>
    <mergeCell ref="J58:J59"/>
    <mergeCell ref="A70:G70"/>
    <mergeCell ref="C41:G41"/>
    <mergeCell ref="A42:A43"/>
    <mergeCell ref="I42:I43"/>
    <mergeCell ref="A54:G54"/>
    <mergeCell ref="C57:G57"/>
    <mergeCell ref="A58:A59"/>
    <mergeCell ref="I58:I59"/>
  </mergeCells>
  <pageMargins left="0.7" right="0.7" top="0.75" bottom="0.75" header="0.3" footer="0.3"/>
  <pageSetup orientation="portrait" r:id="rId1"/>
  <headerFooter>
    <oddHeader>&amp;L&amp;"Calibri"&amp;15&amp;K000000 Información Pública Clasificada&amp;1#_x000D_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N9"/>
  <sheetViews>
    <sheetView topLeftCell="A4" zoomScale="145" zoomScaleNormal="145" workbookViewId="0">
      <selection activeCell="A9" sqref="A9"/>
    </sheetView>
  </sheetViews>
  <sheetFormatPr baseColWidth="10" defaultColWidth="8" defaultRowHeight="12.75"/>
  <cols>
    <col min="1" max="1" width="4.125" style="4" bestFit="1" customWidth="1"/>
    <col min="2" max="2" width="11.75" style="4" bestFit="1" customWidth="1"/>
    <col min="3" max="3" width="26.875" style="4" bestFit="1" customWidth="1"/>
    <col min="4" max="4" width="8.875" style="4" bestFit="1" customWidth="1"/>
    <col min="5" max="5" width="33.75" style="4" bestFit="1" customWidth="1"/>
    <col min="6" max="6" width="39.5" style="4" customWidth="1"/>
    <col min="7" max="7" width="26.375" style="4" customWidth="1"/>
    <col min="8" max="8" width="23.75" style="4" customWidth="1"/>
    <col min="9" max="10" width="14.75" style="4" bestFit="1" customWidth="1"/>
    <col min="11" max="11" width="11" style="4" bestFit="1" customWidth="1"/>
    <col min="12" max="12" width="12.25" style="4" bestFit="1" customWidth="1"/>
    <col min="13" max="13" width="13.5" style="4" bestFit="1" customWidth="1"/>
    <col min="14" max="14" width="24" style="4" bestFit="1" customWidth="1"/>
    <col min="15" max="16384" width="8" style="4"/>
  </cols>
  <sheetData>
    <row r="1" spans="1:14" ht="41.25" customHeight="1"/>
    <row r="2" spans="1:14" ht="41.25" customHeight="1"/>
    <row r="3" spans="1:14" ht="41.25" customHeight="1"/>
    <row r="4" spans="1:14" ht="41.25" customHeight="1">
      <c r="A4" s="10"/>
      <c r="B4" s="57"/>
      <c r="C4" s="57"/>
      <c r="D4" s="57"/>
      <c r="E4" s="57"/>
      <c r="F4" s="57"/>
      <c r="G4" s="57"/>
      <c r="H4" s="57"/>
      <c r="I4" s="57"/>
      <c r="J4" s="57"/>
      <c r="K4" s="57"/>
      <c r="L4" s="57"/>
      <c r="M4" s="57"/>
      <c r="N4" s="57"/>
    </row>
    <row r="5" spans="1:14" ht="59.25" customHeight="1">
      <c r="A5" s="10"/>
      <c r="B5" s="58" t="s">
        <v>69</v>
      </c>
      <c r="C5" s="59"/>
      <c r="D5" s="59"/>
      <c r="E5" s="59"/>
      <c r="F5" s="59"/>
      <c r="G5" s="59"/>
      <c r="H5" s="59"/>
      <c r="I5" s="59"/>
      <c r="J5" s="59"/>
      <c r="K5" s="59"/>
      <c r="L5" s="59"/>
      <c r="M5" s="59"/>
      <c r="N5" s="59"/>
    </row>
    <row r="6" spans="1:14" ht="13.5" thickBot="1">
      <c r="A6" s="10"/>
      <c r="H6" s="10"/>
      <c r="I6" s="10"/>
      <c r="J6" s="10"/>
      <c r="K6" s="10"/>
      <c r="L6" s="10"/>
      <c r="M6" s="10"/>
      <c r="N6" s="10"/>
    </row>
    <row r="7" spans="1:14" ht="12.75" customHeight="1">
      <c r="A7" s="10"/>
      <c r="B7" s="60" t="s">
        <v>70</v>
      </c>
      <c r="C7" s="61"/>
      <c r="D7" s="61"/>
      <c r="E7" s="61"/>
      <c r="F7" s="61" t="s">
        <v>71</v>
      </c>
      <c r="G7" s="61"/>
      <c r="H7" s="61"/>
      <c r="I7" s="61"/>
      <c r="J7" s="61"/>
      <c r="K7" s="61" t="s">
        <v>72</v>
      </c>
      <c r="L7" s="61"/>
      <c r="M7" s="61"/>
      <c r="N7" s="62"/>
    </row>
    <row r="8" spans="1:14" ht="36.75" customHeight="1" thickBot="1">
      <c r="A8" s="10"/>
      <c r="B8" s="17" t="s">
        <v>73</v>
      </c>
      <c r="C8" s="15" t="s">
        <v>74</v>
      </c>
      <c r="D8" s="15" t="s">
        <v>75</v>
      </c>
      <c r="E8" s="15" t="s">
        <v>76</v>
      </c>
      <c r="F8" s="15" t="s">
        <v>77</v>
      </c>
      <c r="G8" s="16" t="s">
        <v>78</v>
      </c>
      <c r="H8" s="15" t="s">
        <v>79</v>
      </c>
      <c r="I8" s="15" t="s">
        <v>80</v>
      </c>
      <c r="J8" s="15" t="s">
        <v>81</v>
      </c>
      <c r="K8" s="15" t="s">
        <v>82</v>
      </c>
      <c r="L8" s="15" t="s">
        <v>83</v>
      </c>
      <c r="M8" s="15" t="s">
        <v>84</v>
      </c>
      <c r="N8" s="14" t="s">
        <v>85</v>
      </c>
    </row>
    <row r="9" spans="1:14" s="11" customFormat="1" ht="150" customHeight="1">
      <c r="A9" s="13"/>
      <c r="B9" s="9" t="s">
        <v>86</v>
      </c>
      <c r="C9" s="2" t="s">
        <v>87</v>
      </c>
      <c r="D9" s="2">
        <v>2</v>
      </c>
      <c r="E9" s="3" t="s">
        <v>88</v>
      </c>
      <c r="F9" s="8" t="s">
        <v>90</v>
      </c>
      <c r="G9" s="3" t="s">
        <v>91</v>
      </c>
      <c r="H9" s="8" t="s">
        <v>89</v>
      </c>
      <c r="I9" s="12" t="s">
        <v>92</v>
      </c>
      <c r="J9" s="7" t="s">
        <v>93</v>
      </c>
      <c r="K9" s="6">
        <v>44946</v>
      </c>
      <c r="L9" s="6">
        <v>45107</v>
      </c>
      <c r="M9" s="6">
        <v>45046</v>
      </c>
      <c r="N9" s="5" t="s">
        <v>94</v>
      </c>
    </row>
  </sheetData>
  <mergeCells count="5">
    <mergeCell ref="B4:N4"/>
    <mergeCell ref="B5:N5"/>
    <mergeCell ref="B7:E7"/>
    <mergeCell ref="F7:J7"/>
    <mergeCell ref="K7:N7"/>
  </mergeCells>
  <pageMargins left="0.7" right="0.7" top="0.75" bottom="0.75" header="0.3" footer="0.3"/>
  <pageSetup orientation="portrait" r:id="rId1"/>
  <headerFooter>
    <oddHeader>&amp;L&amp;"Calibri"&amp;15&amp;K000000 Información Pública Clasificada&amp;1#_x000D_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0D62287C9B9443AAE0D7AA6334F437" ma:contentTypeVersion="16" ma:contentTypeDescription="Crear nuevo documento." ma:contentTypeScope="" ma:versionID="88c45907d59045cc24d7b2edc896fadc">
  <xsd:schema xmlns:xsd="http://www.w3.org/2001/XMLSchema" xmlns:xs="http://www.w3.org/2001/XMLSchema" xmlns:p="http://schemas.microsoft.com/office/2006/metadata/properties" xmlns:ns2="5b24a3a6-1bfa-4a4c-9e84-974bd05f8d86" xmlns:ns3="8df95fb2-6418-4519-aad0-cc54eb6fe02d" targetNamespace="http://schemas.microsoft.com/office/2006/metadata/properties" ma:root="true" ma:fieldsID="8f78fdd2b917dc6733ef5c176a7323f6" ns2:_="" ns3:_="">
    <xsd:import namespace="5b24a3a6-1bfa-4a4c-9e84-974bd05f8d86"/>
    <xsd:import namespace="8df95fb2-6418-4519-aad0-cc54eb6fe0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4a3a6-1bfa-4a4c-9e84-974bd05f8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3926ec-d6a2-4a18-8bb6-1b1d14b90f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f95fb2-6418-4519-aad0-cc54eb6fe02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93b8282-2060-49bd-bd91-43c7a53cbd3b}" ma:internalName="TaxCatchAll" ma:showField="CatchAllData" ma:web="8df95fb2-6418-4519-aad0-cc54eb6fe0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df95fb2-6418-4519-aad0-cc54eb6fe02d" xsi:nil="true"/>
    <lcf76f155ced4ddcb4097134ff3c332f xmlns="5b24a3a6-1bfa-4a4c-9e84-974bd05f8d8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7582F3-6F38-4C01-890F-864E669ECF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4a3a6-1bfa-4a4c-9e84-974bd05f8d86"/>
    <ds:schemaRef ds:uri="8df95fb2-6418-4519-aad0-cc54eb6fe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0C46E2-62BC-4BAA-98A5-6482648FB5CB}">
  <ds:schemaRefs>
    <ds:schemaRef ds:uri="http://schemas.microsoft.com/office/2006/metadata/properties"/>
    <ds:schemaRef ds:uri="http://schemas.microsoft.com/office/infopath/2007/PartnerControls"/>
    <ds:schemaRef ds:uri="8df95fb2-6418-4519-aad0-cc54eb6fe02d"/>
    <ds:schemaRef ds:uri="5b24a3a6-1bfa-4a4c-9e84-974bd05f8d86"/>
  </ds:schemaRefs>
</ds:datastoreItem>
</file>

<file path=customXml/itemProps3.xml><?xml version="1.0" encoding="utf-8"?>
<ds:datastoreItem xmlns:ds="http://schemas.openxmlformats.org/officeDocument/2006/customXml" ds:itemID="{699CB133-930D-4538-AC3B-208BC67AFA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vt:lpstr>
      <vt:lpstr>1.1.Priorización trámites PAAC </vt:lpstr>
      <vt:lpstr>Anexo 2. Racionalización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CESPINOSA</cp:lastModifiedBy>
  <cp:revision/>
  <dcterms:created xsi:type="dcterms:W3CDTF">2018-11-01T14:28:54Z</dcterms:created>
  <dcterms:modified xsi:type="dcterms:W3CDTF">2022-12-01T16:52:20Z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y fmtid="{D5CDD505-2E9C-101B-9397-08002B2CF9AE}" pid="6" name="ContentTypeId">
    <vt:lpwstr>0x010100EC0D62287C9B9443AAE0D7AA6334F437</vt:lpwstr>
  </property>
  <property fmtid="{D5CDD505-2E9C-101B-9397-08002B2CF9AE}" pid="7" name="MSIP_Label_52b498cd-7a81-4486-9103-65b5717baee6_Enabled">
    <vt:lpwstr>true</vt:lpwstr>
  </property>
  <property fmtid="{D5CDD505-2E9C-101B-9397-08002B2CF9AE}" pid="8" name="MSIP_Label_52b498cd-7a81-4486-9103-65b5717baee6_SetDate">
    <vt:lpwstr>2022-11-30T22:04:53Z</vt:lpwstr>
  </property>
  <property fmtid="{D5CDD505-2E9C-101B-9397-08002B2CF9AE}" pid="9" name="MSIP_Label_52b498cd-7a81-4486-9103-65b5717baee6_Method">
    <vt:lpwstr>Standard</vt:lpwstr>
  </property>
  <property fmtid="{D5CDD505-2E9C-101B-9397-08002B2CF9AE}" pid="10" name="MSIP_Label_52b498cd-7a81-4486-9103-65b5717baee6_Name">
    <vt:lpwstr>Información Pública Clasificada</vt:lpwstr>
  </property>
  <property fmtid="{D5CDD505-2E9C-101B-9397-08002B2CF9AE}" pid="11" name="MSIP_Label_52b498cd-7a81-4486-9103-65b5717baee6_SiteId">
    <vt:lpwstr>27864e10-5be4-4d4f-adb5-bbab512029e8</vt:lpwstr>
  </property>
  <property fmtid="{D5CDD505-2E9C-101B-9397-08002B2CF9AE}" pid="12" name="MSIP_Label_52b498cd-7a81-4486-9103-65b5717baee6_ActionId">
    <vt:lpwstr>84c915d5-e89d-4530-8e8b-31957fe56a1e</vt:lpwstr>
  </property>
  <property fmtid="{D5CDD505-2E9C-101B-9397-08002B2CF9AE}" pid="13" name="MSIP_Label_52b498cd-7a81-4486-9103-65b5717baee6_ContentBits">
    <vt:lpwstr>1</vt:lpwstr>
  </property>
  <property fmtid="{D5CDD505-2E9C-101B-9397-08002B2CF9AE}" pid="14" name="MediaServiceImageTags">
    <vt:lpwstr/>
  </property>
</Properties>
</file>